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330"/>
  </bookViews>
  <sheets>
    <sheet name="31.05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F309" i="1" s="1"/>
  <c r="CE317" i="1"/>
  <c r="CD317" i="1"/>
  <c r="CC317" i="1"/>
  <c r="CB317" i="1"/>
  <c r="CB309" i="1" s="1"/>
  <c r="CA317" i="1"/>
  <c r="BZ317" i="1"/>
  <c r="BY317" i="1"/>
  <c r="BX317" i="1"/>
  <c r="BX309" i="1" s="1"/>
  <c r="BW317" i="1"/>
  <c r="BV317" i="1"/>
  <c r="BU317" i="1"/>
  <c r="BT317" i="1"/>
  <c r="BT309" i="1" s="1"/>
  <c r="BS317" i="1"/>
  <c r="BR317" i="1"/>
  <c r="BQ317" i="1"/>
  <c r="BP317" i="1"/>
  <c r="BP309" i="1" s="1"/>
  <c r="BO317" i="1"/>
  <c r="BN317" i="1"/>
  <c r="BM317" i="1"/>
  <c r="BL317" i="1"/>
  <c r="BL309" i="1" s="1"/>
  <c r="BK317" i="1"/>
  <c r="BJ317" i="1"/>
  <c r="BI317" i="1"/>
  <c r="BH317" i="1"/>
  <c r="BH309" i="1" s="1"/>
  <c r="BG317" i="1"/>
  <c r="BF317" i="1"/>
  <c r="BE317" i="1"/>
  <c r="BD317" i="1"/>
  <c r="BD309" i="1" s="1"/>
  <c r="BC317" i="1"/>
  <c r="BB317" i="1"/>
  <c r="BA317" i="1"/>
  <c r="AZ317" i="1"/>
  <c r="AZ309" i="1" s="1"/>
  <c r="AY317" i="1"/>
  <c r="AX317" i="1"/>
  <c r="AW317" i="1"/>
  <c r="AV317" i="1"/>
  <c r="AV309" i="1" s="1"/>
  <c r="AU317" i="1"/>
  <c r="AT317" i="1"/>
  <c r="AS317" i="1"/>
  <c r="AR317" i="1"/>
  <c r="AR309" i="1" s="1"/>
  <c r="AQ317" i="1"/>
  <c r="AP317" i="1"/>
  <c r="AO317" i="1"/>
  <c r="AN317" i="1"/>
  <c r="AN309" i="1" s="1"/>
  <c r="AM317" i="1"/>
  <c r="AL317" i="1"/>
  <c r="AK317" i="1"/>
  <c r="AJ317" i="1"/>
  <c r="AJ309" i="1" s="1"/>
  <c r="AI317" i="1"/>
  <c r="AH317" i="1"/>
  <c r="AG317" i="1"/>
  <c r="AF317" i="1"/>
  <c r="AF309" i="1" s="1"/>
  <c r="AE317" i="1"/>
  <c r="AD317" i="1"/>
  <c r="AC317" i="1"/>
  <c r="AB317" i="1"/>
  <c r="AB309" i="1" s="1"/>
  <c r="AA317" i="1"/>
  <c r="Z317" i="1"/>
  <c r="Y317" i="1"/>
  <c r="X317" i="1"/>
  <c r="X309" i="1" s="1"/>
  <c r="W317" i="1"/>
  <c r="V317" i="1"/>
  <c r="U317" i="1"/>
  <c r="T317" i="1"/>
  <c r="T309" i="1" s="1"/>
  <c r="S317" i="1"/>
  <c r="R317" i="1"/>
  <c r="Q317" i="1"/>
  <c r="P317" i="1"/>
  <c r="P309" i="1" s="1"/>
  <c r="O317" i="1"/>
  <c r="N317" i="1"/>
  <c r="M317" i="1"/>
  <c r="L317" i="1"/>
  <c r="L309" i="1" s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CD309" i="1"/>
  <c r="BZ309" i="1"/>
  <c r="BV309" i="1"/>
  <c r="BR309" i="1"/>
  <c r="BN309" i="1"/>
  <c r="BJ309" i="1"/>
  <c r="BF309" i="1"/>
  <c r="BB309" i="1"/>
  <c r="AX309" i="1"/>
  <c r="AT309" i="1"/>
  <c r="AP309" i="1"/>
  <c r="AL309" i="1"/>
  <c r="AH309" i="1"/>
  <c r="AD309" i="1"/>
  <c r="Z309" i="1"/>
  <c r="V309" i="1"/>
  <c r="R309" i="1"/>
  <c r="N309" i="1"/>
  <c r="CM308" i="1"/>
  <c r="J308" i="1"/>
  <c r="H308" i="1"/>
  <c r="CM307" i="1"/>
  <c r="J307" i="1"/>
  <c r="H307" i="1"/>
  <c r="CM306" i="1"/>
  <c r="J306" i="1"/>
  <c r="H306" i="1"/>
  <c r="CM305" i="1"/>
  <c r="J305" i="1"/>
  <c r="H305" i="1"/>
  <c r="CI305" i="1" s="1"/>
  <c r="CI304" i="1"/>
  <c r="CG304" i="1"/>
  <c r="CF304" i="1"/>
  <c r="CE304" i="1"/>
  <c r="CD304" i="1"/>
  <c r="CD282" i="1" s="1"/>
  <c r="CD281" i="1" s="1"/>
  <c r="CD280" i="1" s="1"/>
  <c r="CC304" i="1"/>
  <c r="CB304" i="1"/>
  <c r="CA304" i="1"/>
  <c r="BZ304" i="1"/>
  <c r="BZ282" i="1" s="1"/>
  <c r="BZ281" i="1" s="1"/>
  <c r="BZ280" i="1" s="1"/>
  <c r="BY304" i="1"/>
  <c r="BX304" i="1"/>
  <c r="BW304" i="1"/>
  <c r="BV304" i="1"/>
  <c r="BV282" i="1" s="1"/>
  <c r="BV281" i="1" s="1"/>
  <c r="BV280" i="1" s="1"/>
  <c r="BU304" i="1"/>
  <c r="BT304" i="1"/>
  <c r="BS304" i="1"/>
  <c r="BR304" i="1"/>
  <c r="BR282" i="1" s="1"/>
  <c r="BR281" i="1" s="1"/>
  <c r="BR280" i="1" s="1"/>
  <c r="BQ304" i="1"/>
  <c r="BP304" i="1"/>
  <c r="BO304" i="1"/>
  <c r="BN304" i="1"/>
  <c r="BN282" i="1" s="1"/>
  <c r="BN281" i="1" s="1"/>
  <c r="BN280" i="1" s="1"/>
  <c r="BM304" i="1"/>
  <c r="BL304" i="1"/>
  <c r="BK304" i="1"/>
  <c r="BJ304" i="1"/>
  <c r="BJ282" i="1" s="1"/>
  <c r="BJ281" i="1" s="1"/>
  <c r="BJ280" i="1" s="1"/>
  <c r="BI304" i="1"/>
  <c r="BH304" i="1"/>
  <c r="BG304" i="1"/>
  <c r="BF304" i="1"/>
  <c r="BF282" i="1" s="1"/>
  <c r="BF281" i="1" s="1"/>
  <c r="BF280" i="1" s="1"/>
  <c r="BE304" i="1"/>
  <c r="BD304" i="1"/>
  <c r="BC304" i="1"/>
  <c r="BB304" i="1"/>
  <c r="BB282" i="1" s="1"/>
  <c r="BB281" i="1" s="1"/>
  <c r="BB280" i="1" s="1"/>
  <c r="BA304" i="1"/>
  <c r="AZ304" i="1"/>
  <c r="AY304" i="1"/>
  <c r="AX304" i="1"/>
  <c r="AX282" i="1" s="1"/>
  <c r="AX281" i="1" s="1"/>
  <c r="AX280" i="1" s="1"/>
  <c r="AW304" i="1"/>
  <c r="AV304" i="1"/>
  <c r="AU304" i="1"/>
  <c r="AT304" i="1"/>
  <c r="AT282" i="1" s="1"/>
  <c r="AT281" i="1" s="1"/>
  <c r="AT280" i="1" s="1"/>
  <c r="AS304" i="1"/>
  <c r="AR304" i="1"/>
  <c r="AQ304" i="1"/>
  <c r="AP304" i="1"/>
  <c r="AP282" i="1" s="1"/>
  <c r="AP281" i="1" s="1"/>
  <c r="AP280" i="1" s="1"/>
  <c r="AO304" i="1"/>
  <c r="AN304" i="1"/>
  <c r="AM304" i="1"/>
  <c r="AL304" i="1"/>
  <c r="AL282" i="1" s="1"/>
  <c r="AL281" i="1" s="1"/>
  <c r="AL280" i="1" s="1"/>
  <c r="AK304" i="1"/>
  <c r="AJ304" i="1"/>
  <c r="AI304" i="1"/>
  <c r="AH304" i="1"/>
  <c r="AH282" i="1" s="1"/>
  <c r="AH281" i="1" s="1"/>
  <c r="AH280" i="1" s="1"/>
  <c r="AG304" i="1"/>
  <c r="AF304" i="1"/>
  <c r="AE304" i="1"/>
  <c r="AD304" i="1"/>
  <c r="AD282" i="1" s="1"/>
  <c r="AD281" i="1" s="1"/>
  <c r="AD280" i="1" s="1"/>
  <c r="AC304" i="1"/>
  <c r="AB304" i="1"/>
  <c r="AA304" i="1"/>
  <c r="Z304" i="1"/>
  <c r="Z282" i="1" s="1"/>
  <c r="Z281" i="1" s="1"/>
  <c r="Z280" i="1" s="1"/>
  <c r="Y304" i="1"/>
  <c r="X304" i="1"/>
  <c r="W304" i="1"/>
  <c r="V304" i="1"/>
  <c r="V282" i="1" s="1"/>
  <c r="V281" i="1" s="1"/>
  <c r="V280" i="1" s="1"/>
  <c r="U304" i="1"/>
  <c r="T304" i="1"/>
  <c r="S304" i="1"/>
  <c r="R304" i="1"/>
  <c r="R282" i="1" s="1"/>
  <c r="R281" i="1" s="1"/>
  <c r="R280" i="1" s="1"/>
  <c r="Q304" i="1"/>
  <c r="P304" i="1"/>
  <c r="O304" i="1"/>
  <c r="N304" i="1"/>
  <c r="N282" i="1" s="1"/>
  <c r="N281" i="1" s="1"/>
  <c r="N280" i="1" s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B282" i="1"/>
  <c r="BX282" i="1"/>
  <c r="BT282" i="1"/>
  <c r="BP282" i="1"/>
  <c r="BL282" i="1"/>
  <c r="BH282" i="1"/>
  <c r="BD282" i="1"/>
  <c r="AZ282" i="1"/>
  <c r="AV282" i="1"/>
  <c r="AR282" i="1"/>
  <c r="AN282" i="1"/>
  <c r="AJ282" i="1"/>
  <c r="AF282" i="1"/>
  <c r="AB282" i="1"/>
  <c r="X282" i="1"/>
  <c r="T282" i="1"/>
  <c r="P282" i="1"/>
  <c r="L282" i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F155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X155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P155" i="1" s="1"/>
  <c r="O167" i="1"/>
  <c r="N167" i="1"/>
  <c r="N166" i="1" s="1"/>
  <c r="N155" i="1" s="1"/>
  <c r="M167" i="1"/>
  <c r="L167" i="1"/>
  <c r="L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G135" i="1" s="1"/>
  <c r="CF145" i="1"/>
  <c r="CE145" i="1"/>
  <c r="CE135" i="1" s="1"/>
  <c r="CD145" i="1"/>
  <c r="CC145" i="1"/>
  <c r="CC135" i="1" s="1"/>
  <c r="CB145" i="1"/>
  <c r="CA145" i="1"/>
  <c r="CA135" i="1" s="1"/>
  <c r="BZ145" i="1"/>
  <c r="BY145" i="1"/>
  <c r="BY135" i="1" s="1"/>
  <c r="BX145" i="1"/>
  <c r="BW145" i="1"/>
  <c r="BW135" i="1" s="1"/>
  <c r="BV145" i="1"/>
  <c r="BU145" i="1"/>
  <c r="BU135" i="1" s="1"/>
  <c r="BT145" i="1"/>
  <c r="BS145" i="1"/>
  <c r="BS135" i="1" s="1"/>
  <c r="BR145" i="1"/>
  <c r="BQ145" i="1"/>
  <c r="BQ135" i="1" s="1"/>
  <c r="BP145" i="1"/>
  <c r="BO145" i="1"/>
  <c r="BO135" i="1" s="1"/>
  <c r="BN145" i="1"/>
  <c r="BM145" i="1"/>
  <c r="BM135" i="1" s="1"/>
  <c r="BL145" i="1"/>
  <c r="BK145" i="1"/>
  <c r="BK135" i="1" s="1"/>
  <c r="BJ145" i="1"/>
  <c r="BI145" i="1"/>
  <c r="BI135" i="1" s="1"/>
  <c r="BH145" i="1"/>
  <c r="BG145" i="1"/>
  <c r="BG135" i="1" s="1"/>
  <c r="BF145" i="1"/>
  <c r="BE145" i="1"/>
  <c r="BE135" i="1" s="1"/>
  <c r="BD145" i="1"/>
  <c r="BC145" i="1"/>
  <c r="BC135" i="1" s="1"/>
  <c r="BB145" i="1"/>
  <c r="BA145" i="1"/>
  <c r="BA135" i="1" s="1"/>
  <c r="AZ145" i="1"/>
  <c r="AY145" i="1"/>
  <c r="AY135" i="1" s="1"/>
  <c r="AX145" i="1"/>
  <c r="AW145" i="1"/>
  <c r="AW135" i="1" s="1"/>
  <c r="AV145" i="1"/>
  <c r="AU145" i="1"/>
  <c r="AU135" i="1" s="1"/>
  <c r="AT145" i="1"/>
  <c r="AS145" i="1"/>
  <c r="AS135" i="1" s="1"/>
  <c r="AR145" i="1"/>
  <c r="AQ145" i="1"/>
  <c r="AQ135" i="1" s="1"/>
  <c r="AP145" i="1"/>
  <c r="AO145" i="1"/>
  <c r="AO135" i="1" s="1"/>
  <c r="AN145" i="1"/>
  <c r="AM145" i="1"/>
  <c r="AM135" i="1" s="1"/>
  <c r="AL145" i="1"/>
  <c r="AK145" i="1"/>
  <c r="AK135" i="1" s="1"/>
  <c r="AJ145" i="1"/>
  <c r="AI145" i="1"/>
  <c r="AI135" i="1" s="1"/>
  <c r="AH145" i="1"/>
  <c r="AG145" i="1"/>
  <c r="AG135" i="1" s="1"/>
  <c r="AF145" i="1"/>
  <c r="AE145" i="1"/>
  <c r="AE135" i="1" s="1"/>
  <c r="AD145" i="1"/>
  <c r="AC145" i="1"/>
  <c r="AC135" i="1" s="1"/>
  <c r="AB145" i="1"/>
  <c r="AA145" i="1"/>
  <c r="AA135" i="1" s="1"/>
  <c r="Z145" i="1"/>
  <c r="Y145" i="1"/>
  <c r="Y135" i="1" s="1"/>
  <c r="X145" i="1"/>
  <c r="W145" i="1"/>
  <c r="W135" i="1" s="1"/>
  <c r="V145" i="1"/>
  <c r="U145" i="1"/>
  <c r="U135" i="1" s="1"/>
  <c r="T145" i="1"/>
  <c r="S145" i="1"/>
  <c r="S135" i="1" s="1"/>
  <c r="R145" i="1"/>
  <c r="Q145" i="1"/>
  <c r="Q135" i="1" s="1"/>
  <c r="P145" i="1"/>
  <c r="O145" i="1"/>
  <c r="O135" i="1" s="1"/>
  <c r="N145" i="1"/>
  <c r="M145" i="1"/>
  <c r="M135" i="1" s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I136" i="1"/>
  <c r="AH136" i="1"/>
  <c r="AH135" i="1" s="1"/>
  <c r="AG136" i="1"/>
  <c r="AF136" i="1"/>
  <c r="AE136" i="1"/>
  <c r="AD136" i="1"/>
  <c r="AD135" i="1" s="1"/>
  <c r="AC136" i="1"/>
  <c r="AB136" i="1"/>
  <c r="AA136" i="1"/>
  <c r="Z136" i="1"/>
  <c r="Z135" i="1" s="1"/>
  <c r="Y136" i="1"/>
  <c r="X136" i="1"/>
  <c r="W136" i="1"/>
  <c r="V136" i="1"/>
  <c r="V135" i="1" s="1"/>
  <c r="U136" i="1"/>
  <c r="T136" i="1"/>
  <c r="S136" i="1"/>
  <c r="R136" i="1"/>
  <c r="R135" i="1" s="1"/>
  <c r="Q136" i="1"/>
  <c r="P136" i="1"/>
  <c r="O136" i="1"/>
  <c r="N136" i="1"/>
  <c r="N135" i="1" s="1"/>
  <c r="M136" i="1"/>
  <c r="L136" i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J135" i="1"/>
  <c r="AF135" i="1"/>
  <c r="AB135" i="1"/>
  <c r="X135" i="1"/>
  <c r="T135" i="1"/>
  <c r="P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G97" i="1" s="1"/>
  <c r="CG96" i="1" s="1"/>
  <c r="CF99" i="1"/>
  <c r="CE99" i="1"/>
  <c r="CE98" i="1" s="1"/>
  <c r="CE97" i="1" s="1"/>
  <c r="CE96" i="1" s="1"/>
  <c r="CD99" i="1"/>
  <c r="CC99" i="1"/>
  <c r="CC98" i="1" s="1"/>
  <c r="CC97" i="1" s="1"/>
  <c r="CC96" i="1" s="1"/>
  <c r="CB99" i="1"/>
  <c r="CA99" i="1"/>
  <c r="CA98" i="1" s="1"/>
  <c r="CA97" i="1" s="1"/>
  <c r="CA96" i="1" s="1"/>
  <c r="BZ99" i="1"/>
  <c r="BY99" i="1"/>
  <c r="BY98" i="1" s="1"/>
  <c r="BY97" i="1" s="1"/>
  <c r="BY96" i="1" s="1"/>
  <c r="BX99" i="1"/>
  <c r="BW99" i="1"/>
  <c r="BW98" i="1" s="1"/>
  <c r="BW97" i="1" s="1"/>
  <c r="BW96" i="1" s="1"/>
  <c r="BV99" i="1"/>
  <c r="BU99" i="1"/>
  <c r="BU98" i="1" s="1"/>
  <c r="BU97" i="1" s="1"/>
  <c r="BU96" i="1" s="1"/>
  <c r="BT99" i="1"/>
  <c r="BS99" i="1"/>
  <c r="BS98" i="1" s="1"/>
  <c r="BS97" i="1" s="1"/>
  <c r="BS96" i="1" s="1"/>
  <c r="BR99" i="1"/>
  <c r="BQ99" i="1"/>
  <c r="BQ98" i="1" s="1"/>
  <c r="BQ97" i="1" s="1"/>
  <c r="BQ96" i="1" s="1"/>
  <c r="BP99" i="1"/>
  <c r="BO99" i="1"/>
  <c r="BO98" i="1" s="1"/>
  <c r="BO97" i="1" s="1"/>
  <c r="BO96" i="1" s="1"/>
  <c r="BN99" i="1"/>
  <c r="BM99" i="1"/>
  <c r="BM98" i="1" s="1"/>
  <c r="BM97" i="1" s="1"/>
  <c r="BM96" i="1" s="1"/>
  <c r="BL99" i="1"/>
  <c r="BK99" i="1"/>
  <c r="BK98" i="1" s="1"/>
  <c r="BK97" i="1" s="1"/>
  <c r="BK96" i="1" s="1"/>
  <c r="BJ99" i="1"/>
  <c r="BI99" i="1"/>
  <c r="BI98" i="1" s="1"/>
  <c r="BI97" i="1" s="1"/>
  <c r="BI96" i="1" s="1"/>
  <c r="BH99" i="1"/>
  <c r="BG99" i="1"/>
  <c r="BG98" i="1" s="1"/>
  <c r="BG97" i="1" s="1"/>
  <c r="BG96" i="1" s="1"/>
  <c r="BF99" i="1"/>
  <c r="BE99" i="1"/>
  <c r="BE98" i="1" s="1"/>
  <c r="BE97" i="1" s="1"/>
  <c r="BE96" i="1" s="1"/>
  <c r="BD99" i="1"/>
  <c r="BC99" i="1"/>
  <c r="BC98" i="1" s="1"/>
  <c r="BC97" i="1" s="1"/>
  <c r="BC96" i="1" s="1"/>
  <c r="BB99" i="1"/>
  <c r="BA99" i="1"/>
  <c r="BA98" i="1" s="1"/>
  <c r="BA97" i="1" s="1"/>
  <c r="BA96" i="1" s="1"/>
  <c r="AZ99" i="1"/>
  <c r="AY99" i="1"/>
  <c r="AY98" i="1" s="1"/>
  <c r="AY97" i="1" s="1"/>
  <c r="AY96" i="1" s="1"/>
  <c r="AX99" i="1"/>
  <c r="AW99" i="1"/>
  <c r="AW98" i="1" s="1"/>
  <c r="AW97" i="1" s="1"/>
  <c r="AW96" i="1" s="1"/>
  <c r="AV99" i="1"/>
  <c r="AU99" i="1"/>
  <c r="AU98" i="1" s="1"/>
  <c r="AU97" i="1" s="1"/>
  <c r="AU96" i="1" s="1"/>
  <c r="AT99" i="1"/>
  <c r="AS99" i="1"/>
  <c r="AS98" i="1" s="1"/>
  <c r="AS97" i="1" s="1"/>
  <c r="AS96" i="1" s="1"/>
  <c r="AR99" i="1"/>
  <c r="AQ99" i="1"/>
  <c r="AQ98" i="1" s="1"/>
  <c r="AQ97" i="1" s="1"/>
  <c r="AQ96" i="1" s="1"/>
  <c r="AP99" i="1"/>
  <c r="AO99" i="1"/>
  <c r="AO98" i="1" s="1"/>
  <c r="AO97" i="1" s="1"/>
  <c r="AO96" i="1" s="1"/>
  <c r="AN99" i="1"/>
  <c r="AM99" i="1"/>
  <c r="AM98" i="1" s="1"/>
  <c r="AM97" i="1" s="1"/>
  <c r="AM96" i="1" s="1"/>
  <c r="AL99" i="1"/>
  <c r="AK99" i="1"/>
  <c r="AK98" i="1" s="1"/>
  <c r="AK97" i="1" s="1"/>
  <c r="AK96" i="1" s="1"/>
  <c r="AJ99" i="1"/>
  <c r="AI99" i="1"/>
  <c r="AI98" i="1" s="1"/>
  <c r="AI97" i="1" s="1"/>
  <c r="AI96" i="1" s="1"/>
  <c r="AH99" i="1"/>
  <c r="AG99" i="1"/>
  <c r="AG98" i="1" s="1"/>
  <c r="AG97" i="1" s="1"/>
  <c r="AG96" i="1" s="1"/>
  <c r="AF99" i="1"/>
  <c r="AE99" i="1"/>
  <c r="AE98" i="1" s="1"/>
  <c r="AE97" i="1" s="1"/>
  <c r="AE96" i="1" s="1"/>
  <c r="AD99" i="1"/>
  <c r="AC99" i="1"/>
  <c r="AC98" i="1" s="1"/>
  <c r="AC97" i="1" s="1"/>
  <c r="AC96" i="1" s="1"/>
  <c r="AB99" i="1"/>
  <c r="AA99" i="1"/>
  <c r="AA98" i="1" s="1"/>
  <c r="AA97" i="1" s="1"/>
  <c r="AA96" i="1" s="1"/>
  <c r="Z99" i="1"/>
  <c r="Y99" i="1"/>
  <c r="Y98" i="1" s="1"/>
  <c r="Y97" i="1" s="1"/>
  <c r="Y96" i="1" s="1"/>
  <c r="X99" i="1"/>
  <c r="W99" i="1"/>
  <c r="W98" i="1" s="1"/>
  <c r="W97" i="1" s="1"/>
  <c r="W96" i="1" s="1"/>
  <c r="V99" i="1"/>
  <c r="U99" i="1"/>
  <c r="U98" i="1" s="1"/>
  <c r="U97" i="1" s="1"/>
  <c r="U96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E76" i="1" s="1"/>
  <c r="CD81" i="1"/>
  <c r="CC81" i="1"/>
  <c r="CB81" i="1"/>
  <c r="CA81" i="1"/>
  <c r="CA76" i="1" s="1"/>
  <c r="BZ81" i="1"/>
  <c r="BY81" i="1"/>
  <c r="BX81" i="1"/>
  <c r="BW81" i="1"/>
  <c r="BW76" i="1" s="1"/>
  <c r="BV81" i="1"/>
  <c r="BU81" i="1"/>
  <c r="BT81" i="1"/>
  <c r="BS81" i="1"/>
  <c r="BS76" i="1" s="1"/>
  <c r="BR81" i="1"/>
  <c r="BQ81" i="1"/>
  <c r="BP81" i="1"/>
  <c r="BO81" i="1"/>
  <c r="BO76" i="1" s="1"/>
  <c r="BN81" i="1"/>
  <c r="BM81" i="1"/>
  <c r="BL81" i="1"/>
  <c r="BK81" i="1"/>
  <c r="BK76" i="1" s="1"/>
  <c r="BJ81" i="1"/>
  <c r="BI81" i="1"/>
  <c r="BH81" i="1"/>
  <c r="BG81" i="1"/>
  <c r="BG76" i="1" s="1"/>
  <c r="BF81" i="1"/>
  <c r="BE81" i="1"/>
  <c r="BD81" i="1"/>
  <c r="BC81" i="1"/>
  <c r="BC76" i="1" s="1"/>
  <c r="BB81" i="1"/>
  <c r="BA81" i="1"/>
  <c r="AZ81" i="1"/>
  <c r="AY81" i="1"/>
  <c r="AY76" i="1" s="1"/>
  <c r="AX81" i="1"/>
  <c r="AW81" i="1"/>
  <c r="AV81" i="1"/>
  <c r="AU81" i="1"/>
  <c r="AU76" i="1" s="1"/>
  <c r="AT81" i="1"/>
  <c r="AS81" i="1"/>
  <c r="AR81" i="1"/>
  <c r="AQ81" i="1"/>
  <c r="AQ76" i="1" s="1"/>
  <c r="AP81" i="1"/>
  <c r="AO81" i="1"/>
  <c r="AN81" i="1"/>
  <c r="AM81" i="1"/>
  <c r="AM76" i="1" s="1"/>
  <c r="AL81" i="1"/>
  <c r="AK81" i="1"/>
  <c r="AJ81" i="1"/>
  <c r="AI81" i="1"/>
  <c r="AI76" i="1" s="1"/>
  <c r="AH81" i="1"/>
  <c r="AG81" i="1"/>
  <c r="AF81" i="1"/>
  <c r="AE81" i="1"/>
  <c r="AE76" i="1" s="1"/>
  <c r="AD81" i="1"/>
  <c r="AC81" i="1"/>
  <c r="AB81" i="1"/>
  <c r="AA81" i="1"/>
  <c r="AA76" i="1" s="1"/>
  <c r="Z81" i="1"/>
  <c r="Y81" i="1"/>
  <c r="X81" i="1"/>
  <c r="W81" i="1"/>
  <c r="W76" i="1" s="1"/>
  <c r="V81" i="1"/>
  <c r="U81" i="1"/>
  <c r="T81" i="1"/>
  <c r="S81" i="1"/>
  <c r="S76" i="1" s="1"/>
  <c r="R81" i="1"/>
  <c r="Q81" i="1"/>
  <c r="P81" i="1"/>
  <c r="O81" i="1"/>
  <c r="O76" i="1" s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G59" i="1" s="1"/>
  <c r="CF64" i="1"/>
  <c r="CE64" i="1"/>
  <c r="CD64" i="1"/>
  <c r="CC64" i="1"/>
  <c r="CC59" i="1" s="1"/>
  <c r="CB64" i="1"/>
  <c r="CA64" i="1"/>
  <c r="BZ64" i="1"/>
  <c r="BY64" i="1"/>
  <c r="BY59" i="1" s="1"/>
  <c r="BX64" i="1"/>
  <c r="BW64" i="1"/>
  <c r="BV64" i="1"/>
  <c r="BU64" i="1"/>
  <c r="BU59" i="1" s="1"/>
  <c r="BT64" i="1"/>
  <c r="BS64" i="1"/>
  <c r="BR64" i="1"/>
  <c r="BQ64" i="1"/>
  <c r="BQ59" i="1" s="1"/>
  <c r="BP64" i="1"/>
  <c r="BO64" i="1"/>
  <c r="BN64" i="1"/>
  <c r="BM64" i="1"/>
  <c r="BM59" i="1" s="1"/>
  <c r="BL64" i="1"/>
  <c r="BK64" i="1"/>
  <c r="BJ64" i="1"/>
  <c r="BI64" i="1"/>
  <c r="BI59" i="1" s="1"/>
  <c r="BH64" i="1"/>
  <c r="BG64" i="1"/>
  <c r="BF64" i="1"/>
  <c r="BE64" i="1"/>
  <c r="BE59" i="1" s="1"/>
  <c r="BD64" i="1"/>
  <c r="BC64" i="1"/>
  <c r="BB64" i="1"/>
  <c r="BA64" i="1"/>
  <c r="BA59" i="1" s="1"/>
  <c r="AZ64" i="1"/>
  <c r="AY64" i="1"/>
  <c r="AX64" i="1"/>
  <c r="AW64" i="1"/>
  <c r="AW59" i="1" s="1"/>
  <c r="AV64" i="1"/>
  <c r="AU64" i="1"/>
  <c r="AT64" i="1"/>
  <c r="AS64" i="1"/>
  <c r="AS59" i="1" s="1"/>
  <c r="AR64" i="1"/>
  <c r="AQ64" i="1"/>
  <c r="AP64" i="1"/>
  <c r="AO64" i="1"/>
  <c r="AO59" i="1" s="1"/>
  <c r="AN64" i="1"/>
  <c r="AM64" i="1"/>
  <c r="AL64" i="1"/>
  <c r="AK64" i="1"/>
  <c r="AK59" i="1" s="1"/>
  <c r="AJ64" i="1"/>
  <c r="AI64" i="1"/>
  <c r="AH64" i="1"/>
  <c r="AG64" i="1"/>
  <c r="AG59" i="1" s="1"/>
  <c r="AF64" i="1"/>
  <c r="AE64" i="1"/>
  <c r="AD64" i="1"/>
  <c r="AC64" i="1"/>
  <c r="AC59" i="1" s="1"/>
  <c r="AB64" i="1"/>
  <c r="AA64" i="1"/>
  <c r="Z64" i="1"/>
  <c r="Y64" i="1"/>
  <c r="Y59" i="1" s="1"/>
  <c r="X64" i="1"/>
  <c r="W64" i="1"/>
  <c r="V64" i="1"/>
  <c r="U64" i="1"/>
  <c r="U59" i="1" s="1"/>
  <c r="T64" i="1"/>
  <c r="S64" i="1"/>
  <c r="R64" i="1"/>
  <c r="Q64" i="1"/>
  <c r="Q59" i="1" s="1"/>
  <c r="P64" i="1"/>
  <c r="O64" i="1"/>
  <c r="N64" i="1"/>
  <c r="M64" i="1"/>
  <c r="M59" i="1" s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E47" i="1"/>
  <c r="CD47" i="1"/>
  <c r="CD46" i="1" s="1"/>
  <c r="CC47" i="1"/>
  <c r="CB47" i="1"/>
  <c r="CB46" i="1" s="1"/>
  <c r="CA47" i="1"/>
  <c r="BZ47" i="1"/>
  <c r="BZ46" i="1" s="1"/>
  <c r="BY47" i="1"/>
  <c r="BX47" i="1"/>
  <c r="BX46" i="1" s="1"/>
  <c r="BW47" i="1"/>
  <c r="BV47" i="1"/>
  <c r="BV46" i="1" s="1"/>
  <c r="BU47" i="1"/>
  <c r="BT47" i="1"/>
  <c r="BT46" i="1" s="1"/>
  <c r="BS47" i="1"/>
  <c r="BR47" i="1"/>
  <c r="BR46" i="1" s="1"/>
  <c r="BQ47" i="1"/>
  <c r="BP47" i="1"/>
  <c r="BP46" i="1" s="1"/>
  <c r="BO47" i="1"/>
  <c r="BN47" i="1"/>
  <c r="BN46" i="1" s="1"/>
  <c r="BM47" i="1"/>
  <c r="BL47" i="1"/>
  <c r="BL46" i="1" s="1"/>
  <c r="BK47" i="1"/>
  <c r="BJ47" i="1"/>
  <c r="BJ46" i="1" s="1"/>
  <c r="BI47" i="1"/>
  <c r="BH47" i="1"/>
  <c r="BH46" i="1" s="1"/>
  <c r="BG47" i="1"/>
  <c r="BF47" i="1"/>
  <c r="BF46" i="1" s="1"/>
  <c r="BE47" i="1"/>
  <c r="BD47" i="1"/>
  <c r="BD46" i="1" s="1"/>
  <c r="BC47" i="1"/>
  <c r="BB47" i="1"/>
  <c r="BB46" i="1" s="1"/>
  <c r="BA47" i="1"/>
  <c r="AZ47" i="1"/>
  <c r="AZ46" i="1" s="1"/>
  <c r="AY47" i="1"/>
  <c r="AX47" i="1"/>
  <c r="AX46" i="1" s="1"/>
  <c r="AW47" i="1"/>
  <c r="AV47" i="1"/>
  <c r="AV46" i="1" s="1"/>
  <c r="AU47" i="1"/>
  <c r="AT47" i="1"/>
  <c r="AT46" i="1" s="1"/>
  <c r="AS47" i="1"/>
  <c r="AR47" i="1"/>
  <c r="AR46" i="1" s="1"/>
  <c r="AQ47" i="1"/>
  <c r="AP47" i="1"/>
  <c r="AP46" i="1" s="1"/>
  <c r="AO47" i="1"/>
  <c r="AN47" i="1"/>
  <c r="AN46" i="1" s="1"/>
  <c r="AM47" i="1"/>
  <c r="AL47" i="1"/>
  <c r="AL46" i="1" s="1"/>
  <c r="AK47" i="1"/>
  <c r="AJ47" i="1"/>
  <c r="AJ46" i="1" s="1"/>
  <c r="AI47" i="1"/>
  <c r="AH47" i="1"/>
  <c r="AH46" i="1" s="1"/>
  <c r="AG47" i="1"/>
  <c r="AF47" i="1"/>
  <c r="AF46" i="1" s="1"/>
  <c r="AE47" i="1"/>
  <c r="AD47" i="1"/>
  <c r="AD46" i="1" s="1"/>
  <c r="AC47" i="1"/>
  <c r="AB47" i="1"/>
  <c r="AB46" i="1" s="1"/>
  <c r="AA47" i="1"/>
  <c r="Z47" i="1"/>
  <c r="Z46" i="1" s="1"/>
  <c r="Y47" i="1"/>
  <c r="X47" i="1"/>
  <c r="X46" i="1" s="1"/>
  <c r="W47" i="1"/>
  <c r="V47" i="1"/>
  <c r="V46" i="1" s="1"/>
  <c r="U47" i="1"/>
  <c r="T47" i="1"/>
  <c r="T46" i="1" s="1"/>
  <c r="S47" i="1"/>
  <c r="R47" i="1"/>
  <c r="R46" i="1" s="1"/>
  <c r="Q47" i="1"/>
  <c r="P47" i="1"/>
  <c r="P46" i="1" s="1"/>
  <c r="O47" i="1"/>
  <c r="N47" i="1"/>
  <c r="N46" i="1" s="1"/>
  <c r="M47" i="1"/>
  <c r="L47" i="1"/>
  <c r="L46" i="1" s="1"/>
  <c r="K47" i="1"/>
  <c r="J47" i="1"/>
  <c r="CG46" i="1"/>
  <c r="CE46" i="1"/>
  <c r="CE45" i="1" s="1"/>
  <c r="CE44" i="1" s="1"/>
  <c r="CC46" i="1"/>
  <c r="CA46" i="1"/>
  <c r="CA45" i="1" s="1"/>
  <c r="CA44" i="1" s="1"/>
  <c r="BY46" i="1"/>
  <c r="BW46" i="1"/>
  <c r="BW45" i="1" s="1"/>
  <c r="BW44" i="1" s="1"/>
  <c r="BU46" i="1"/>
  <c r="BS46" i="1"/>
  <c r="BS45" i="1" s="1"/>
  <c r="BS44" i="1" s="1"/>
  <c r="BQ46" i="1"/>
  <c r="BO46" i="1"/>
  <c r="BO45" i="1" s="1"/>
  <c r="BO44" i="1" s="1"/>
  <c r="BM46" i="1"/>
  <c r="BK46" i="1"/>
  <c r="BK45" i="1" s="1"/>
  <c r="BK44" i="1" s="1"/>
  <c r="BI46" i="1"/>
  <c r="BG46" i="1"/>
  <c r="BG45" i="1" s="1"/>
  <c r="BG44" i="1" s="1"/>
  <c r="BE46" i="1"/>
  <c r="BC46" i="1"/>
  <c r="BC45" i="1" s="1"/>
  <c r="BC44" i="1" s="1"/>
  <c r="BA46" i="1"/>
  <c r="AY46" i="1"/>
  <c r="AY45" i="1" s="1"/>
  <c r="AY44" i="1" s="1"/>
  <c r="AW46" i="1"/>
  <c r="AU46" i="1"/>
  <c r="AU45" i="1" s="1"/>
  <c r="AU44" i="1" s="1"/>
  <c r="AS46" i="1"/>
  <c r="AQ46" i="1"/>
  <c r="AQ45" i="1" s="1"/>
  <c r="AQ44" i="1" s="1"/>
  <c r="AO46" i="1"/>
  <c r="AM46" i="1"/>
  <c r="AM45" i="1" s="1"/>
  <c r="AM44" i="1" s="1"/>
  <c r="AK46" i="1"/>
  <c r="AI46" i="1"/>
  <c r="AI45" i="1" s="1"/>
  <c r="AI44" i="1" s="1"/>
  <c r="AG46" i="1"/>
  <c r="AE46" i="1"/>
  <c r="AE45" i="1" s="1"/>
  <c r="AE44" i="1" s="1"/>
  <c r="AC46" i="1"/>
  <c r="AA46" i="1"/>
  <c r="AA45" i="1" s="1"/>
  <c r="AA44" i="1" s="1"/>
  <c r="Y46" i="1"/>
  <c r="W46" i="1"/>
  <c r="W45" i="1" s="1"/>
  <c r="W44" i="1" s="1"/>
  <c r="U46" i="1"/>
  <c r="S46" i="1"/>
  <c r="S45" i="1" s="1"/>
  <c r="S44" i="1" s="1"/>
  <c r="Q46" i="1"/>
  <c r="O46" i="1"/>
  <c r="O45" i="1" s="1"/>
  <c r="O44" i="1" s="1"/>
  <c r="M46" i="1"/>
  <c r="K46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F26" i="1"/>
  <c r="CE26" i="1"/>
  <c r="CE25" i="1" s="1"/>
  <c r="CD26" i="1"/>
  <c r="CC26" i="1"/>
  <c r="CC25" i="1" s="1"/>
  <c r="CB26" i="1"/>
  <c r="CA26" i="1"/>
  <c r="CA25" i="1" s="1"/>
  <c r="BZ26" i="1"/>
  <c r="BY26" i="1"/>
  <c r="BY25" i="1" s="1"/>
  <c r="BX26" i="1"/>
  <c r="BW26" i="1"/>
  <c r="BW25" i="1" s="1"/>
  <c r="BV26" i="1"/>
  <c r="BU26" i="1"/>
  <c r="BU25" i="1" s="1"/>
  <c r="BT26" i="1"/>
  <c r="BS26" i="1"/>
  <c r="BS25" i="1" s="1"/>
  <c r="BR26" i="1"/>
  <c r="BQ26" i="1"/>
  <c r="BQ25" i="1" s="1"/>
  <c r="BP26" i="1"/>
  <c r="BO26" i="1"/>
  <c r="BO25" i="1" s="1"/>
  <c r="BN26" i="1"/>
  <c r="BM26" i="1"/>
  <c r="BM25" i="1" s="1"/>
  <c r="BL26" i="1"/>
  <c r="BK26" i="1"/>
  <c r="BK25" i="1" s="1"/>
  <c r="BJ26" i="1"/>
  <c r="BI26" i="1"/>
  <c r="BI25" i="1" s="1"/>
  <c r="BH26" i="1"/>
  <c r="BG26" i="1"/>
  <c r="BG25" i="1" s="1"/>
  <c r="BF26" i="1"/>
  <c r="BE26" i="1"/>
  <c r="BE25" i="1" s="1"/>
  <c r="BD26" i="1"/>
  <c r="BC26" i="1"/>
  <c r="BC25" i="1" s="1"/>
  <c r="BB26" i="1"/>
  <c r="BA26" i="1"/>
  <c r="BA25" i="1" s="1"/>
  <c r="AZ26" i="1"/>
  <c r="AY26" i="1"/>
  <c r="AY25" i="1" s="1"/>
  <c r="AX26" i="1"/>
  <c r="AW26" i="1"/>
  <c r="AW25" i="1" s="1"/>
  <c r="AV26" i="1"/>
  <c r="AU26" i="1"/>
  <c r="AU25" i="1" s="1"/>
  <c r="AT26" i="1"/>
  <c r="AS26" i="1"/>
  <c r="AS25" i="1" s="1"/>
  <c r="AR26" i="1"/>
  <c r="AQ26" i="1"/>
  <c r="AQ25" i="1" s="1"/>
  <c r="AP26" i="1"/>
  <c r="AO26" i="1"/>
  <c r="AO25" i="1" s="1"/>
  <c r="AN26" i="1"/>
  <c r="AM26" i="1"/>
  <c r="AM25" i="1" s="1"/>
  <c r="AL26" i="1"/>
  <c r="AK26" i="1"/>
  <c r="AK25" i="1" s="1"/>
  <c r="AJ26" i="1"/>
  <c r="AI26" i="1"/>
  <c r="AI25" i="1" s="1"/>
  <c r="AH26" i="1"/>
  <c r="AG26" i="1"/>
  <c r="AG25" i="1" s="1"/>
  <c r="AF26" i="1"/>
  <c r="AE26" i="1"/>
  <c r="AE25" i="1" s="1"/>
  <c r="AD26" i="1"/>
  <c r="AC26" i="1"/>
  <c r="AC25" i="1" s="1"/>
  <c r="AB26" i="1"/>
  <c r="AA26" i="1"/>
  <c r="AA25" i="1" s="1"/>
  <c r="Z26" i="1"/>
  <c r="Y26" i="1"/>
  <c r="Y25" i="1" s="1"/>
  <c r="X26" i="1"/>
  <c r="W26" i="1"/>
  <c r="W25" i="1" s="1"/>
  <c r="V26" i="1"/>
  <c r="U26" i="1"/>
  <c r="U25" i="1" s="1"/>
  <c r="T26" i="1"/>
  <c r="S26" i="1"/>
  <c r="S25" i="1" s="1"/>
  <c r="R26" i="1"/>
  <c r="Q26" i="1"/>
  <c r="Q25" i="1" s="1"/>
  <c r="P26" i="1"/>
  <c r="O26" i="1"/>
  <c r="O25" i="1" s="1"/>
  <c r="N26" i="1"/>
  <c r="M26" i="1"/>
  <c r="M25" i="1" s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Y15" i="1"/>
  <c r="J14" i="1"/>
  <c r="CM14" i="1" s="1"/>
  <c r="AO13" i="1"/>
  <c r="AN13" i="1"/>
  <c r="AN12" i="1" s="1"/>
  <c r="AN11" i="1" s="1"/>
  <c r="AM13" i="1"/>
  <c r="AL13" i="1"/>
  <c r="AL12" i="1" s="1"/>
  <c r="AL11" i="1" s="1"/>
  <c r="AK13" i="1"/>
  <c r="AJ13" i="1"/>
  <c r="AJ12" i="1" s="1"/>
  <c r="AJ11" i="1" s="1"/>
  <c r="AI13" i="1"/>
  <c r="AH13" i="1"/>
  <c r="AH12" i="1" s="1"/>
  <c r="AH11" i="1" s="1"/>
  <c r="AG13" i="1"/>
  <c r="AF13" i="1"/>
  <c r="AF12" i="1" s="1"/>
  <c r="AF11" i="1" s="1"/>
  <c r="AE13" i="1"/>
  <c r="AD13" i="1"/>
  <c r="AD12" i="1" s="1"/>
  <c r="AD11" i="1" s="1"/>
  <c r="AC13" i="1"/>
  <c r="AB13" i="1"/>
  <c r="AB12" i="1" s="1"/>
  <c r="AB11" i="1" s="1"/>
  <c r="AA13" i="1"/>
  <c r="Z13" i="1"/>
  <c r="Z12" i="1" s="1"/>
  <c r="Z11" i="1" s="1"/>
  <c r="U13" i="1"/>
  <c r="T13" i="1"/>
  <c r="S13" i="1"/>
  <c r="R13" i="1"/>
  <c r="Q13" i="1"/>
  <c r="P13" i="1"/>
  <c r="O13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M12" i="1"/>
  <c r="AK12" i="1"/>
  <c r="AI12" i="1"/>
  <c r="AG12" i="1"/>
  <c r="AE12" i="1"/>
  <c r="AC12" i="1"/>
  <c r="AA12" i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R45" i="1"/>
  <c r="R44" i="1" s="1"/>
  <c r="Z45" i="1"/>
  <c r="Z44" i="1" s="1"/>
  <c r="AH45" i="1"/>
  <c r="AH44" i="1" s="1"/>
  <c r="AP45" i="1"/>
  <c r="AP44" i="1" s="1"/>
  <c r="AX45" i="1"/>
  <c r="AX44" i="1" s="1"/>
  <c r="BF45" i="1"/>
  <c r="BF44" i="1" s="1"/>
  <c r="BN45" i="1"/>
  <c r="BN44" i="1" s="1"/>
  <c r="BV45" i="1"/>
  <c r="BV44" i="1" s="1"/>
  <c r="CD45" i="1"/>
  <c r="CD44" i="1" s="1"/>
  <c r="J166" i="1"/>
  <c r="CM166" i="1" s="1"/>
  <c r="L155" i="1"/>
  <c r="O24" i="1"/>
  <c r="S24" i="1"/>
  <c r="W24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R97" i="1"/>
  <c r="R96" i="1" s="1"/>
  <c r="Z97" i="1"/>
  <c r="Z96" i="1" s="1"/>
  <c r="AH97" i="1"/>
  <c r="AH96" i="1" s="1"/>
  <c r="AP97" i="1"/>
  <c r="AP96" i="1" s="1"/>
  <c r="AX97" i="1"/>
  <c r="AX96" i="1" s="1"/>
  <c r="BF97" i="1"/>
  <c r="BF96" i="1" s="1"/>
  <c r="BN97" i="1"/>
  <c r="BN96" i="1" s="1"/>
  <c r="BV97" i="1"/>
  <c r="BV96" i="1" s="1"/>
  <c r="CD97" i="1"/>
  <c r="CD96" i="1" s="1"/>
  <c r="C501" i="1"/>
  <c r="L9" i="1"/>
  <c r="C522" i="1"/>
  <c r="AZ2" i="1"/>
  <c r="BE2" i="1"/>
  <c r="M9" i="1"/>
  <c r="C538" i="1"/>
  <c r="D534" i="1"/>
  <c r="CG520" i="1"/>
  <c r="CG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D518" i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E538" i="1" s="1"/>
  <c r="AA517" i="1"/>
  <c r="AA538" i="1" s="1"/>
  <c r="W517" i="1"/>
  <c r="W538" i="1" s="1"/>
  <c r="S517" i="1"/>
  <c r="S538" i="1" s="1"/>
  <c r="O517" i="1"/>
  <c r="O538" i="1" s="1"/>
  <c r="CG516" i="1"/>
  <c r="CG537" i="1" s="1"/>
  <c r="BA516" i="1"/>
  <c r="BA537" i="1" s="1"/>
  <c r="AW516" i="1"/>
  <c r="AW537" i="1" s="1"/>
  <c r="AS516" i="1"/>
  <c r="AS537" i="1" s="1"/>
  <c r="AO516" i="1"/>
  <c r="AO537" i="1" s="1"/>
  <c r="AK516" i="1"/>
  <c r="AG516" i="1"/>
  <c r="AC516" i="1"/>
  <c r="AC537" i="1" s="1"/>
  <c r="Y516" i="1"/>
  <c r="U516" i="1"/>
  <c r="Q516" i="1"/>
  <c r="M516" i="1"/>
  <c r="D516" i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D529" i="1"/>
  <c r="C525" i="1"/>
  <c r="AV520" i="1"/>
  <c r="AV541" i="1" s="1"/>
  <c r="AN520" i="1"/>
  <c r="AN541" i="1" s="1"/>
  <c r="AF520" i="1"/>
  <c r="AF541" i="1" s="1"/>
  <c r="X520" i="1"/>
  <c r="X541" i="1" s="1"/>
  <c r="P520" i="1"/>
  <c r="P541" i="1" s="1"/>
  <c r="C520" i="1"/>
  <c r="BB519" i="1"/>
  <c r="BB540" i="1" s="1"/>
  <c r="AT519" i="1"/>
  <c r="AT540" i="1" s="1"/>
  <c r="AL519" i="1"/>
  <c r="AL540" i="1" s="1"/>
  <c r="AD519" i="1"/>
  <c r="AD540" i="1" s="1"/>
  <c r="V519" i="1"/>
  <c r="V540" i="1" s="1"/>
  <c r="N519" i="1"/>
  <c r="N540" i="1" s="1"/>
  <c r="AZ518" i="1"/>
  <c r="AZ539" i="1" s="1"/>
  <c r="AR518" i="1"/>
  <c r="AR539" i="1" s="1"/>
  <c r="AJ518" i="1"/>
  <c r="AJ539" i="1" s="1"/>
  <c r="AB518" i="1"/>
  <c r="AB539" i="1" s="1"/>
  <c r="T518" i="1"/>
  <c r="T539" i="1" s="1"/>
  <c r="L518" i="1"/>
  <c r="L539" i="1" s="1"/>
  <c r="AX517" i="1"/>
  <c r="AX538" i="1" s="1"/>
  <c r="AP517" i="1"/>
  <c r="AP538" i="1" s="1"/>
  <c r="AH517" i="1"/>
  <c r="AH538" i="1" s="1"/>
  <c r="Z517" i="1"/>
  <c r="Z538" i="1" s="1"/>
  <c r="R517" i="1"/>
  <c r="R538" i="1" s="1"/>
  <c r="AV516" i="1"/>
  <c r="AV537" i="1" s="1"/>
  <c r="AN516" i="1"/>
  <c r="AN537" i="1" s="1"/>
  <c r="AF516" i="1"/>
  <c r="X516" i="1"/>
  <c r="X537" i="1" s="1"/>
  <c r="P516" i="1"/>
  <c r="C516" i="1"/>
  <c r="BB515" i="1"/>
  <c r="BB536" i="1" s="1"/>
  <c r="AT515" i="1"/>
  <c r="AT536" i="1" s="1"/>
  <c r="AL515" i="1"/>
  <c r="AL536" i="1" s="1"/>
  <c r="AD515" i="1"/>
  <c r="AD536" i="1" s="1"/>
  <c r="V515" i="1"/>
  <c r="V536" i="1" s="1"/>
  <c r="N515" i="1"/>
  <c r="N536" i="1" s="1"/>
  <c r="E515" i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E535" i="1" s="1"/>
  <c r="AA514" i="1"/>
  <c r="W514" i="1"/>
  <c r="W535" i="1" s="1"/>
  <c r="S514" i="1"/>
  <c r="S535" i="1" s="1"/>
  <c r="O514" i="1"/>
  <c r="O535" i="1" s="1"/>
  <c r="K514" i="1"/>
  <c r="K535" i="1" s="1"/>
  <c r="CG513" i="1"/>
  <c r="CG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U513" i="1"/>
  <c r="Q513" i="1"/>
  <c r="M513" i="1"/>
  <c r="E513" i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CG511" i="1"/>
  <c r="CG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CG509" i="1"/>
  <c r="CG530" i="1" s="1"/>
  <c r="BA509" i="1"/>
  <c r="BA530" i="1" s="1"/>
  <c r="AW509" i="1"/>
  <c r="AW530" i="1" s="1"/>
  <c r="AS509" i="1"/>
  <c r="AS530" i="1" s="1"/>
  <c r="AO509" i="1"/>
  <c r="AK509" i="1"/>
  <c r="AK530" i="1" s="1"/>
  <c r="AG509" i="1"/>
  <c r="AC509" i="1"/>
  <c r="Y509" i="1"/>
  <c r="U509" i="1"/>
  <c r="Q509" i="1"/>
  <c r="M509" i="1"/>
  <c r="E509" i="1"/>
  <c r="AY508" i="1"/>
  <c r="AY529" i="1" s="1"/>
  <c r="AU508" i="1"/>
  <c r="AU529" i="1" s="1"/>
  <c r="AQ508" i="1"/>
  <c r="AQ529" i="1" s="1"/>
  <c r="AM508" i="1"/>
  <c r="AI508" i="1"/>
  <c r="AE508" i="1"/>
  <c r="AA508" i="1"/>
  <c r="W508" i="1"/>
  <c r="W529" i="1" s="1"/>
  <c r="S508" i="1"/>
  <c r="S529" i="1" s="1"/>
  <c r="O508" i="1"/>
  <c r="CG507" i="1"/>
  <c r="CG528" i="1" s="1"/>
  <c r="BA507" i="1"/>
  <c r="BA528" i="1" s="1"/>
  <c r="AW507" i="1"/>
  <c r="AW528" i="1" s="1"/>
  <c r="AS507" i="1"/>
  <c r="AS528" i="1" s="1"/>
  <c r="AO507" i="1"/>
  <c r="AK507" i="1"/>
  <c r="AG507" i="1"/>
  <c r="AC507" i="1"/>
  <c r="Y507" i="1"/>
  <c r="U507" i="1"/>
  <c r="Q507" i="1"/>
  <c r="M507" i="1"/>
  <c r="E507" i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CG505" i="1"/>
  <c r="CG526" i="1" s="1"/>
  <c r="BA505" i="1"/>
  <c r="BA526" i="1" s="1"/>
  <c r="AW505" i="1"/>
  <c r="AW526" i="1" s="1"/>
  <c r="AS505" i="1"/>
  <c r="AS526" i="1" s="1"/>
  <c r="AO505" i="1"/>
  <c r="AK505" i="1"/>
  <c r="AG505" i="1"/>
  <c r="AC505" i="1"/>
  <c r="Y505" i="1"/>
  <c r="U505" i="1"/>
  <c r="Q505" i="1"/>
  <c r="M505" i="1"/>
  <c r="E505" i="1"/>
  <c r="AY504" i="1"/>
  <c r="AY525" i="1" s="1"/>
  <c r="AU504" i="1"/>
  <c r="AU525" i="1" s="1"/>
  <c r="AQ504" i="1"/>
  <c r="AQ525" i="1" s="1"/>
  <c r="AM504" i="1"/>
  <c r="AI504" i="1"/>
  <c r="AE504" i="1"/>
  <c r="AA504" i="1"/>
  <c r="W504" i="1"/>
  <c r="W525" i="1" s="1"/>
  <c r="S504" i="1"/>
  <c r="O504" i="1"/>
  <c r="A503" i="1"/>
  <c r="AP520" i="1"/>
  <c r="AP541" i="1" s="1"/>
  <c r="Z520" i="1"/>
  <c r="Z541" i="1" s="1"/>
  <c r="J520" i="1"/>
  <c r="J541" i="1" s="1"/>
  <c r="AN519" i="1"/>
  <c r="AN540" i="1" s="1"/>
  <c r="X519" i="1"/>
  <c r="X540" i="1" s="1"/>
  <c r="C519" i="1"/>
  <c r="BB518" i="1"/>
  <c r="BB539" i="1" s="1"/>
  <c r="AL518" i="1"/>
  <c r="AL539" i="1" s="1"/>
  <c r="V518" i="1"/>
  <c r="V539" i="1" s="1"/>
  <c r="AZ517" i="1"/>
  <c r="AZ538" i="1" s="1"/>
  <c r="AJ517" i="1"/>
  <c r="AJ538" i="1" s="1"/>
  <c r="T517" i="1"/>
  <c r="T538" i="1" s="1"/>
  <c r="AX516" i="1"/>
  <c r="AX537" i="1" s="1"/>
  <c r="AH516" i="1"/>
  <c r="R516" i="1"/>
  <c r="AV515" i="1"/>
  <c r="AV536" i="1" s="1"/>
  <c r="AF515" i="1"/>
  <c r="AF536" i="1" s="1"/>
  <c r="P515" i="1"/>
  <c r="P536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L535" i="1" s="1"/>
  <c r="AX513" i="1"/>
  <c r="AX534" i="1" s="1"/>
  <c r="AP513" i="1"/>
  <c r="AP534" i="1" s="1"/>
  <c r="AH513" i="1"/>
  <c r="Z513" i="1"/>
  <c r="Z534" i="1" s="1"/>
  <c r="R513" i="1"/>
  <c r="R534" i="1" s="1"/>
  <c r="J513" i="1"/>
  <c r="AV512" i="1"/>
  <c r="AV533" i="1" s="1"/>
  <c r="AN512" i="1"/>
  <c r="AN533" i="1" s="1"/>
  <c r="AF512" i="1"/>
  <c r="X512" i="1"/>
  <c r="X533" i="1" s="1"/>
  <c r="P512" i="1"/>
  <c r="D512" i="1"/>
  <c r="BB511" i="1"/>
  <c r="BB532" i="1" s="1"/>
  <c r="AT511" i="1"/>
  <c r="AT532" i="1" s="1"/>
  <c r="AL511" i="1"/>
  <c r="AL532" i="1" s="1"/>
  <c r="AD511" i="1"/>
  <c r="V511" i="1"/>
  <c r="V532" i="1" s="1"/>
  <c r="N511" i="1"/>
  <c r="N532" i="1" s="1"/>
  <c r="AZ510" i="1"/>
  <c r="AZ531" i="1" s="1"/>
  <c r="AR510" i="1"/>
  <c r="AR531" i="1" s="1"/>
  <c r="AJ510" i="1"/>
  <c r="AJ531" i="1" s="1"/>
  <c r="AB510" i="1"/>
  <c r="AB531" i="1" s="1"/>
  <c r="T510" i="1"/>
  <c r="L510" i="1"/>
  <c r="AX509" i="1"/>
  <c r="AX530" i="1" s="1"/>
  <c r="AP509" i="1"/>
  <c r="AP530" i="1" s="1"/>
  <c r="AH509" i="1"/>
  <c r="Z509" i="1"/>
  <c r="R509" i="1"/>
  <c r="R530" i="1" s="1"/>
  <c r="AV508" i="1"/>
  <c r="AV529" i="1" s="1"/>
  <c r="AN508" i="1"/>
  <c r="AN529" i="1" s="1"/>
  <c r="AF508" i="1"/>
  <c r="X508" i="1"/>
  <c r="X529" i="1" s="1"/>
  <c r="P508" i="1"/>
  <c r="D508" i="1"/>
  <c r="AX505" i="1"/>
  <c r="AX526" i="1" s="1"/>
  <c r="AP505" i="1"/>
  <c r="AP526" i="1" s="1"/>
  <c r="AH505" i="1"/>
  <c r="Z505" i="1"/>
  <c r="R505" i="1"/>
  <c r="C50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BB520" i="1"/>
  <c r="BB541" i="1" s="1"/>
  <c r="AT520" i="1"/>
  <c r="AT541" i="1" s="1"/>
  <c r="AL520" i="1"/>
  <c r="AL541" i="1" s="1"/>
  <c r="AD520" i="1"/>
  <c r="AD541" i="1" s="1"/>
  <c r="V520" i="1"/>
  <c r="V541" i="1" s="1"/>
  <c r="N520" i="1"/>
  <c r="N541" i="1" s="1"/>
  <c r="AZ519" i="1"/>
  <c r="AZ540" i="1" s="1"/>
  <c r="AR519" i="1"/>
  <c r="AR540" i="1" s="1"/>
  <c r="AJ519" i="1"/>
  <c r="AJ540" i="1" s="1"/>
  <c r="AB519" i="1"/>
  <c r="AB540" i="1" s="1"/>
  <c r="T519" i="1"/>
  <c r="T540" i="1" s="1"/>
  <c r="L519" i="1"/>
  <c r="L540" i="1" s="1"/>
  <c r="AX518" i="1"/>
  <c r="AX539" i="1" s="1"/>
  <c r="AP518" i="1"/>
  <c r="AP539" i="1" s="1"/>
  <c r="AH518" i="1"/>
  <c r="AH539" i="1" s="1"/>
  <c r="Z518" i="1"/>
  <c r="Z539" i="1" s="1"/>
  <c r="R518" i="1"/>
  <c r="R539" i="1" s="1"/>
  <c r="AV517" i="1"/>
  <c r="AV538" i="1" s="1"/>
  <c r="AN517" i="1"/>
  <c r="AN538" i="1" s="1"/>
  <c r="AF517" i="1"/>
  <c r="AF538" i="1" s="1"/>
  <c r="X517" i="1"/>
  <c r="X538" i="1" s="1"/>
  <c r="P517" i="1"/>
  <c r="P538" i="1" s="1"/>
  <c r="C517" i="1"/>
  <c r="BB516" i="1"/>
  <c r="BB537" i="1" s="1"/>
  <c r="AT516" i="1"/>
  <c r="AT537" i="1" s="1"/>
  <c r="AL516" i="1"/>
  <c r="AL537" i="1" s="1"/>
  <c r="AD516" i="1"/>
  <c r="V516" i="1"/>
  <c r="V537" i="1" s="1"/>
  <c r="N516" i="1"/>
  <c r="N537" i="1" s="1"/>
  <c r="D515" i="1"/>
  <c r="BB514" i="1"/>
  <c r="BB535" i="1" s="1"/>
  <c r="AX514" i="1"/>
  <c r="AX535" i="1" s="1"/>
  <c r="AT514" i="1"/>
  <c r="AT535" i="1" s="1"/>
  <c r="AP514" i="1"/>
  <c r="AP535" i="1" s="1"/>
  <c r="AL514" i="1"/>
  <c r="AL535" i="1" s="1"/>
  <c r="AH514" i="1"/>
  <c r="AH535" i="1" s="1"/>
  <c r="AD514" i="1"/>
  <c r="AD535" i="1" s="1"/>
  <c r="Z514" i="1"/>
  <c r="V514" i="1"/>
  <c r="V535" i="1" s="1"/>
  <c r="R514" i="1"/>
  <c r="R535" i="1" s="1"/>
  <c r="N514" i="1"/>
  <c r="N535" i="1" s="1"/>
  <c r="J514" i="1"/>
  <c r="AZ513" i="1"/>
  <c r="AZ534" i="1" s="1"/>
  <c r="AV513" i="1"/>
  <c r="AV534" i="1" s="1"/>
  <c r="AR513" i="1"/>
  <c r="AR534" i="1" s="1"/>
  <c r="AN513" i="1"/>
  <c r="AN534" i="1" s="1"/>
  <c r="AJ513" i="1"/>
  <c r="AJ534" i="1" s="1"/>
  <c r="AF513" i="1"/>
  <c r="AB513" i="1"/>
  <c r="AB534" i="1" s="1"/>
  <c r="X513" i="1"/>
  <c r="X534" i="1" s="1"/>
  <c r="T513" i="1"/>
  <c r="P513" i="1"/>
  <c r="L513" i="1"/>
  <c r="D513" i="1"/>
  <c r="BB512" i="1"/>
  <c r="BB533" i="1" s="1"/>
  <c r="AX512" i="1"/>
  <c r="AX533" i="1" s="1"/>
  <c r="AT512" i="1"/>
  <c r="AT533" i="1" s="1"/>
  <c r="AP512" i="1"/>
  <c r="AP533" i="1" s="1"/>
  <c r="AL512" i="1"/>
  <c r="AH512" i="1"/>
  <c r="AD512" i="1"/>
  <c r="Z512" i="1"/>
  <c r="Z533" i="1" s="1"/>
  <c r="V512" i="1"/>
  <c r="V533" i="1" s="1"/>
  <c r="R512" i="1"/>
  <c r="R533" i="1" s="1"/>
  <c r="N512" i="1"/>
  <c r="N533" i="1" s="1"/>
  <c r="J512" i="1"/>
  <c r="AZ511" i="1"/>
  <c r="AZ532" i="1" s="1"/>
  <c r="AV511" i="1"/>
  <c r="AV532" i="1" s="1"/>
  <c r="AR511" i="1"/>
  <c r="AR532" i="1" s="1"/>
  <c r="AN511" i="1"/>
  <c r="AN532" i="1" s="1"/>
  <c r="AJ511" i="1"/>
  <c r="AJ532" i="1" s="1"/>
  <c r="AF511" i="1"/>
  <c r="AB511" i="1"/>
  <c r="X511" i="1"/>
  <c r="X532" i="1" s="1"/>
  <c r="T511" i="1"/>
  <c r="T532" i="1" s="1"/>
  <c r="P511" i="1"/>
  <c r="L511" i="1"/>
  <c r="D511" i="1"/>
  <c r="BB510" i="1"/>
  <c r="BB531" i="1" s="1"/>
  <c r="AX510" i="1"/>
  <c r="AX531" i="1" s="1"/>
  <c r="AT510" i="1"/>
  <c r="AT531" i="1" s="1"/>
  <c r="AP510" i="1"/>
  <c r="AP531" i="1" s="1"/>
  <c r="AL510" i="1"/>
  <c r="AH510" i="1"/>
  <c r="AD510" i="1"/>
  <c r="AD531" i="1" s="1"/>
  <c r="Z510" i="1"/>
  <c r="Z531" i="1" s="1"/>
  <c r="V510" i="1"/>
  <c r="V531" i="1" s="1"/>
  <c r="R510" i="1"/>
  <c r="R531" i="1" s="1"/>
  <c r="N510" i="1"/>
  <c r="N531" i="1" s="1"/>
  <c r="AZ509" i="1"/>
  <c r="AZ530" i="1" s="1"/>
  <c r="AV509" i="1"/>
  <c r="AV530" i="1" s="1"/>
  <c r="AR509" i="1"/>
  <c r="AR530" i="1" s="1"/>
  <c r="AN509" i="1"/>
  <c r="AJ509" i="1"/>
  <c r="AJ530" i="1" s="1"/>
  <c r="AF509" i="1"/>
  <c r="AB509" i="1"/>
  <c r="AB530" i="1" s="1"/>
  <c r="X509" i="1"/>
  <c r="X530" i="1" s="1"/>
  <c r="T509" i="1"/>
  <c r="P509" i="1"/>
  <c r="L509" i="1"/>
  <c r="D509" i="1"/>
  <c r="BB508" i="1"/>
  <c r="BB529" i="1" s="1"/>
  <c r="AX508" i="1"/>
  <c r="AX529" i="1" s="1"/>
  <c r="AT508" i="1"/>
  <c r="AT529" i="1" s="1"/>
  <c r="AP508" i="1"/>
  <c r="AP529" i="1" s="1"/>
  <c r="AL508" i="1"/>
  <c r="AH508" i="1"/>
  <c r="AD508" i="1"/>
  <c r="Z508" i="1"/>
  <c r="V508" i="1"/>
  <c r="V529" i="1" s="1"/>
  <c r="R508" i="1"/>
  <c r="R529" i="1" s="1"/>
  <c r="N508" i="1"/>
  <c r="N529" i="1" s="1"/>
  <c r="D507" i="1"/>
  <c r="AX506" i="1"/>
  <c r="AX527" i="1" s="1"/>
  <c r="AP506" i="1"/>
  <c r="AP527" i="1" s="1"/>
  <c r="AH506" i="1"/>
  <c r="AH527" i="1" s="1"/>
  <c r="Z506" i="1"/>
  <c r="Z527" i="1" s="1"/>
  <c r="R506" i="1"/>
  <c r="R527" i="1" s="1"/>
  <c r="AZ505" i="1"/>
  <c r="AZ526" i="1" s="1"/>
  <c r="AV505" i="1"/>
  <c r="AV526" i="1" s="1"/>
  <c r="AR505" i="1"/>
  <c r="AR526" i="1" s="1"/>
  <c r="AN505" i="1"/>
  <c r="AJ505" i="1"/>
  <c r="AF505" i="1"/>
  <c r="AB505" i="1"/>
  <c r="X505" i="1"/>
  <c r="X526" i="1" s="1"/>
  <c r="T505" i="1"/>
  <c r="P505" i="1"/>
  <c r="P526" i="1" s="1"/>
  <c r="L505" i="1"/>
  <c r="D505" i="1"/>
  <c r="J13" i="1"/>
  <c r="CM13" i="1" s="1"/>
  <c r="M12" i="1"/>
  <c r="J26" i="1"/>
  <c r="CM26" i="1" s="1"/>
  <c r="K25" i="1"/>
  <c r="J46" i="1"/>
  <c r="K45" i="1"/>
  <c r="L59" i="1"/>
  <c r="L45" i="1" s="1"/>
  <c r="L44" i="1" s="1"/>
  <c r="L506" i="1" s="1"/>
  <c r="L527" i="1" s="1"/>
  <c r="N59" i="1"/>
  <c r="N45" i="1" s="1"/>
  <c r="N44" i="1" s="1"/>
  <c r="N506" i="1" s="1"/>
  <c r="N527" i="1" s="1"/>
  <c r="P59" i="1"/>
  <c r="P45" i="1" s="1"/>
  <c r="P44" i="1" s="1"/>
  <c r="R59" i="1"/>
  <c r="T59" i="1"/>
  <c r="T45" i="1" s="1"/>
  <c r="T44" i="1" s="1"/>
  <c r="T506" i="1" s="1"/>
  <c r="T527" i="1" s="1"/>
  <c r="V59" i="1"/>
  <c r="V45" i="1" s="1"/>
  <c r="V44" i="1" s="1"/>
  <c r="V506" i="1" s="1"/>
  <c r="V527" i="1" s="1"/>
  <c r="X59" i="1"/>
  <c r="X45" i="1" s="1"/>
  <c r="X44" i="1" s="1"/>
  <c r="Z59" i="1"/>
  <c r="AB59" i="1"/>
  <c r="AB45" i="1" s="1"/>
  <c r="AB44" i="1" s="1"/>
  <c r="AB506" i="1" s="1"/>
  <c r="AB527" i="1" s="1"/>
  <c r="AD59" i="1"/>
  <c r="AD45" i="1" s="1"/>
  <c r="AD44" i="1" s="1"/>
  <c r="AD506" i="1" s="1"/>
  <c r="AD527" i="1" s="1"/>
  <c r="AF59" i="1"/>
  <c r="AF45" i="1" s="1"/>
  <c r="AF44" i="1" s="1"/>
  <c r="AH59" i="1"/>
  <c r="AJ59" i="1"/>
  <c r="AJ45" i="1" s="1"/>
  <c r="AJ44" i="1" s="1"/>
  <c r="AJ506" i="1" s="1"/>
  <c r="AJ527" i="1" s="1"/>
  <c r="AL59" i="1"/>
  <c r="AL45" i="1" s="1"/>
  <c r="AL44" i="1" s="1"/>
  <c r="AL506" i="1" s="1"/>
  <c r="AL527" i="1" s="1"/>
  <c r="AN59" i="1"/>
  <c r="AN45" i="1" s="1"/>
  <c r="AN44" i="1" s="1"/>
  <c r="AP59" i="1"/>
  <c r="AR59" i="1"/>
  <c r="AR45" i="1" s="1"/>
  <c r="AR44" i="1" s="1"/>
  <c r="AR506" i="1" s="1"/>
  <c r="AR527" i="1" s="1"/>
  <c r="AT59" i="1"/>
  <c r="AT45" i="1" s="1"/>
  <c r="AT44" i="1" s="1"/>
  <c r="AT506" i="1" s="1"/>
  <c r="AT527" i="1" s="1"/>
  <c r="AV59" i="1"/>
  <c r="AV45" i="1" s="1"/>
  <c r="AV44" i="1" s="1"/>
  <c r="AX59" i="1"/>
  <c r="AZ59" i="1"/>
  <c r="AZ45" i="1" s="1"/>
  <c r="AZ44" i="1" s="1"/>
  <c r="AZ506" i="1" s="1"/>
  <c r="AZ527" i="1" s="1"/>
  <c r="BB59" i="1"/>
  <c r="BB45" i="1" s="1"/>
  <c r="BB44" i="1" s="1"/>
  <c r="BB506" i="1" s="1"/>
  <c r="BB527" i="1" s="1"/>
  <c r="BD59" i="1"/>
  <c r="BD45" i="1" s="1"/>
  <c r="BD44" i="1" s="1"/>
  <c r="BF59" i="1"/>
  <c r="BH59" i="1"/>
  <c r="BH45" i="1" s="1"/>
  <c r="BH44" i="1" s="1"/>
  <c r="BJ59" i="1"/>
  <c r="BJ45" i="1" s="1"/>
  <c r="BJ44" i="1" s="1"/>
  <c r="BL59" i="1"/>
  <c r="BL45" i="1" s="1"/>
  <c r="BL44" i="1" s="1"/>
  <c r="BN59" i="1"/>
  <c r="BP59" i="1"/>
  <c r="BP45" i="1" s="1"/>
  <c r="BP44" i="1" s="1"/>
  <c r="BR59" i="1"/>
  <c r="BR45" i="1" s="1"/>
  <c r="BR44" i="1" s="1"/>
  <c r="BT59" i="1"/>
  <c r="BT45" i="1" s="1"/>
  <c r="BT44" i="1" s="1"/>
  <c r="BV59" i="1"/>
  <c r="BX59" i="1"/>
  <c r="BX45" i="1" s="1"/>
  <c r="BX44" i="1" s="1"/>
  <c r="BZ59" i="1"/>
  <c r="BZ45" i="1" s="1"/>
  <c r="BZ44" i="1" s="1"/>
  <c r="CB59" i="1"/>
  <c r="CB45" i="1" s="1"/>
  <c r="CB44" i="1" s="1"/>
  <c r="CD59" i="1"/>
  <c r="CF59" i="1"/>
  <c r="CF45" i="1" s="1"/>
  <c r="CF44" i="1" s="1"/>
  <c r="J99" i="1"/>
  <c r="CM99" i="1" s="1"/>
  <c r="K98" i="1"/>
  <c r="J145" i="1"/>
  <c r="CM145" i="1" s="1"/>
  <c r="K135" i="1"/>
  <c r="J135" i="1" s="1"/>
  <c r="CM135" i="1" s="1"/>
  <c r="J156" i="1"/>
  <c r="CM156" i="1" s="1"/>
  <c r="K155" i="1"/>
  <c r="J155" i="1" s="1"/>
  <c r="J508" i="1" s="1"/>
  <c r="J235" i="1"/>
  <c r="CM235" i="1" s="1"/>
  <c r="L281" i="1"/>
  <c r="L280" i="1" s="1"/>
  <c r="L515" i="1" s="1"/>
  <c r="L536" i="1" s="1"/>
  <c r="P281" i="1"/>
  <c r="P280" i="1" s="1"/>
  <c r="T281" i="1"/>
  <c r="T280" i="1" s="1"/>
  <c r="T515" i="1" s="1"/>
  <c r="T536" i="1" s="1"/>
  <c r="X281" i="1"/>
  <c r="X280" i="1" s="1"/>
  <c r="AB281" i="1"/>
  <c r="AB280" i="1" s="1"/>
  <c r="AB515" i="1" s="1"/>
  <c r="AB536" i="1" s="1"/>
  <c r="AF281" i="1"/>
  <c r="AF280" i="1" s="1"/>
  <c r="AJ281" i="1"/>
  <c r="AJ280" i="1" s="1"/>
  <c r="AJ515" i="1" s="1"/>
  <c r="AJ536" i="1" s="1"/>
  <c r="AN281" i="1"/>
  <c r="AN280" i="1" s="1"/>
  <c r="AR281" i="1"/>
  <c r="AR280" i="1" s="1"/>
  <c r="AR515" i="1" s="1"/>
  <c r="AR536" i="1" s="1"/>
  <c r="AV281" i="1"/>
  <c r="AV280" i="1" s="1"/>
  <c r="AZ281" i="1"/>
  <c r="AZ280" i="1" s="1"/>
  <c r="AZ515" i="1" s="1"/>
  <c r="AZ536" i="1" s="1"/>
  <c r="BD281" i="1"/>
  <c r="BD280" i="1" s="1"/>
  <c r="BH281" i="1"/>
  <c r="BH280" i="1" s="1"/>
  <c r="BL281" i="1"/>
  <c r="BL280" i="1" s="1"/>
  <c r="BP281" i="1"/>
  <c r="BP280" i="1" s="1"/>
  <c r="BT281" i="1"/>
  <c r="BT280" i="1" s="1"/>
  <c r="BX281" i="1"/>
  <c r="BX280" i="1" s="1"/>
  <c r="CB281" i="1"/>
  <c r="CB280" i="1" s="1"/>
  <c r="CF281" i="1"/>
  <c r="CF280" i="1" s="1"/>
  <c r="J283" i="1"/>
  <c r="CM283" i="1" s="1"/>
  <c r="K282" i="1"/>
  <c r="S470" i="1"/>
  <c r="S454" i="1" s="1"/>
  <c r="AA470" i="1"/>
  <c r="AA454" i="1" s="1"/>
  <c r="AI470" i="1"/>
  <c r="AI454" i="1" s="1"/>
  <c r="AQ470" i="1"/>
  <c r="AQ454" i="1" s="1"/>
  <c r="AY470" i="1"/>
  <c r="AY454" i="1" s="1"/>
  <c r="BG470" i="1"/>
  <c r="BG454" i="1" s="1"/>
  <c r="BO470" i="1"/>
  <c r="BO454" i="1" s="1"/>
  <c r="BW470" i="1"/>
  <c r="BW454" i="1" s="1"/>
  <c r="CE470" i="1"/>
  <c r="CE454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5" i="1" s="1"/>
  <c r="CF536" i="1" s="1"/>
  <c r="CJ6" i="1"/>
  <c r="CJ5" i="1"/>
  <c r="CJ4" i="1"/>
  <c r="CJ3" i="1"/>
  <c r="CJ2" i="1"/>
  <c r="CJ9" i="1"/>
  <c r="J15" i="1"/>
  <c r="CM15" i="1" s="1"/>
  <c r="Y12" i="1"/>
  <c r="Y11" i="1" s="1"/>
  <c r="R24" i="1"/>
  <c r="R504" i="1" s="1"/>
  <c r="Z24" i="1"/>
  <c r="Z10" i="1" s="1"/>
  <c r="Z502" i="1" s="1"/>
  <c r="Z523" i="1" s="1"/>
  <c r="AH24" i="1"/>
  <c r="AH10" i="1" s="1"/>
  <c r="AH502" i="1" s="1"/>
  <c r="AH523" i="1" s="1"/>
  <c r="AP24" i="1"/>
  <c r="AP504" i="1" s="1"/>
  <c r="AP525" i="1" s="1"/>
  <c r="AX24" i="1"/>
  <c r="AX504" i="1" s="1"/>
  <c r="AX525" i="1" s="1"/>
  <c r="BF24" i="1"/>
  <c r="BF10" i="1" s="1"/>
  <c r="BF502" i="1" s="1"/>
  <c r="BF523" i="1" s="1"/>
  <c r="BN24" i="1"/>
  <c r="BN10" i="1" s="1"/>
  <c r="BN502" i="1" s="1"/>
  <c r="BN523" i="1" s="1"/>
  <c r="BV24" i="1"/>
  <c r="BV10" i="1" s="1"/>
  <c r="BV502" i="1" s="1"/>
  <c r="BV523" i="1" s="1"/>
  <c r="CD24" i="1"/>
  <c r="CD10" i="1" s="1"/>
  <c r="CD502" i="1" s="1"/>
  <c r="CD523" i="1" s="1"/>
  <c r="M45" i="1"/>
  <c r="M44" i="1" s="1"/>
  <c r="M24" i="1" s="1"/>
  <c r="Q45" i="1"/>
  <c r="Q44" i="1" s="1"/>
  <c r="Q24" i="1" s="1"/>
  <c r="Q10" i="1" s="1"/>
  <c r="Q502" i="1" s="1"/>
  <c r="Q523" i="1" s="1"/>
  <c r="U45" i="1"/>
  <c r="U44" i="1" s="1"/>
  <c r="U24" i="1" s="1"/>
  <c r="U10" i="1" s="1"/>
  <c r="U502" i="1" s="1"/>
  <c r="U523" i="1" s="1"/>
  <c r="Y45" i="1"/>
  <c r="Y44" i="1" s="1"/>
  <c r="Y24" i="1" s="1"/>
  <c r="AC45" i="1"/>
  <c r="AC44" i="1" s="1"/>
  <c r="AC24" i="1" s="1"/>
  <c r="AC10" i="1" s="1"/>
  <c r="AC502" i="1" s="1"/>
  <c r="AC523" i="1" s="1"/>
  <c r="AG45" i="1"/>
  <c r="AG44" i="1" s="1"/>
  <c r="AG24" i="1" s="1"/>
  <c r="AG10" i="1" s="1"/>
  <c r="AG502" i="1" s="1"/>
  <c r="AG523" i="1" s="1"/>
  <c r="AK45" i="1"/>
  <c r="AK44" i="1" s="1"/>
  <c r="AK24" i="1" s="1"/>
  <c r="AK10" i="1" s="1"/>
  <c r="AK502" i="1" s="1"/>
  <c r="AK523" i="1" s="1"/>
  <c r="AO45" i="1"/>
  <c r="AO44" i="1" s="1"/>
  <c r="AO24" i="1" s="1"/>
  <c r="AO10" i="1" s="1"/>
  <c r="AO502" i="1" s="1"/>
  <c r="AO523" i="1" s="1"/>
  <c r="AS45" i="1"/>
  <c r="AS44" i="1" s="1"/>
  <c r="AS24" i="1" s="1"/>
  <c r="AS10" i="1" s="1"/>
  <c r="AS502" i="1" s="1"/>
  <c r="AS523" i="1" s="1"/>
  <c r="AW45" i="1"/>
  <c r="AW44" i="1" s="1"/>
  <c r="AW24" i="1" s="1"/>
  <c r="AW10" i="1" s="1"/>
  <c r="AW502" i="1" s="1"/>
  <c r="AW523" i="1" s="1"/>
  <c r="BA45" i="1"/>
  <c r="BA44" i="1" s="1"/>
  <c r="BA24" i="1" s="1"/>
  <c r="BA10" i="1" s="1"/>
  <c r="BA502" i="1" s="1"/>
  <c r="BA523" i="1" s="1"/>
  <c r="BE45" i="1"/>
  <c r="BE44" i="1" s="1"/>
  <c r="BE24" i="1" s="1"/>
  <c r="BE10" i="1" s="1"/>
  <c r="BI45" i="1"/>
  <c r="BI44" i="1" s="1"/>
  <c r="BI24" i="1" s="1"/>
  <c r="BI10" i="1" s="1"/>
  <c r="BI502" i="1" s="1"/>
  <c r="BI523" i="1" s="1"/>
  <c r="BM45" i="1"/>
  <c r="BM44" i="1" s="1"/>
  <c r="BM24" i="1" s="1"/>
  <c r="BM10" i="1" s="1"/>
  <c r="BQ45" i="1"/>
  <c r="BQ44" i="1" s="1"/>
  <c r="BQ24" i="1" s="1"/>
  <c r="BQ10" i="1" s="1"/>
  <c r="BQ502" i="1" s="1"/>
  <c r="BQ523" i="1" s="1"/>
  <c r="BU45" i="1"/>
  <c r="BU44" i="1" s="1"/>
  <c r="BU24" i="1" s="1"/>
  <c r="BU10" i="1" s="1"/>
  <c r="BY45" i="1"/>
  <c r="BY44" i="1" s="1"/>
  <c r="BY24" i="1" s="1"/>
  <c r="BY10" i="1" s="1"/>
  <c r="BY502" i="1" s="1"/>
  <c r="BY523" i="1" s="1"/>
  <c r="CC45" i="1"/>
  <c r="CC44" i="1" s="1"/>
  <c r="CC24" i="1" s="1"/>
  <c r="CC10" i="1" s="1"/>
  <c r="CG45" i="1"/>
  <c r="CG44" i="1" s="1"/>
  <c r="CG24" i="1" s="1"/>
  <c r="CG10" i="1" s="1"/>
  <c r="K76" i="1"/>
  <c r="J76" i="1" s="1"/>
  <c r="L114" i="1"/>
  <c r="L97" i="1" s="1"/>
  <c r="L96" i="1" s="1"/>
  <c r="L507" i="1" s="1"/>
  <c r="N114" i="1"/>
  <c r="N97" i="1" s="1"/>
  <c r="N96" i="1" s="1"/>
  <c r="P114" i="1"/>
  <c r="P97" i="1" s="1"/>
  <c r="P96" i="1" s="1"/>
  <c r="P507" i="1" s="1"/>
  <c r="P528" i="1" s="1"/>
  <c r="R114" i="1"/>
  <c r="T114" i="1"/>
  <c r="T97" i="1" s="1"/>
  <c r="T96" i="1" s="1"/>
  <c r="T507" i="1" s="1"/>
  <c r="T528" i="1" s="1"/>
  <c r="V114" i="1"/>
  <c r="V97" i="1" s="1"/>
  <c r="V96" i="1" s="1"/>
  <c r="X114" i="1"/>
  <c r="X97" i="1" s="1"/>
  <c r="X96" i="1" s="1"/>
  <c r="X507" i="1" s="1"/>
  <c r="X528" i="1" s="1"/>
  <c r="Z114" i="1"/>
  <c r="AB114" i="1"/>
  <c r="AB97" i="1" s="1"/>
  <c r="AB96" i="1" s="1"/>
  <c r="AB507" i="1" s="1"/>
  <c r="AD114" i="1"/>
  <c r="AD97" i="1" s="1"/>
  <c r="AD96" i="1" s="1"/>
  <c r="AF114" i="1"/>
  <c r="AF97" i="1" s="1"/>
  <c r="AF96" i="1" s="1"/>
  <c r="AF507" i="1" s="1"/>
  <c r="AH114" i="1"/>
  <c r="AJ114" i="1"/>
  <c r="AJ97" i="1" s="1"/>
  <c r="AJ96" i="1" s="1"/>
  <c r="AJ507" i="1" s="1"/>
  <c r="AL114" i="1"/>
  <c r="AL97" i="1" s="1"/>
  <c r="AL96" i="1" s="1"/>
  <c r="AN114" i="1"/>
  <c r="AN97" i="1" s="1"/>
  <c r="AN96" i="1" s="1"/>
  <c r="AN507" i="1" s="1"/>
  <c r="AP114" i="1"/>
  <c r="AR114" i="1"/>
  <c r="AR97" i="1" s="1"/>
  <c r="AR96" i="1" s="1"/>
  <c r="AR507" i="1" s="1"/>
  <c r="AR528" i="1" s="1"/>
  <c r="AT114" i="1"/>
  <c r="AT97" i="1" s="1"/>
  <c r="AT96" i="1" s="1"/>
  <c r="AV114" i="1"/>
  <c r="AV97" i="1" s="1"/>
  <c r="AV96" i="1" s="1"/>
  <c r="AV507" i="1" s="1"/>
  <c r="AV528" i="1" s="1"/>
  <c r="AX114" i="1"/>
  <c r="AZ114" i="1"/>
  <c r="AZ97" i="1" s="1"/>
  <c r="AZ96" i="1" s="1"/>
  <c r="AZ507" i="1" s="1"/>
  <c r="AZ528" i="1" s="1"/>
  <c r="BB114" i="1"/>
  <c r="BB97" i="1" s="1"/>
  <c r="BB96" i="1" s="1"/>
  <c r="BD114" i="1"/>
  <c r="BD97" i="1" s="1"/>
  <c r="BD96" i="1" s="1"/>
  <c r="BD24" i="1" s="1"/>
  <c r="BD10" i="1" s="1"/>
  <c r="BF114" i="1"/>
  <c r="BH114" i="1"/>
  <c r="BH97" i="1" s="1"/>
  <c r="BH96" i="1" s="1"/>
  <c r="BH24" i="1" s="1"/>
  <c r="BH10" i="1" s="1"/>
  <c r="BJ114" i="1"/>
  <c r="BJ97" i="1" s="1"/>
  <c r="BJ96" i="1" s="1"/>
  <c r="BJ24" i="1" s="1"/>
  <c r="BJ10" i="1" s="1"/>
  <c r="BJ502" i="1" s="1"/>
  <c r="BJ523" i="1" s="1"/>
  <c r="BL114" i="1"/>
  <c r="BL97" i="1" s="1"/>
  <c r="BL96" i="1" s="1"/>
  <c r="BL24" i="1" s="1"/>
  <c r="BL10" i="1" s="1"/>
  <c r="BN114" i="1"/>
  <c r="BP114" i="1"/>
  <c r="BP97" i="1" s="1"/>
  <c r="BP96" i="1" s="1"/>
  <c r="BP24" i="1" s="1"/>
  <c r="BP10" i="1" s="1"/>
  <c r="BR114" i="1"/>
  <c r="BR97" i="1" s="1"/>
  <c r="BR96" i="1" s="1"/>
  <c r="BR24" i="1" s="1"/>
  <c r="BR10" i="1" s="1"/>
  <c r="BR502" i="1" s="1"/>
  <c r="BR523" i="1" s="1"/>
  <c r="BT114" i="1"/>
  <c r="BT97" i="1" s="1"/>
  <c r="BT96" i="1" s="1"/>
  <c r="BT24" i="1" s="1"/>
  <c r="BT10" i="1" s="1"/>
  <c r="BV114" i="1"/>
  <c r="BX114" i="1"/>
  <c r="BX97" i="1" s="1"/>
  <c r="BX96" i="1" s="1"/>
  <c r="BX24" i="1" s="1"/>
  <c r="BX10" i="1" s="1"/>
  <c r="BZ114" i="1"/>
  <c r="BZ97" i="1" s="1"/>
  <c r="BZ96" i="1" s="1"/>
  <c r="BZ24" i="1" s="1"/>
  <c r="BZ10" i="1" s="1"/>
  <c r="BZ502" i="1" s="1"/>
  <c r="BZ523" i="1" s="1"/>
  <c r="CB114" i="1"/>
  <c r="CB97" i="1" s="1"/>
  <c r="CB96" i="1" s="1"/>
  <c r="CB24" i="1" s="1"/>
  <c r="CB10" i="1" s="1"/>
  <c r="CD114" i="1"/>
  <c r="CF114" i="1"/>
  <c r="CF97" i="1" s="1"/>
  <c r="CF96" i="1" s="1"/>
  <c r="CF24" i="1" s="1"/>
  <c r="CF10" i="1" s="1"/>
  <c r="J157" i="1"/>
  <c r="CM157" i="1" s="1"/>
  <c r="K175" i="1"/>
  <c r="J175" i="1" s="1"/>
  <c r="J509" i="1" s="1"/>
  <c r="J191" i="1"/>
  <c r="CM191" i="1" s="1"/>
  <c r="K189" i="1"/>
  <c r="J189" i="1" s="1"/>
  <c r="CM189" i="1" s="1"/>
  <c r="K234" i="1"/>
  <c r="J234" i="1" s="1"/>
  <c r="CM234" i="1" s="1"/>
  <c r="J310" i="1"/>
  <c r="K309" i="1"/>
  <c r="J309" i="1" s="1"/>
  <c r="J419" i="1"/>
  <c r="CM419" i="1" s="1"/>
  <c r="K418" i="1"/>
  <c r="A523" i="1"/>
  <c r="B502" i="1"/>
  <c r="D525" i="1"/>
  <c r="D526" i="1"/>
  <c r="E526" i="1"/>
  <c r="E527" i="1"/>
  <c r="D528" i="1"/>
  <c r="E528" i="1"/>
  <c r="E529" i="1"/>
  <c r="D530" i="1"/>
  <c r="E530" i="1"/>
  <c r="C540" i="1"/>
  <c r="D540" i="1"/>
  <c r="K364" i="1"/>
  <c r="J396" i="1"/>
  <c r="CM396" i="1" s="1"/>
  <c r="K393" i="1"/>
  <c r="J479" i="1"/>
  <c r="K478" i="1"/>
  <c r="M478" i="1"/>
  <c r="M470" i="1" s="1"/>
  <c r="M454" i="1" s="1"/>
  <c r="M518" i="1" s="1"/>
  <c r="M539" i="1" s="1"/>
  <c r="O478" i="1"/>
  <c r="O470" i="1" s="1"/>
  <c r="O454" i="1" s="1"/>
  <c r="Q478" i="1"/>
  <c r="Q470" i="1" s="1"/>
  <c r="Q454" i="1" s="1"/>
  <c r="Q518" i="1" s="1"/>
  <c r="Q539" i="1" s="1"/>
  <c r="S478" i="1"/>
  <c r="U478" i="1"/>
  <c r="U470" i="1" s="1"/>
  <c r="U454" i="1" s="1"/>
  <c r="U518" i="1" s="1"/>
  <c r="U539" i="1" s="1"/>
  <c r="W478" i="1"/>
  <c r="W470" i="1" s="1"/>
  <c r="W454" i="1" s="1"/>
  <c r="Y478" i="1"/>
  <c r="Y470" i="1" s="1"/>
  <c r="Y454" i="1" s="1"/>
  <c r="Y518" i="1" s="1"/>
  <c r="Y539" i="1" s="1"/>
  <c r="AA478" i="1"/>
  <c r="AC478" i="1"/>
  <c r="AC470" i="1" s="1"/>
  <c r="AC454" i="1" s="1"/>
  <c r="AC518" i="1" s="1"/>
  <c r="AC539" i="1" s="1"/>
  <c r="AE478" i="1"/>
  <c r="AE470" i="1" s="1"/>
  <c r="AE454" i="1" s="1"/>
  <c r="AG478" i="1"/>
  <c r="AG470" i="1" s="1"/>
  <c r="AG454" i="1" s="1"/>
  <c r="AG518" i="1" s="1"/>
  <c r="AG539" i="1" s="1"/>
  <c r="AI478" i="1"/>
  <c r="AK478" i="1"/>
  <c r="AK470" i="1" s="1"/>
  <c r="AK454" i="1" s="1"/>
  <c r="AK518" i="1" s="1"/>
  <c r="AK539" i="1" s="1"/>
  <c r="AM478" i="1"/>
  <c r="AM470" i="1" s="1"/>
  <c r="AM454" i="1" s="1"/>
  <c r="AO478" i="1"/>
  <c r="AO470" i="1" s="1"/>
  <c r="AO454" i="1" s="1"/>
  <c r="AO518" i="1" s="1"/>
  <c r="AO539" i="1" s="1"/>
  <c r="AQ478" i="1"/>
  <c r="AS478" i="1"/>
  <c r="AS470" i="1" s="1"/>
  <c r="AS454" i="1" s="1"/>
  <c r="AS518" i="1" s="1"/>
  <c r="AS539" i="1" s="1"/>
  <c r="AU478" i="1"/>
  <c r="AU470" i="1" s="1"/>
  <c r="AU454" i="1" s="1"/>
  <c r="AW478" i="1"/>
  <c r="AW470" i="1" s="1"/>
  <c r="AW454" i="1" s="1"/>
  <c r="AW518" i="1" s="1"/>
  <c r="AW539" i="1" s="1"/>
  <c r="AY478" i="1"/>
  <c r="BA478" i="1"/>
  <c r="BA470" i="1" s="1"/>
  <c r="BA454" i="1" s="1"/>
  <c r="BA518" i="1" s="1"/>
  <c r="BA539" i="1" s="1"/>
  <c r="BC478" i="1"/>
  <c r="BC470" i="1" s="1"/>
  <c r="BC454" i="1" s="1"/>
  <c r="CG518" i="1" s="1"/>
  <c r="CG539" i="1" s="1"/>
  <c r="BE478" i="1"/>
  <c r="BE470" i="1" s="1"/>
  <c r="BE454" i="1" s="1"/>
  <c r="BG478" i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G478" i="1"/>
  <c r="CG470" i="1" s="1"/>
  <c r="CG454" i="1" s="1"/>
  <c r="C502" i="1"/>
  <c r="D531" i="1"/>
  <c r="E531" i="1"/>
  <c r="E532" i="1"/>
  <c r="D533" i="1"/>
  <c r="E533" i="1"/>
  <c r="E534" i="1"/>
  <c r="D535" i="1"/>
  <c r="E535" i="1"/>
  <c r="E536" i="1"/>
  <c r="C537" i="1"/>
  <c r="D537" i="1"/>
  <c r="D538" i="1"/>
  <c r="C539" i="1"/>
  <c r="D539" i="1"/>
  <c r="D541" i="1"/>
  <c r="BA9" i="1"/>
  <c r="BA8" i="1"/>
  <c r="BD9" i="1"/>
  <c r="BD8" i="1"/>
  <c r="BD501" i="1" l="1"/>
  <c r="BA501" i="1"/>
  <c r="BB24" i="1"/>
  <c r="BB507" i="1"/>
  <c r="BB528" i="1" s="1"/>
  <c r="AT24" i="1"/>
  <c r="AT507" i="1"/>
  <c r="AT528" i="1" s="1"/>
  <c r="AL24" i="1"/>
  <c r="AL507" i="1"/>
  <c r="AD24" i="1"/>
  <c r="AD507" i="1"/>
  <c r="V24" i="1"/>
  <c r="V507" i="1"/>
  <c r="V528" i="1" s="1"/>
  <c r="N24" i="1"/>
  <c r="N507" i="1"/>
  <c r="N528" i="1" s="1"/>
  <c r="L528" i="1"/>
  <c r="J393" i="1"/>
  <c r="K392" i="1"/>
  <c r="J392" i="1" s="1"/>
  <c r="J364" i="1"/>
  <c r="K336" i="1"/>
  <c r="J336" i="1" s="1"/>
  <c r="CM336" i="1" s="1"/>
  <c r="C523" i="1"/>
  <c r="B523" i="1"/>
  <c r="Y10" i="1"/>
  <c r="Y502" i="1" s="1"/>
  <c r="Y523" i="1" s="1"/>
  <c r="J282" i="1"/>
  <c r="K281" i="1"/>
  <c r="K97" i="1"/>
  <c r="J98" i="1"/>
  <c r="CM98" i="1" s="1"/>
  <c r="J45" i="1"/>
  <c r="K44" i="1"/>
  <c r="J25" i="1"/>
  <c r="J505" i="1" s="1"/>
  <c r="AZ24" i="1"/>
  <c r="AZ10" i="1" s="1"/>
  <c r="AZ502" i="1" s="1"/>
  <c r="AZ523" i="1" s="1"/>
  <c r="AR24" i="1"/>
  <c r="AR10" i="1" s="1"/>
  <c r="AR502" i="1" s="1"/>
  <c r="AR523" i="1" s="1"/>
  <c r="AJ24" i="1"/>
  <c r="AJ10" i="1" s="1"/>
  <c r="AJ502" i="1" s="1"/>
  <c r="AJ523" i="1" s="1"/>
  <c r="AB24" i="1"/>
  <c r="AB10" i="1" s="1"/>
  <c r="AB502" i="1" s="1"/>
  <c r="AB523" i="1" s="1"/>
  <c r="T24" i="1"/>
  <c r="T10" i="1" s="1"/>
  <c r="T502" i="1" s="1"/>
  <c r="T523" i="1" s="1"/>
  <c r="L24" i="1"/>
  <c r="L10" i="1" s="1"/>
  <c r="L502" i="1" s="1"/>
  <c r="L523" i="1" s="1"/>
  <c r="R10" i="1"/>
  <c r="R502" i="1" s="1"/>
  <c r="R523" i="1" s="1"/>
  <c r="BJ504" i="1"/>
  <c r="BJ525" i="1" s="1"/>
  <c r="BR504" i="1"/>
  <c r="BR525" i="1" s="1"/>
  <c r="BZ504" i="1"/>
  <c r="BZ525" i="1" s="1"/>
  <c r="BD505" i="1"/>
  <c r="BD526" i="1" s="1"/>
  <c r="BL505" i="1"/>
  <c r="BL526" i="1" s="1"/>
  <c r="BT505" i="1"/>
  <c r="BT526" i="1" s="1"/>
  <c r="CB505" i="1"/>
  <c r="CB526" i="1" s="1"/>
  <c r="BF506" i="1"/>
  <c r="BF527" i="1" s="1"/>
  <c r="BN506" i="1"/>
  <c r="BN527" i="1" s="1"/>
  <c r="BV506" i="1"/>
  <c r="BV527" i="1" s="1"/>
  <c r="CD506" i="1"/>
  <c r="CD527" i="1" s="1"/>
  <c r="BH507" i="1"/>
  <c r="BH528" i="1" s="1"/>
  <c r="BP507" i="1"/>
  <c r="BP528" i="1" s="1"/>
  <c r="BX507" i="1"/>
  <c r="BX528" i="1" s="1"/>
  <c r="CF507" i="1"/>
  <c r="CF528" i="1" s="1"/>
  <c r="BJ508" i="1"/>
  <c r="BJ529" i="1" s="1"/>
  <c r="BR508" i="1"/>
  <c r="BR529" i="1" s="1"/>
  <c r="BZ508" i="1"/>
  <c r="BZ529" i="1" s="1"/>
  <c r="BD509" i="1"/>
  <c r="BD530" i="1" s="1"/>
  <c r="BL509" i="1"/>
  <c r="BL530" i="1" s="1"/>
  <c r="BT509" i="1"/>
  <c r="BT530" i="1" s="1"/>
  <c r="CB509" i="1"/>
  <c r="CB530" i="1" s="1"/>
  <c r="J510" i="1"/>
  <c r="AH531" i="1"/>
  <c r="BF510" i="1"/>
  <c r="BF531" i="1" s="1"/>
  <c r="BN510" i="1"/>
  <c r="BN531" i="1" s="1"/>
  <c r="BV510" i="1"/>
  <c r="BV531" i="1" s="1"/>
  <c r="CD510" i="1"/>
  <c r="CD531" i="1" s="1"/>
  <c r="L532" i="1"/>
  <c r="AB532" i="1"/>
  <c r="BH511" i="1"/>
  <c r="BH532" i="1" s="1"/>
  <c r="BP511" i="1"/>
  <c r="BP532" i="1" s="1"/>
  <c r="BX511" i="1"/>
  <c r="BX532" i="1" s="1"/>
  <c r="CF511" i="1"/>
  <c r="CF532" i="1" s="1"/>
  <c r="BJ512" i="1"/>
  <c r="BJ533" i="1" s="1"/>
  <c r="BR512" i="1"/>
  <c r="BR533" i="1" s="1"/>
  <c r="BZ512" i="1"/>
  <c r="BZ533" i="1" s="1"/>
  <c r="BD513" i="1"/>
  <c r="BD534" i="1" s="1"/>
  <c r="BL513" i="1"/>
  <c r="BL534" i="1" s="1"/>
  <c r="BT513" i="1"/>
  <c r="BT534" i="1" s="1"/>
  <c r="CB513" i="1"/>
  <c r="CB534" i="1" s="1"/>
  <c r="Z535" i="1"/>
  <c r="BF514" i="1"/>
  <c r="BF535" i="1" s="1"/>
  <c r="BN514" i="1"/>
  <c r="BN535" i="1" s="1"/>
  <c r="BV514" i="1"/>
  <c r="BV535" i="1" s="1"/>
  <c r="CD514" i="1"/>
  <c r="CD535" i="1" s="1"/>
  <c r="BH515" i="1"/>
  <c r="BH536" i="1" s="1"/>
  <c r="BX515" i="1"/>
  <c r="BX536" i="1" s="1"/>
  <c r="BJ516" i="1"/>
  <c r="BJ537" i="1" s="1"/>
  <c r="BZ516" i="1"/>
  <c r="BZ537" i="1" s="1"/>
  <c r="BL517" i="1"/>
  <c r="BL538" i="1" s="1"/>
  <c r="CB517" i="1"/>
  <c r="CB538" i="1" s="1"/>
  <c r="BN518" i="1"/>
  <c r="BN539" i="1" s="1"/>
  <c r="CD518" i="1"/>
  <c r="CD539" i="1" s="1"/>
  <c r="BP519" i="1"/>
  <c r="BP540" i="1" s="1"/>
  <c r="CF519" i="1"/>
  <c r="CF540" i="1" s="1"/>
  <c r="BR520" i="1"/>
  <c r="BR541" i="1" s="1"/>
  <c r="BD504" i="1"/>
  <c r="BD525" i="1" s="1"/>
  <c r="BL504" i="1"/>
  <c r="BL525" i="1" s="1"/>
  <c r="BT504" i="1"/>
  <c r="BT525" i="1" s="1"/>
  <c r="CB504" i="1"/>
  <c r="CB525" i="1" s="1"/>
  <c r="Z526" i="1"/>
  <c r="AH526" i="1"/>
  <c r="BF505" i="1"/>
  <c r="BF526" i="1" s="1"/>
  <c r="BN505" i="1"/>
  <c r="BN526" i="1" s="1"/>
  <c r="BV505" i="1"/>
  <c r="BV526" i="1" s="1"/>
  <c r="CD505" i="1"/>
  <c r="CD526" i="1" s="1"/>
  <c r="BH506" i="1"/>
  <c r="BH527" i="1" s="1"/>
  <c r="BP506" i="1"/>
  <c r="BP527" i="1" s="1"/>
  <c r="BX506" i="1"/>
  <c r="BX527" i="1" s="1"/>
  <c r="CF506" i="1"/>
  <c r="CF527" i="1" s="1"/>
  <c r="BJ507" i="1"/>
  <c r="BJ528" i="1" s="1"/>
  <c r="BR507" i="1"/>
  <c r="BR528" i="1" s="1"/>
  <c r="BZ507" i="1"/>
  <c r="BZ528" i="1" s="1"/>
  <c r="BD508" i="1"/>
  <c r="BD529" i="1" s="1"/>
  <c r="BL508" i="1"/>
  <c r="BL529" i="1" s="1"/>
  <c r="BT508" i="1"/>
  <c r="BT529" i="1" s="1"/>
  <c r="CB508" i="1"/>
  <c r="CB529" i="1" s="1"/>
  <c r="Z530" i="1"/>
  <c r="AH530" i="1"/>
  <c r="BF509" i="1"/>
  <c r="BF530" i="1" s="1"/>
  <c r="BN509" i="1"/>
  <c r="BN530" i="1" s="1"/>
  <c r="BV509" i="1"/>
  <c r="BV530" i="1" s="1"/>
  <c r="CD509" i="1"/>
  <c r="CD530" i="1" s="1"/>
  <c r="L531" i="1"/>
  <c r="T531" i="1"/>
  <c r="BH510" i="1"/>
  <c r="BH531" i="1" s="1"/>
  <c r="BP510" i="1"/>
  <c r="BP531" i="1" s="1"/>
  <c r="BX510" i="1"/>
  <c r="BX531" i="1" s="1"/>
  <c r="CF510" i="1"/>
  <c r="CF531" i="1" s="1"/>
  <c r="BJ511" i="1"/>
  <c r="BJ532" i="1" s="1"/>
  <c r="BR511" i="1"/>
  <c r="BR532" i="1" s="1"/>
  <c r="BZ511" i="1"/>
  <c r="BZ532" i="1" s="1"/>
  <c r="BD512" i="1"/>
  <c r="BD533" i="1" s="1"/>
  <c r="BL512" i="1"/>
  <c r="BL533" i="1" s="1"/>
  <c r="BT512" i="1"/>
  <c r="BT533" i="1" s="1"/>
  <c r="CB512" i="1"/>
  <c r="CB533" i="1" s="1"/>
  <c r="AH534" i="1"/>
  <c r="BF513" i="1"/>
  <c r="BF534" i="1" s="1"/>
  <c r="BN513" i="1"/>
  <c r="BN534" i="1" s="1"/>
  <c r="BV513" i="1"/>
  <c r="BV534" i="1" s="1"/>
  <c r="CD513" i="1"/>
  <c r="CD534" i="1" s="1"/>
  <c r="BH514" i="1"/>
  <c r="BH535" i="1" s="1"/>
  <c r="BP514" i="1"/>
  <c r="BP535" i="1" s="1"/>
  <c r="BX514" i="1"/>
  <c r="BX535" i="1" s="1"/>
  <c r="CF514" i="1"/>
  <c r="CF535" i="1" s="1"/>
  <c r="BL515" i="1"/>
  <c r="BL536" i="1" s="1"/>
  <c r="CB515" i="1"/>
  <c r="CB536" i="1" s="1"/>
  <c r="AH537" i="1"/>
  <c r="BN516" i="1"/>
  <c r="BN537" i="1" s="1"/>
  <c r="CD516" i="1"/>
  <c r="CD537" i="1" s="1"/>
  <c r="BP517" i="1"/>
  <c r="BP538" i="1" s="1"/>
  <c r="CF517" i="1"/>
  <c r="CF538" i="1" s="1"/>
  <c r="BR518" i="1"/>
  <c r="BR539" i="1" s="1"/>
  <c r="BD519" i="1"/>
  <c r="BD540" i="1" s="1"/>
  <c r="BT519" i="1"/>
  <c r="BT540" i="1" s="1"/>
  <c r="BF520" i="1"/>
  <c r="BF541" i="1" s="1"/>
  <c r="BV520" i="1"/>
  <c r="BV541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K524" i="1" s="1"/>
  <c r="AI503" i="1"/>
  <c r="AG503" i="1"/>
  <c r="AG524" i="1" s="1"/>
  <c r="AE503" i="1"/>
  <c r="AC503" i="1"/>
  <c r="AC524" i="1" s="1"/>
  <c r="AA503" i="1"/>
  <c r="Y503" i="1"/>
  <c r="Y524" i="1" s="1"/>
  <c r="W503" i="1"/>
  <c r="W524" i="1" s="1"/>
  <c r="U503" i="1"/>
  <c r="U524" i="1" s="1"/>
  <c r="S503" i="1"/>
  <c r="Q503" i="1"/>
  <c r="Q524" i="1" s="1"/>
  <c r="O503" i="1"/>
  <c r="M503" i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H524" i="1" s="1"/>
  <c r="AD503" i="1"/>
  <c r="Z503" i="1"/>
  <c r="Z524" i="1" s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F503" i="1"/>
  <c r="AB503" i="1"/>
  <c r="AB524" i="1" s="1"/>
  <c r="X503" i="1"/>
  <c r="X524" i="1" s="1"/>
  <c r="T503" i="1"/>
  <c r="P503" i="1"/>
  <c r="L503" i="1"/>
  <c r="L524" i="1" s="1"/>
  <c r="C503" i="1"/>
  <c r="AE525" i="1"/>
  <c r="BC504" i="1"/>
  <c r="BC525" i="1" s="1"/>
  <c r="BG504" i="1"/>
  <c r="BG525" i="1" s="1"/>
  <c r="BK504" i="1"/>
  <c r="BK525" i="1" s="1"/>
  <c r="BO504" i="1"/>
  <c r="BO525" i="1" s="1"/>
  <c r="BS504" i="1"/>
  <c r="BS525" i="1" s="1"/>
  <c r="BW504" i="1"/>
  <c r="BW525" i="1" s="1"/>
  <c r="CA504" i="1"/>
  <c r="CA525" i="1" s="1"/>
  <c r="CE504" i="1"/>
  <c r="CE525" i="1" s="1"/>
  <c r="Q526" i="1"/>
  <c r="U526" i="1"/>
  <c r="Y526" i="1"/>
  <c r="AC526" i="1"/>
  <c r="AG526" i="1"/>
  <c r="AK526" i="1"/>
  <c r="AO526" i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Q528" i="1"/>
  <c r="U528" i="1"/>
  <c r="Y528" i="1"/>
  <c r="AC528" i="1"/>
  <c r="AG528" i="1"/>
  <c r="AK528" i="1"/>
  <c r="AO528" i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K508" i="1"/>
  <c r="K529" i="1" s="1"/>
  <c r="O529" i="1"/>
  <c r="AE529" i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Q530" i="1"/>
  <c r="U530" i="1"/>
  <c r="Y530" i="1"/>
  <c r="AC530" i="1"/>
  <c r="AG530" i="1"/>
  <c r="AO530" i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K510" i="1"/>
  <c r="K531" i="1" s="1"/>
  <c r="O531" i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Q532" i="1"/>
  <c r="U532" i="1"/>
  <c r="AG532" i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Q534" i="1"/>
  <c r="U534" i="1"/>
  <c r="Y534" i="1"/>
  <c r="AC534" i="1"/>
  <c r="AG534" i="1"/>
  <c r="AK534" i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AA535" i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BJ515" i="1"/>
  <c r="BJ536" i="1" s="1"/>
  <c r="BR515" i="1"/>
  <c r="BR536" i="1" s="1"/>
  <c r="BZ515" i="1"/>
  <c r="BZ536" i="1" s="1"/>
  <c r="BD516" i="1"/>
  <c r="BD537" i="1" s="1"/>
  <c r="BL516" i="1"/>
  <c r="BL537" i="1" s="1"/>
  <c r="BT516" i="1"/>
  <c r="BT537" i="1" s="1"/>
  <c r="CB516" i="1"/>
  <c r="CB537" i="1" s="1"/>
  <c r="BF517" i="1"/>
  <c r="BF538" i="1" s="1"/>
  <c r="BN517" i="1"/>
  <c r="BN538" i="1" s="1"/>
  <c r="BV517" i="1"/>
  <c r="BV538" i="1" s="1"/>
  <c r="CD517" i="1"/>
  <c r="CD538" i="1" s="1"/>
  <c r="BH518" i="1"/>
  <c r="BH539" i="1" s="1"/>
  <c r="BP518" i="1"/>
  <c r="BP539" i="1" s="1"/>
  <c r="BX518" i="1"/>
  <c r="BX539" i="1" s="1"/>
  <c r="CF518" i="1"/>
  <c r="CF539" i="1" s="1"/>
  <c r="BJ519" i="1"/>
  <c r="BJ540" i="1" s="1"/>
  <c r="BR519" i="1"/>
  <c r="BR540" i="1" s="1"/>
  <c r="BZ519" i="1"/>
  <c r="BZ540" i="1" s="1"/>
  <c r="BD520" i="1"/>
  <c r="BD541" i="1" s="1"/>
  <c r="BL520" i="1"/>
  <c r="BL541" i="1" s="1"/>
  <c r="BT520" i="1"/>
  <c r="BT541" i="1" s="1"/>
  <c r="CB520" i="1"/>
  <c r="CB541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Q537" i="1"/>
  <c r="U537" i="1"/>
  <c r="Y537" i="1"/>
  <c r="AG537" i="1"/>
  <c r="AK537" i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E10" i="1"/>
  <c r="CE502" i="1" s="1"/>
  <c r="CE523" i="1" s="1"/>
  <c r="BW10" i="1"/>
  <c r="BW502" i="1" s="1"/>
  <c r="BW523" i="1" s="1"/>
  <c r="BO10" i="1"/>
  <c r="BO502" i="1" s="1"/>
  <c r="BO523" i="1" s="1"/>
  <c r="BG10" i="1"/>
  <c r="BG502" i="1" s="1"/>
  <c r="BG523" i="1" s="1"/>
  <c r="AY10" i="1"/>
  <c r="AY502" i="1" s="1"/>
  <c r="AY523" i="1" s="1"/>
  <c r="AQ10" i="1"/>
  <c r="AQ502" i="1" s="1"/>
  <c r="AQ523" i="1" s="1"/>
  <c r="AI10" i="1"/>
  <c r="AI502" i="1" s="1"/>
  <c r="AI523" i="1" s="1"/>
  <c r="AA10" i="1"/>
  <c r="AA502" i="1" s="1"/>
  <c r="AA523" i="1" s="1"/>
  <c r="S10" i="1"/>
  <c r="S502" i="1" s="1"/>
  <c r="S523" i="1" s="1"/>
  <c r="CC502" i="1"/>
  <c r="CC523" i="1" s="1"/>
  <c r="BU502" i="1"/>
  <c r="BU523" i="1" s="1"/>
  <c r="BM502" i="1"/>
  <c r="BM523" i="1" s="1"/>
  <c r="BE502" i="1"/>
  <c r="BE523" i="1" s="1"/>
  <c r="J478" i="1"/>
  <c r="K470" i="1"/>
  <c r="BD502" i="1"/>
  <c r="BD523" i="1" s="1"/>
  <c r="BH502" i="1"/>
  <c r="BH523" i="1" s="1"/>
  <c r="BL502" i="1"/>
  <c r="BL523" i="1" s="1"/>
  <c r="BP502" i="1"/>
  <c r="BP523" i="1" s="1"/>
  <c r="BT502" i="1"/>
  <c r="BT523" i="1" s="1"/>
  <c r="BX502" i="1"/>
  <c r="BX523" i="1" s="1"/>
  <c r="CB502" i="1"/>
  <c r="CB523" i="1" s="1"/>
  <c r="CF502" i="1"/>
  <c r="CF523" i="1" s="1"/>
  <c r="K417" i="1"/>
  <c r="J418" i="1"/>
  <c r="CM418" i="1" s="1"/>
  <c r="J114" i="1"/>
  <c r="CM114" i="1" s="1"/>
  <c r="AX10" i="1"/>
  <c r="AX502" i="1" s="1"/>
  <c r="AX523" i="1" s="1"/>
  <c r="AP10" i="1"/>
  <c r="AP502" i="1" s="1"/>
  <c r="AP523" i="1" s="1"/>
  <c r="J59" i="1"/>
  <c r="AV24" i="1"/>
  <c r="AN24" i="1"/>
  <c r="AF24" i="1"/>
  <c r="X24" i="1"/>
  <c r="P24" i="1"/>
  <c r="J12" i="1"/>
  <c r="M11" i="1"/>
  <c r="Z504" i="1"/>
  <c r="Z525" i="1" s="1"/>
  <c r="AH504" i="1"/>
  <c r="AH525" i="1" s="1"/>
  <c r="BF504" i="1"/>
  <c r="BF525" i="1" s="1"/>
  <c r="BN504" i="1"/>
  <c r="BN525" i="1" s="1"/>
  <c r="BV504" i="1"/>
  <c r="BV525" i="1" s="1"/>
  <c r="CD504" i="1"/>
  <c r="CD525" i="1" s="1"/>
  <c r="L526" i="1"/>
  <c r="AB526" i="1"/>
  <c r="BH505" i="1"/>
  <c r="BH526" i="1" s="1"/>
  <c r="BP505" i="1"/>
  <c r="BP526" i="1" s="1"/>
  <c r="BX505" i="1"/>
  <c r="BX526" i="1" s="1"/>
  <c r="CF505" i="1"/>
  <c r="CF526" i="1" s="1"/>
  <c r="BJ506" i="1"/>
  <c r="BJ527" i="1" s="1"/>
  <c r="BR506" i="1"/>
  <c r="BR527" i="1" s="1"/>
  <c r="BZ506" i="1"/>
  <c r="BZ527" i="1" s="1"/>
  <c r="BD507" i="1"/>
  <c r="BD528" i="1" s="1"/>
  <c r="BL507" i="1"/>
  <c r="BL528" i="1" s="1"/>
  <c r="BT507" i="1"/>
  <c r="BT528" i="1" s="1"/>
  <c r="CB507" i="1"/>
  <c r="CB528" i="1" s="1"/>
  <c r="Z529" i="1"/>
  <c r="AH529" i="1"/>
  <c r="BF508" i="1"/>
  <c r="BF529" i="1" s="1"/>
  <c r="BN508" i="1"/>
  <c r="BN529" i="1" s="1"/>
  <c r="BV508" i="1"/>
  <c r="BV529" i="1" s="1"/>
  <c r="CD508" i="1"/>
  <c r="CD529" i="1" s="1"/>
  <c r="L530" i="1"/>
  <c r="T530" i="1"/>
  <c r="BH509" i="1"/>
  <c r="BH530" i="1" s="1"/>
  <c r="BP509" i="1"/>
  <c r="BP530" i="1" s="1"/>
  <c r="BX509" i="1"/>
  <c r="BX530" i="1" s="1"/>
  <c r="CF509" i="1"/>
  <c r="CF530" i="1" s="1"/>
  <c r="BJ510" i="1"/>
  <c r="BJ531" i="1" s="1"/>
  <c r="BR510" i="1"/>
  <c r="BR531" i="1" s="1"/>
  <c r="BZ510" i="1"/>
  <c r="BZ531" i="1" s="1"/>
  <c r="BD511" i="1"/>
  <c r="BD532" i="1" s="1"/>
  <c r="BL511" i="1"/>
  <c r="BL532" i="1" s="1"/>
  <c r="BT511" i="1"/>
  <c r="BT532" i="1" s="1"/>
  <c r="CB511" i="1"/>
  <c r="CB532" i="1" s="1"/>
  <c r="AH533" i="1"/>
  <c r="BF512" i="1"/>
  <c r="BF533" i="1" s="1"/>
  <c r="BN512" i="1"/>
  <c r="BN533" i="1" s="1"/>
  <c r="BV512" i="1"/>
  <c r="BV533" i="1" s="1"/>
  <c r="CD512" i="1"/>
  <c r="CD533" i="1" s="1"/>
  <c r="L534" i="1"/>
  <c r="T534" i="1"/>
  <c r="BH513" i="1"/>
  <c r="BH534" i="1" s="1"/>
  <c r="BP513" i="1"/>
  <c r="BP534" i="1" s="1"/>
  <c r="BX513" i="1"/>
  <c r="BX534" i="1" s="1"/>
  <c r="CF513" i="1"/>
  <c r="CF534" i="1" s="1"/>
  <c r="BJ514" i="1"/>
  <c r="BJ535" i="1" s="1"/>
  <c r="BR514" i="1"/>
  <c r="BR535" i="1" s="1"/>
  <c r="BZ514" i="1"/>
  <c r="BZ535" i="1" s="1"/>
  <c r="BP515" i="1"/>
  <c r="BP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J520" i="1"/>
  <c r="BJ541" i="1" s="1"/>
  <c r="BZ520" i="1"/>
  <c r="BZ541" i="1" s="1"/>
  <c r="L504" i="1"/>
  <c r="L525" i="1" s="1"/>
  <c r="AB504" i="1"/>
  <c r="AB525" i="1" s="1"/>
  <c r="AR504" i="1"/>
  <c r="AR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H532" i="1" s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AB512" i="1"/>
  <c r="AB533" i="1" s="1"/>
  <c r="AJ512" i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O526" i="1" s="1"/>
  <c r="S505" i="1"/>
  <c r="W505" i="1"/>
  <c r="W526" i="1" s="1"/>
  <c r="AA505" i="1"/>
  <c r="AA526" i="1" s="1"/>
  <c r="AE505" i="1"/>
  <c r="AE526" i="1" s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S528" i="1" s="1"/>
  <c r="W507" i="1"/>
  <c r="W528" i="1" s="1"/>
  <c r="AA507" i="1"/>
  <c r="AA528" i="1" s="1"/>
  <c r="AE507" i="1"/>
  <c r="AI507" i="1"/>
  <c r="AI528" i="1" s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O530" i="1" s="1"/>
  <c r="S509" i="1"/>
  <c r="S530" i="1" s="1"/>
  <c r="W509" i="1"/>
  <c r="W530" i="1" s="1"/>
  <c r="AA509" i="1"/>
  <c r="AA530" i="1" s="1"/>
  <c r="AE509" i="1"/>
  <c r="AE530" i="1" s="1"/>
  <c r="AI509" i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W513" i="1"/>
  <c r="W534" i="1" s="1"/>
  <c r="AA513" i="1"/>
  <c r="AA534" i="1" s="1"/>
  <c r="AE513" i="1"/>
  <c r="AE534" i="1" s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T516" i="1"/>
  <c r="T537" i="1" s="1"/>
  <c r="AB516" i="1"/>
  <c r="AB537" i="1" s="1"/>
  <c r="AJ516" i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O516" i="1"/>
  <c r="O537" i="1" s="1"/>
  <c r="S516" i="1"/>
  <c r="W516" i="1"/>
  <c r="W537" i="1" s="1"/>
  <c r="AA516" i="1"/>
  <c r="AA537" i="1" s="1"/>
  <c r="AE516" i="1"/>
  <c r="AE537" i="1" s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CA10" i="1"/>
  <c r="CA502" i="1" s="1"/>
  <c r="CA523" i="1" s="1"/>
  <c r="BS10" i="1"/>
  <c r="BS502" i="1" s="1"/>
  <c r="BS523" i="1" s="1"/>
  <c r="BK10" i="1"/>
  <c r="BK502" i="1" s="1"/>
  <c r="BK523" i="1" s="1"/>
  <c r="BC10" i="1"/>
  <c r="CG502" i="1" s="1"/>
  <c r="CG523" i="1" s="1"/>
  <c r="AU10" i="1"/>
  <c r="AU502" i="1" s="1"/>
  <c r="AU523" i="1" s="1"/>
  <c r="AM10" i="1"/>
  <c r="AM502" i="1" s="1"/>
  <c r="AM523" i="1" s="1"/>
  <c r="AE10" i="1"/>
  <c r="AE502" i="1" s="1"/>
  <c r="AE523" i="1" s="1"/>
  <c r="W10" i="1"/>
  <c r="W502" i="1" s="1"/>
  <c r="W523" i="1" s="1"/>
  <c r="O10" i="1"/>
  <c r="O502" i="1" s="1"/>
  <c r="O523" i="1" s="1"/>
  <c r="BE8" i="1"/>
  <c r="AZ8" i="1"/>
  <c r="BE9" i="1"/>
  <c r="AZ9" i="1"/>
  <c r="AZ501" i="1" l="1"/>
  <c r="BE501" i="1"/>
  <c r="X10" i="1"/>
  <c r="X502" i="1" s="1"/>
  <c r="X523" i="1" s="1"/>
  <c r="X504" i="1"/>
  <c r="X525" i="1" s="1"/>
  <c r="BC502" i="1"/>
  <c r="BC523" i="1" s="1"/>
  <c r="J470" i="1"/>
  <c r="CM470" i="1" s="1"/>
  <c r="K454" i="1"/>
  <c r="AM529" i="1"/>
  <c r="AM525" i="1"/>
  <c r="S525" i="1"/>
  <c r="C524" i="1"/>
  <c r="D524" i="1"/>
  <c r="AX2" i="1"/>
  <c r="AM530" i="1"/>
  <c r="AM526" i="1"/>
  <c r="AN10" i="1"/>
  <c r="AN502" i="1" s="1"/>
  <c r="AN504" i="1"/>
  <c r="AN525" i="1" s="1"/>
  <c r="AN524" i="1"/>
  <c r="K96" i="1"/>
  <c r="J97" i="1"/>
  <c r="CM97" i="1" s="1"/>
  <c r="BG2" i="1"/>
  <c r="S537" i="1"/>
  <c r="K516" i="1"/>
  <c r="K537" i="1" s="1"/>
  <c r="AJ537" i="1"/>
  <c r="AI534" i="1"/>
  <c r="S534" i="1"/>
  <c r="AE532" i="1"/>
  <c r="O532" i="1"/>
  <c r="AI530" i="1"/>
  <c r="AM528" i="1"/>
  <c r="AE528" i="1"/>
  <c r="O528" i="1"/>
  <c r="AI526" i="1"/>
  <c r="S526" i="1"/>
  <c r="AJ533" i="1"/>
  <c r="T533" i="1"/>
  <c r="AZ504" i="1"/>
  <c r="AZ525" i="1" s="1"/>
  <c r="AJ504" i="1"/>
  <c r="AJ525" i="1" s="1"/>
  <c r="T504" i="1"/>
  <c r="T525" i="1" s="1"/>
  <c r="AJ526" i="1"/>
  <c r="T526" i="1"/>
  <c r="M10" i="1"/>
  <c r="M502" i="1" s="1"/>
  <c r="J11" i="1"/>
  <c r="J503" i="1" s="1"/>
  <c r="P10" i="1"/>
  <c r="P502" i="1" s="1"/>
  <c r="P504" i="1"/>
  <c r="AF10" i="1"/>
  <c r="AF502" i="1" s="1"/>
  <c r="AF504" i="1"/>
  <c r="AV504" i="1"/>
  <c r="AV525" i="1" s="1"/>
  <c r="AV10" i="1"/>
  <c r="AV502" i="1" s="1"/>
  <c r="AV523" i="1" s="1"/>
  <c r="J417" i="1"/>
  <c r="K517" i="1"/>
  <c r="K538" i="1" s="1"/>
  <c r="AE533" i="1"/>
  <c r="AE531" i="1"/>
  <c r="AI529" i="1"/>
  <c r="AA529" i="1"/>
  <c r="AI525" i="1"/>
  <c r="AA525" i="1"/>
  <c r="O525" i="1"/>
  <c r="T524" i="1"/>
  <c r="AJ524" i="1"/>
  <c r="R524" i="1"/>
  <c r="O524" i="1"/>
  <c r="S524" i="1"/>
  <c r="AA524" i="1"/>
  <c r="AE524" i="1"/>
  <c r="AI524" i="1"/>
  <c r="AM524" i="1"/>
  <c r="R537" i="1"/>
  <c r="R526" i="1"/>
  <c r="J44" i="1"/>
  <c r="J506" i="1" s="1"/>
  <c r="J527" i="1" s="1"/>
  <c r="K506" i="1"/>
  <c r="K527" i="1" s="1"/>
  <c r="J281" i="1"/>
  <c r="CM281" i="1" s="1"/>
  <c r="K280" i="1"/>
  <c r="AB528" i="1"/>
  <c r="AJ528" i="1"/>
  <c r="R525" i="1"/>
  <c r="N504" i="1"/>
  <c r="N525" i="1" s="1"/>
  <c r="N10" i="1"/>
  <c r="N502" i="1" s="1"/>
  <c r="N523" i="1" s="1"/>
  <c r="V504" i="1"/>
  <c r="V525" i="1" s="1"/>
  <c r="V10" i="1"/>
  <c r="V502" i="1" s="1"/>
  <c r="V523" i="1" s="1"/>
  <c r="AD10" i="1"/>
  <c r="AD502" i="1" s="1"/>
  <c r="AD534" i="1" s="1"/>
  <c r="AD504" i="1"/>
  <c r="AD525" i="1" s="1"/>
  <c r="AL10" i="1"/>
  <c r="AL502" i="1" s="1"/>
  <c r="AL524" i="1" s="1"/>
  <c r="AL504" i="1"/>
  <c r="AL525" i="1" s="1"/>
  <c r="AT10" i="1"/>
  <c r="AT502" i="1" s="1"/>
  <c r="AT523" i="1" s="1"/>
  <c r="AT504" i="1"/>
  <c r="AT525" i="1" s="1"/>
  <c r="BB10" i="1"/>
  <c r="BB502" i="1" s="1"/>
  <c r="BB523" i="1" s="1"/>
  <c r="BB504" i="1"/>
  <c r="BB525" i="1" s="1"/>
  <c r="AY8" i="1"/>
  <c r="AY9" i="1"/>
  <c r="BF9" i="1"/>
  <c r="BF8" i="1"/>
  <c r="BF501" i="1" l="1"/>
  <c r="AY501" i="1"/>
  <c r="CM417" i="1"/>
  <c r="J517" i="1"/>
  <c r="J538" i="1" s="1"/>
  <c r="AF523" i="1"/>
  <c r="AF537" i="1"/>
  <c r="AF528" i="1"/>
  <c r="AF526" i="1"/>
  <c r="AF530" i="1"/>
  <c r="AF534" i="1"/>
  <c r="AF529" i="1"/>
  <c r="AF533" i="1"/>
  <c r="AF532" i="1"/>
  <c r="P523" i="1"/>
  <c r="P530" i="1"/>
  <c r="P534" i="1"/>
  <c r="P529" i="1"/>
  <c r="P533" i="1"/>
  <c r="P532" i="1"/>
  <c r="P537" i="1"/>
  <c r="M523" i="1"/>
  <c r="M526" i="1"/>
  <c r="M530" i="1"/>
  <c r="M537" i="1"/>
  <c r="M528" i="1"/>
  <c r="M532" i="1"/>
  <c r="M534" i="1"/>
  <c r="AL526" i="1"/>
  <c r="P531" i="1"/>
  <c r="AL534" i="1"/>
  <c r="AD528" i="1"/>
  <c r="J96" i="1"/>
  <c r="J507" i="1" s="1"/>
  <c r="K24" i="1"/>
  <c r="K507" i="1"/>
  <c r="K528" i="1" s="1"/>
  <c r="AN523" i="1"/>
  <c r="AN526" i="1"/>
  <c r="AN530" i="1"/>
  <c r="AN528" i="1"/>
  <c r="M525" i="1"/>
  <c r="M529" i="1"/>
  <c r="M533" i="1"/>
  <c r="P524" i="1"/>
  <c r="J454" i="1"/>
  <c r="K518" i="1"/>
  <c r="K539" i="1" s="1"/>
  <c r="AL523" i="1"/>
  <c r="AL529" i="1"/>
  <c r="AL533" i="1"/>
  <c r="AL531" i="1"/>
  <c r="AD523" i="1"/>
  <c r="AD537" i="1"/>
  <c r="AD532" i="1"/>
  <c r="AD529" i="1"/>
  <c r="AD533" i="1"/>
  <c r="J280" i="1"/>
  <c r="K515" i="1"/>
  <c r="K536" i="1" s="1"/>
  <c r="AF525" i="1"/>
  <c r="P525" i="1"/>
  <c r="AD530" i="1"/>
  <c r="AF531" i="1"/>
  <c r="M531" i="1"/>
  <c r="BH2" i="1"/>
  <c r="AL528" i="1"/>
  <c r="AD524" i="1"/>
  <c r="M540" i="1"/>
  <c r="AW2" i="1"/>
  <c r="M524" i="1"/>
  <c r="AF524" i="1"/>
  <c r="AD526" i="1"/>
  <c r="BG9" i="1"/>
  <c r="AX8" i="1"/>
  <c r="BG8" i="1"/>
  <c r="AX9" i="1"/>
  <c r="BG501" i="1" l="1"/>
  <c r="AX501" i="1"/>
  <c r="AV2" i="1"/>
  <c r="BI2" i="1"/>
  <c r="CM280" i="1"/>
  <c r="J515" i="1"/>
  <c r="J536" i="1" s="1"/>
  <c r="CM454" i="1"/>
  <c r="J518" i="1"/>
  <c r="J539" i="1" s="1"/>
  <c r="J24" i="1"/>
  <c r="J504" i="1" s="1"/>
  <c r="K10" i="1"/>
  <c r="K504" i="1"/>
  <c r="K525" i="1" s="1"/>
  <c r="BH9" i="1"/>
  <c r="BH8" i="1"/>
  <c r="AW8" i="1"/>
  <c r="AW9" i="1"/>
  <c r="AW501" i="1" l="1"/>
  <c r="BH501" i="1"/>
  <c r="BJ2" i="1"/>
  <c r="J10" i="1"/>
  <c r="K502" i="1"/>
  <c r="K523" i="1" s="1"/>
  <c r="AU2" i="1"/>
  <c r="BI9" i="1"/>
  <c r="AV9" i="1"/>
  <c r="BI8" i="1"/>
  <c r="AV8" i="1"/>
  <c r="AV501" i="1" l="1"/>
  <c r="BI501" i="1"/>
  <c r="BK2" i="1"/>
  <c r="AT2" i="1"/>
  <c r="CM10" i="1"/>
  <c r="J502" i="1"/>
  <c r="BJ9" i="1"/>
  <c r="BJ8" i="1"/>
  <c r="AU8" i="1"/>
  <c r="AU9" i="1"/>
  <c r="AU501" i="1" l="1"/>
  <c r="BJ501" i="1"/>
  <c r="J523" i="1"/>
  <c r="J530" i="1"/>
  <c r="J535" i="1"/>
  <c r="J534" i="1"/>
  <c r="J533" i="1"/>
  <c r="J529" i="1"/>
  <c r="J537" i="1"/>
  <c r="J532" i="1"/>
  <c r="J526" i="1"/>
  <c r="J540" i="1"/>
  <c r="J531" i="1"/>
  <c r="J524" i="1"/>
  <c r="J528" i="1"/>
  <c r="J525" i="1"/>
  <c r="BL2" i="1"/>
  <c r="AS2" i="1"/>
  <c r="BK8" i="1"/>
  <c r="AT8" i="1"/>
  <c r="BK9" i="1"/>
  <c r="AT9" i="1"/>
  <c r="AT501" i="1" l="1"/>
  <c r="BK501" i="1"/>
  <c r="AR2" i="1"/>
  <c r="BM2" i="1"/>
  <c r="AS8" i="1"/>
  <c r="AS9" i="1"/>
  <c r="BL9" i="1"/>
  <c r="BL8" i="1"/>
  <c r="BL501" i="1" l="1"/>
  <c r="AS501" i="1"/>
  <c r="AQ2" i="1"/>
  <c r="BN2" i="1"/>
  <c r="AR9" i="1"/>
  <c r="BM9" i="1"/>
  <c r="AR8" i="1"/>
  <c r="BM8" i="1"/>
  <c r="BM501" i="1" l="1"/>
  <c r="AR501" i="1"/>
  <c r="BO2" i="1"/>
  <c r="AP2" i="1"/>
  <c r="BN9" i="1"/>
  <c r="BN8" i="1"/>
  <c r="AQ8" i="1"/>
  <c r="AQ9" i="1"/>
  <c r="AQ501" i="1" l="1"/>
  <c r="BN501" i="1"/>
  <c r="BP2" i="1"/>
  <c r="AO2" i="1"/>
  <c r="BO8" i="1"/>
  <c r="AP8" i="1"/>
  <c r="BO9" i="1"/>
  <c r="AP9" i="1"/>
  <c r="AP501" i="1" l="1"/>
  <c r="BO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9" i="1"/>
  <c r="AM8" i="1"/>
  <c r="AM501" i="1" l="1"/>
  <c r="BR501" i="1"/>
  <c r="BT2" i="1"/>
  <c r="AK2" i="1"/>
  <c r="BS8" i="1"/>
  <c r="AL8" i="1"/>
  <c r="BS9" i="1"/>
  <c r="AL9" i="1"/>
  <c r="AL501" i="1" l="1"/>
  <c r="BS501" i="1"/>
  <c r="AJ2" i="1"/>
  <c r="BU2" i="1"/>
  <c r="AK8" i="1"/>
  <c r="AK9" i="1"/>
  <c r="BT9" i="1"/>
  <c r="BT8" i="1"/>
  <c r="BT501" i="1" l="1"/>
  <c r="AK501" i="1"/>
  <c r="AI2" i="1"/>
  <c r="BV2" i="1"/>
  <c r="AJ9" i="1"/>
  <c r="BU9" i="1"/>
  <c r="AJ8" i="1"/>
  <c r="BU8" i="1"/>
  <c r="BU501" i="1" l="1"/>
  <c r="AJ501" i="1"/>
  <c r="BW2" i="1"/>
  <c r="BV9" i="1"/>
  <c r="BV8" i="1"/>
  <c r="AI9" i="1"/>
  <c r="AI8" i="1"/>
  <c r="AI501" i="1" l="1"/>
  <c r="BV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8" i="1"/>
  <c r="BZ9" i="1"/>
  <c r="BZ501" i="1" l="1"/>
  <c r="CB2" i="1"/>
  <c r="CA9" i="1"/>
  <c r="CA8" i="1"/>
  <c r="CA501" i="1" l="1"/>
  <c r="CC2" i="1"/>
  <c r="CB8" i="1"/>
  <c r="CB9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<sst xmlns="http://schemas.openxmlformats.org/spreadsheetml/2006/main" count="957" uniqueCount="224">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</sst>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מאי-2022</v>
          </cell>
        </row>
        <row r="4">
          <cell r="C4" t="str">
            <v>31.5.22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69312.424202561073</v>
          </cell>
        </row>
        <row r="12">
          <cell r="B12" t="str">
            <v>קרן י'</v>
          </cell>
          <cell r="N12">
            <v>1767624.1633534636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D22" sqref="D22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31.5.22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22625373.490212642</v>
      </c>
      <c r="K10" s="56">
        <f t="shared" ref="K10:CG10" si="9">SUM(K11,K24,K392,K417,K454,K486,K494)</f>
        <v>0</v>
      </c>
      <c r="L10" s="56">
        <f t="shared" si="9"/>
        <v>69324.77</v>
      </c>
      <c r="M10" s="56">
        <f t="shared" si="9"/>
        <v>1768064.4869200003</v>
      </c>
      <c r="N10" s="56">
        <f t="shared" si="9"/>
        <v>0</v>
      </c>
      <c r="O10" s="56">
        <f t="shared" si="9"/>
        <v>469912.47499000002</v>
      </c>
      <c r="P10" s="56">
        <f t="shared" si="9"/>
        <v>334155.29095999995</v>
      </c>
      <c r="Q10" s="56">
        <f t="shared" si="9"/>
        <v>4387333.02458</v>
      </c>
      <c r="R10" s="56">
        <f t="shared" si="9"/>
        <v>347446.76493</v>
      </c>
      <c r="S10" s="56">
        <f t="shared" si="9"/>
        <v>763097.39520999999</v>
      </c>
      <c r="T10" s="56">
        <f t="shared" si="9"/>
        <v>675122.22045000002</v>
      </c>
      <c r="U10" s="56">
        <f t="shared" si="9"/>
        <v>4232224.8727000002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270319.00669999997</v>
      </c>
      <c r="Z10" s="56">
        <f t="shared" si="9"/>
        <v>521718.72286000004</v>
      </c>
      <c r="AA10" s="56">
        <f t="shared" si="9"/>
        <v>1643265.2661199998</v>
      </c>
      <c r="AB10" s="56">
        <f t="shared" si="9"/>
        <v>346394.19987999997</v>
      </c>
      <c r="AC10" s="56">
        <f t="shared" si="9"/>
        <v>645828.47013000003</v>
      </c>
      <c r="AD10" s="56">
        <f t="shared" si="9"/>
        <v>3198620.9733500001</v>
      </c>
      <c r="AE10" s="56">
        <f t="shared" si="9"/>
        <v>253307.76671</v>
      </c>
      <c r="AF10" s="56">
        <f t="shared" si="9"/>
        <v>114464.3026</v>
      </c>
      <c r="AG10" s="56">
        <f t="shared" si="9"/>
        <v>85847.133279999995</v>
      </c>
      <c r="AH10" s="56">
        <f t="shared" si="9"/>
        <v>184942.8811326455</v>
      </c>
      <c r="AI10" s="56">
        <f t="shared" si="9"/>
        <v>26162.379980000002</v>
      </c>
      <c r="AJ10" s="56">
        <f t="shared" si="9"/>
        <v>161734.47758999999</v>
      </c>
      <c r="AK10" s="56">
        <f t="shared" si="9"/>
        <v>1687824.3259000001</v>
      </c>
      <c r="AL10" s="56">
        <f t="shared" si="9"/>
        <v>380437.93432999996</v>
      </c>
      <c r="AM10" s="56">
        <f t="shared" si="9"/>
        <v>38854.381689999995</v>
      </c>
      <c r="AN10" s="56">
        <f t="shared" si="9"/>
        <v>2399.41032</v>
      </c>
      <c r="AO10" s="56">
        <f t="shared" si="9"/>
        <v>16570.5569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1984597.8202126455</v>
      </c>
      <c r="K11" s="60">
        <f t="shared" ref="K11:BV11" si="12">SUM(K12,K20)</f>
        <v>0</v>
      </c>
      <c r="L11" s="60">
        <f t="shared" si="12"/>
        <v>5881.1900000000005</v>
      </c>
      <c r="M11" s="60">
        <f t="shared" si="12"/>
        <v>178169.70692</v>
      </c>
      <c r="N11" s="60">
        <f t="shared" si="12"/>
        <v>0</v>
      </c>
      <c r="O11" s="60">
        <f t="shared" si="12"/>
        <v>24860.924990000029</v>
      </c>
      <c r="P11" s="60">
        <f t="shared" si="12"/>
        <v>31152.98095999995</v>
      </c>
      <c r="Q11" s="60">
        <f t="shared" si="12"/>
        <v>469529.93457999907</v>
      </c>
      <c r="R11" s="60">
        <f t="shared" si="12"/>
        <v>65169.624929999918</v>
      </c>
      <c r="S11" s="60">
        <f t="shared" si="12"/>
        <v>28198.815209999961</v>
      </c>
      <c r="T11" s="60">
        <f t="shared" si="12"/>
        <v>75374.660450000039</v>
      </c>
      <c r="U11" s="60">
        <f t="shared" si="12"/>
        <v>221887.7027000004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18729.696699999968</v>
      </c>
      <c r="Z11" s="60">
        <f t="shared" si="12"/>
        <v>79666.282860000036</v>
      </c>
      <c r="AA11" s="60">
        <f t="shared" si="12"/>
        <v>147017.1261199998</v>
      </c>
      <c r="AB11" s="60">
        <f t="shared" si="12"/>
        <v>9747.0498799999386</v>
      </c>
      <c r="AC11" s="60">
        <f t="shared" si="12"/>
        <v>39419.610130000205</v>
      </c>
      <c r="AD11" s="60">
        <f t="shared" si="12"/>
        <v>147642.85335000046</v>
      </c>
      <c r="AE11" s="60">
        <f t="shared" si="12"/>
        <v>27415.666710000001</v>
      </c>
      <c r="AF11" s="60">
        <f t="shared" si="12"/>
        <v>11267.422600000005</v>
      </c>
      <c r="AG11" s="60">
        <f t="shared" si="12"/>
        <v>7431.5032799999954</v>
      </c>
      <c r="AH11" s="60">
        <f t="shared" si="12"/>
        <v>31090.641132645491</v>
      </c>
      <c r="AI11" s="60">
        <f t="shared" si="12"/>
        <v>609.28998000000445</v>
      </c>
      <c r="AJ11" s="60">
        <f t="shared" si="12"/>
        <v>6811.577589999999</v>
      </c>
      <c r="AK11" s="60">
        <f t="shared" si="12"/>
        <v>284023.81590000028</v>
      </c>
      <c r="AL11" s="60">
        <f t="shared" si="12"/>
        <v>60709.20432999995</v>
      </c>
      <c r="AM11" s="60">
        <f t="shared" si="12"/>
        <v>9412.4716899999985</v>
      </c>
      <c r="AN11" s="60">
        <f t="shared" si="12"/>
        <v>86.650319999999894</v>
      </c>
      <c r="AO11" s="60">
        <f t="shared" si="12"/>
        <v>3291.4168999999997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1984597.8202126455</v>
      </c>
      <c r="K12" s="60">
        <f t="shared" ref="K12:BB12" si="14">SUM(K13:K19)</f>
        <v>0</v>
      </c>
      <c r="L12" s="60">
        <f t="shared" si="14"/>
        <v>5881.1900000000005</v>
      </c>
      <c r="M12" s="60">
        <f t="shared" si="14"/>
        <v>178169.70692</v>
      </c>
      <c r="N12" s="60">
        <f t="shared" si="14"/>
        <v>0</v>
      </c>
      <c r="O12" s="60">
        <f t="shared" si="14"/>
        <v>24860.924990000029</v>
      </c>
      <c r="P12" s="60">
        <f t="shared" si="14"/>
        <v>31152.98095999995</v>
      </c>
      <c r="Q12" s="60">
        <f t="shared" si="14"/>
        <v>469529.93457999907</v>
      </c>
      <c r="R12" s="60">
        <f t="shared" si="14"/>
        <v>65169.624929999918</v>
      </c>
      <c r="S12" s="60">
        <f t="shared" si="14"/>
        <v>28198.815209999961</v>
      </c>
      <c r="T12" s="60">
        <f t="shared" si="14"/>
        <v>75374.660450000039</v>
      </c>
      <c r="U12" s="60">
        <f t="shared" si="14"/>
        <v>221887.7027000004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18729.696699999968</v>
      </c>
      <c r="Z12" s="60">
        <f t="shared" si="14"/>
        <v>79666.282860000036</v>
      </c>
      <c r="AA12" s="60">
        <f t="shared" si="14"/>
        <v>147017.1261199998</v>
      </c>
      <c r="AB12" s="60">
        <f t="shared" si="14"/>
        <v>9747.0498799999386</v>
      </c>
      <c r="AC12" s="60">
        <f t="shared" si="14"/>
        <v>39419.610130000205</v>
      </c>
      <c r="AD12" s="60">
        <f t="shared" si="14"/>
        <v>147642.85335000046</v>
      </c>
      <c r="AE12" s="60">
        <f t="shared" si="14"/>
        <v>27415.666710000001</v>
      </c>
      <c r="AF12" s="60">
        <f t="shared" si="14"/>
        <v>11267.422600000005</v>
      </c>
      <c r="AG12" s="60">
        <f t="shared" si="14"/>
        <v>7431.5032799999954</v>
      </c>
      <c r="AH12" s="60">
        <f t="shared" si="14"/>
        <v>31090.641132645491</v>
      </c>
      <c r="AI12" s="60">
        <f t="shared" si="14"/>
        <v>609.28998000000445</v>
      </c>
      <c r="AJ12" s="60">
        <f t="shared" si="14"/>
        <v>6811.577589999999</v>
      </c>
      <c r="AK12" s="60">
        <f t="shared" si="14"/>
        <v>284023.81590000028</v>
      </c>
      <c r="AL12" s="60">
        <f t="shared" si="14"/>
        <v>60709.20432999995</v>
      </c>
      <c r="AM12" s="60">
        <f t="shared" si="14"/>
        <v>9412.4716899999985</v>
      </c>
      <c r="AN12" s="60">
        <f t="shared" si="14"/>
        <v>86.650319999999894</v>
      </c>
      <c r="AO12" s="60">
        <f t="shared" si="14"/>
        <v>3291.4168999999997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1269578.8335126454</v>
      </c>
      <c r="K13" s="70"/>
      <c r="L13" s="70">
        <v>2978.36</v>
      </c>
      <c r="M13" s="70">
        <f>89588.88+19230.35692</f>
        <v>108819.23692</v>
      </c>
      <c r="N13" s="70"/>
      <c r="O13" s="70">
        <f>13602.59+1193.17499000003</f>
        <v>14795.764990000031</v>
      </c>
      <c r="P13" s="70">
        <f>10846.59+1599.97095999995</f>
        <v>12446.56095999995</v>
      </c>
      <c r="Q13" s="70">
        <f>248082.83+4036.10457999911</f>
        <v>252118.9345799991</v>
      </c>
      <c r="R13" s="70">
        <f>67685.83-2516.20507000008</f>
        <v>65169.624929999918</v>
      </c>
      <c r="S13" s="70">
        <f>29738.96-2115.89479000004</f>
        <v>27623.065209999961</v>
      </c>
      <c r="T13" s="70">
        <f>46225.23+1536.62045000004</f>
        <v>47761.850450000042</v>
      </c>
      <c r="U13" s="70">
        <f>175193.53-94.1372999995946</f>
        <v>175099.3927000004</v>
      </c>
      <c r="V13" s="70"/>
      <c r="W13" s="70"/>
      <c r="X13" s="70"/>
      <c r="Y13" s="70">
        <v>0.01</v>
      </c>
      <c r="Z13" s="70">
        <f>5206.74+993.792860000045</f>
        <v>6200.5328600000448</v>
      </c>
      <c r="AA13" s="70">
        <f>7986.19+1989.51611999981</f>
        <v>9975.7061199998097</v>
      </c>
      <c r="AB13" s="70">
        <f>7900.96+125.789879999938</f>
        <v>8026.7498799999385</v>
      </c>
      <c r="AC13" s="70">
        <f>31646.42+326.910130000207</f>
        <v>31973.330130000206</v>
      </c>
      <c r="AD13" s="70">
        <f>133568.16+3473.83335000043</f>
        <v>137041.99335000044</v>
      </c>
      <c r="AE13" s="70">
        <f>14432.54-61.8232900000003</f>
        <v>14370.716710000001</v>
      </c>
      <c r="AF13" s="70">
        <f>7799.1+66.4526000000042</f>
        <v>7865.5526000000045</v>
      </c>
      <c r="AG13" s="70">
        <f>4800.36+39.2432799999951</f>
        <v>4839.6032799999948</v>
      </c>
      <c r="AH13" s="70">
        <f>20402.15+4747.71113264549</f>
        <v>25149.861132645492</v>
      </c>
      <c r="AI13" s="70">
        <f>197.56-34.0700199999956</f>
        <v>163.48998000000441</v>
      </c>
      <c r="AJ13" s="70">
        <f>6468.94+88.8575899999996</f>
        <v>6557.7975899999992</v>
      </c>
      <c r="AK13" s="70">
        <f>252374.6+4862.79590000025</f>
        <v>257237.39590000027</v>
      </c>
      <c r="AL13" s="70">
        <f>39036.69+1531.80432999995</f>
        <v>40568.49432999995</v>
      </c>
      <c r="AM13" s="70">
        <f>5778.65+3648.77169</f>
        <v>9427.4216899999992</v>
      </c>
      <c r="AN13" s="70">
        <f>24.16+62.4903199999999</f>
        <v>86.650319999999894</v>
      </c>
      <c r="AO13" s="70">
        <f>1890.56+1390.1769</f>
        <v>3280.7368999999999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528503.25000000012</v>
      </c>
      <c r="K14" s="70"/>
      <c r="L14" s="70">
        <v>2902.83</v>
      </c>
      <c r="M14" s="70">
        <v>62153.85</v>
      </c>
      <c r="N14" s="70"/>
      <c r="O14" s="70">
        <v>10065.16</v>
      </c>
      <c r="P14" s="70">
        <v>18706.419999999998</v>
      </c>
      <c r="Q14" s="70">
        <v>217411</v>
      </c>
      <c r="R14" s="70"/>
      <c r="S14" s="70">
        <v>575.75</v>
      </c>
      <c r="T14" s="70">
        <v>27612.81</v>
      </c>
      <c r="U14" s="70">
        <v>46788.31</v>
      </c>
      <c r="V14" s="70"/>
      <c r="W14" s="70"/>
      <c r="X14" s="70"/>
      <c r="Y14" s="70">
        <v>479.12</v>
      </c>
      <c r="Z14" s="70">
        <v>22990.9</v>
      </c>
      <c r="AA14" s="70">
        <v>26447.72</v>
      </c>
      <c r="AB14" s="70">
        <v>1720.3</v>
      </c>
      <c r="AC14" s="70">
        <v>7446.28</v>
      </c>
      <c r="AD14" s="70">
        <v>10600.86</v>
      </c>
      <c r="AE14" s="70">
        <v>13044.95</v>
      </c>
      <c r="AF14" s="70">
        <v>3401.87</v>
      </c>
      <c r="AG14" s="70">
        <v>2591.9</v>
      </c>
      <c r="AH14" s="70">
        <v>5940.78</v>
      </c>
      <c r="AI14" s="70">
        <v>445.8</v>
      </c>
      <c r="AJ14" s="70">
        <v>253.78</v>
      </c>
      <c r="AK14" s="70">
        <v>26786.42</v>
      </c>
      <c r="AL14" s="70">
        <v>20140.71</v>
      </c>
      <c r="AM14" s="70">
        <v>-14.95</v>
      </c>
      <c r="AN14" s="70"/>
      <c r="AO14" s="70">
        <v>10.68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186515.73669999995</v>
      </c>
      <c r="K15" s="70"/>
      <c r="L15" s="70"/>
      <c r="M15" s="70">
        <v>7196.62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>
        <f>18939.5-688.933300000033</f>
        <v>18250.566699999967</v>
      </c>
      <c r="Z15" s="70">
        <v>50474.85</v>
      </c>
      <c r="AA15" s="70">
        <v>110593.7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20120641.759999998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62817.7</v>
      </c>
      <c r="M24" s="60">
        <f t="shared" si="18"/>
        <v>1487550.2100000002</v>
      </c>
      <c r="N24" s="60">
        <f t="shared" si="18"/>
        <v>0</v>
      </c>
      <c r="O24" s="60">
        <f t="shared" si="18"/>
        <v>439397.02999999997</v>
      </c>
      <c r="P24" s="60">
        <f t="shared" si="18"/>
        <v>302723.21999999997</v>
      </c>
      <c r="Q24" s="60">
        <f t="shared" si="18"/>
        <v>3748759.7300000004</v>
      </c>
      <c r="R24" s="60">
        <f t="shared" si="18"/>
        <v>279560.18000000005</v>
      </c>
      <c r="S24" s="60">
        <f t="shared" si="18"/>
        <v>729214.4</v>
      </c>
      <c r="T24" s="60">
        <f t="shared" si="18"/>
        <v>599747.55999999994</v>
      </c>
      <c r="U24" s="60">
        <f t="shared" si="18"/>
        <v>3907535.47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249684.35</v>
      </c>
      <c r="Z24" s="60">
        <f t="shared" si="18"/>
        <v>442052.44</v>
      </c>
      <c r="AA24" s="60">
        <f t="shared" si="18"/>
        <v>1469942.91</v>
      </c>
      <c r="AB24" s="60">
        <f t="shared" si="18"/>
        <v>332592.26</v>
      </c>
      <c r="AC24" s="60">
        <f t="shared" si="18"/>
        <v>606408.85999999987</v>
      </c>
      <c r="AD24" s="60">
        <f t="shared" si="18"/>
        <v>2987366.59</v>
      </c>
      <c r="AE24" s="60">
        <f t="shared" si="18"/>
        <v>223306.72</v>
      </c>
      <c r="AF24" s="60">
        <f t="shared" si="18"/>
        <v>102455.51999999999</v>
      </c>
      <c r="AG24" s="60">
        <f t="shared" si="18"/>
        <v>77685.340000000011</v>
      </c>
      <c r="AH24" s="60">
        <f t="shared" si="18"/>
        <v>153600.35</v>
      </c>
      <c r="AI24" s="60">
        <f t="shared" si="18"/>
        <v>25553.089999999997</v>
      </c>
      <c r="AJ24" s="60">
        <f t="shared" si="18"/>
        <v>154624.26999999999</v>
      </c>
      <c r="AK24" s="60">
        <f t="shared" si="18"/>
        <v>1373301.0199999998</v>
      </c>
      <c r="AL24" s="60">
        <f t="shared" si="18"/>
        <v>319728.73</v>
      </c>
      <c r="AM24" s="60">
        <f t="shared" si="18"/>
        <v>29441.909999999996</v>
      </c>
      <c r="AN24" s="60">
        <f t="shared" si="18"/>
        <v>2312.7600000000002</v>
      </c>
      <c r="AO24" s="60">
        <f t="shared" si="18"/>
        <v>13279.140000000001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7122656.6099999994</v>
      </c>
      <c r="K25" s="60">
        <f>SUM(K26,K36)</f>
        <v>0</v>
      </c>
      <c r="L25" s="60">
        <f t="shared" ref="L25:BW25" si="20">SUM(L26,L36)</f>
        <v>28305.42</v>
      </c>
      <c r="M25" s="60">
        <f t="shared" si="20"/>
        <v>247138.44</v>
      </c>
      <c r="N25" s="60">
        <f t="shared" si="20"/>
        <v>0</v>
      </c>
      <c r="O25" s="60">
        <f t="shared" si="20"/>
        <v>356415.91</v>
      </c>
      <c r="P25" s="60">
        <f t="shared" si="20"/>
        <v>0</v>
      </c>
      <c r="Q25" s="60">
        <f t="shared" si="20"/>
        <v>927484.02999999991</v>
      </c>
      <c r="R25" s="60">
        <f t="shared" si="20"/>
        <v>276997.15000000002</v>
      </c>
      <c r="S25" s="60">
        <f t="shared" si="20"/>
        <v>589292.46000000008</v>
      </c>
      <c r="T25" s="60">
        <f t="shared" si="20"/>
        <v>77840.040000000008</v>
      </c>
      <c r="U25" s="60">
        <f t="shared" si="20"/>
        <v>1450720.92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219177.12</v>
      </c>
      <c r="Z25" s="60">
        <f t="shared" si="20"/>
        <v>27733.200000000001</v>
      </c>
      <c r="AA25" s="60">
        <f t="shared" si="20"/>
        <v>565058.05000000005</v>
      </c>
      <c r="AB25" s="60">
        <f t="shared" si="20"/>
        <v>268526.82</v>
      </c>
      <c r="AC25" s="60">
        <f t="shared" si="20"/>
        <v>121549.65</v>
      </c>
      <c r="AD25" s="60">
        <f t="shared" si="20"/>
        <v>1015467.33</v>
      </c>
      <c r="AE25" s="60">
        <f t="shared" si="20"/>
        <v>38839.01</v>
      </c>
      <c r="AF25" s="60">
        <f t="shared" si="20"/>
        <v>20584.47</v>
      </c>
      <c r="AG25" s="60">
        <f t="shared" si="20"/>
        <v>25065.439999999999</v>
      </c>
      <c r="AH25" s="60">
        <f t="shared" si="20"/>
        <v>65105.540000000008</v>
      </c>
      <c r="AI25" s="60">
        <f t="shared" si="20"/>
        <v>6465.0999999999995</v>
      </c>
      <c r="AJ25" s="60">
        <f t="shared" si="20"/>
        <v>128453.38</v>
      </c>
      <c r="AK25" s="60">
        <f t="shared" si="20"/>
        <v>533160.46</v>
      </c>
      <c r="AL25" s="60">
        <f t="shared" si="20"/>
        <v>121301.4</v>
      </c>
      <c r="AM25" s="60">
        <f t="shared" si="20"/>
        <v>9702.56</v>
      </c>
      <c r="AN25" s="60">
        <f t="shared" si="20"/>
        <v>1976.7600000000002</v>
      </c>
      <c r="AO25" s="60">
        <f t="shared" si="20"/>
        <v>295.95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6922439.2299999995</v>
      </c>
      <c r="K26" s="83">
        <f>SUM(K27,K34:K35)</f>
        <v>0</v>
      </c>
      <c r="L26" s="83">
        <f t="shared" ref="L26:BW26" si="22">SUM(L27,L34:L35)</f>
        <v>28305.42</v>
      </c>
      <c r="M26" s="83">
        <f t="shared" si="22"/>
        <v>247138.44</v>
      </c>
      <c r="N26" s="83">
        <f t="shared" si="22"/>
        <v>0</v>
      </c>
      <c r="O26" s="83">
        <f t="shared" si="22"/>
        <v>356415.91</v>
      </c>
      <c r="P26" s="83">
        <f t="shared" si="22"/>
        <v>0</v>
      </c>
      <c r="Q26" s="83">
        <f t="shared" si="22"/>
        <v>927484.02999999991</v>
      </c>
      <c r="R26" s="83">
        <f t="shared" si="22"/>
        <v>276997.15000000002</v>
      </c>
      <c r="S26" s="83">
        <f t="shared" si="22"/>
        <v>589292.46000000008</v>
      </c>
      <c r="T26" s="83">
        <f t="shared" si="22"/>
        <v>31248</v>
      </c>
      <c r="U26" s="83">
        <f t="shared" si="22"/>
        <v>1300933.8099999998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217757.74</v>
      </c>
      <c r="Z26" s="83">
        <f t="shared" si="22"/>
        <v>27733.200000000001</v>
      </c>
      <c r="AA26" s="83">
        <f t="shared" si="22"/>
        <v>565058.05000000005</v>
      </c>
      <c r="AB26" s="83">
        <f t="shared" si="22"/>
        <v>268199.82</v>
      </c>
      <c r="AC26" s="83">
        <f t="shared" si="22"/>
        <v>121549.65</v>
      </c>
      <c r="AD26" s="83">
        <f t="shared" si="22"/>
        <v>1013375.48</v>
      </c>
      <c r="AE26" s="83">
        <f t="shared" si="22"/>
        <v>38839.01</v>
      </c>
      <c r="AF26" s="83">
        <f t="shared" si="22"/>
        <v>20584.47</v>
      </c>
      <c r="AG26" s="83">
        <f t="shared" si="22"/>
        <v>25065.439999999999</v>
      </c>
      <c r="AH26" s="83">
        <f t="shared" si="22"/>
        <v>65105.540000000008</v>
      </c>
      <c r="AI26" s="83">
        <f t="shared" si="22"/>
        <v>6465.0999999999995</v>
      </c>
      <c r="AJ26" s="83">
        <f t="shared" si="22"/>
        <v>128453.38</v>
      </c>
      <c r="AK26" s="83">
        <f t="shared" si="22"/>
        <v>533160.46</v>
      </c>
      <c r="AL26" s="83">
        <f t="shared" si="22"/>
        <v>121301.4</v>
      </c>
      <c r="AM26" s="83">
        <f t="shared" si="22"/>
        <v>9702.56</v>
      </c>
      <c r="AN26" s="83">
        <f t="shared" si="22"/>
        <v>1976.7600000000002</v>
      </c>
      <c r="AO26" s="83">
        <f t="shared" si="22"/>
        <v>295.95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6894133.8099999996</v>
      </c>
      <c r="K27" s="83">
        <f>SUM(K28:K32)</f>
        <v>0</v>
      </c>
      <c r="L27" s="83">
        <f t="shared" ref="L27:BW27" si="25">SUM(L28:L32)</f>
        <v>0</v>
      </c>
      <c r="M27" s="83">
        <f t="shared" si="25"/>
        <v>247138.44</v>
      </c>
      <c r="N27" s="83">
        <f t="shared" si="25"/>
        <v>0</v>
      </c>
      <c r="O27" s="83">
        <f t="shared" si="25"/>
        <v>356415.91</v>
      </c>
      <c r="P27" s="83">
        <f t="shared" si="25"/>
        <v>0</v>
      </c>
      <c r="Q27" s="83">
        <f t="shared" si="25"/>
        <v>927484.02999999991</v>
      </c>
      <c r="R27" s="83">
        <f t="shared" si="25"/>
        <v>276997.15000000002</v>
      </c>
      <c r="S27" s="83">
        <f t="shared" si="25"/>
        <v>589292.46000000008</v>
      </c>
      <c r="T27" s="83">
        <f t="shared" si="25"/>
        <v>31248</v>
      </c>
      <c r="U27" s="83">
        <f t="shared" si="25"/>
        <v>1300933.8099999998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217757.74</v>
      </c>
      <c r="Z27" s="83">
        <f t="shared" si="25"/>
        <v>27733.200000000001</v>
      </c>
      <c r="AA27" s="83">
        <f t="shared" si="25"/>
        <v>565058.05000000005</v>
      </c>
      <c r="AB27" s="83">
        <f t="shared" si="25"/>
        <v>268199.82</v>
      </c>
      <c r="AC27" s="83">
        <f t="shared" si="25"/>
        <v>121549.65</v>
      </c>
      <c r="AD27" s="83">
        <f t="shared" si="25"/>
        <v>1013375.48</v>
      </c>
      <c r="AE27" s="83">
        <f t="shared" si="25"/>
        <v>38839.01</v>
      </c>
      <c r="AF27" s="83">
        <f t="shared" si="25"/>
        <v>20584.47</v>
      </c>
      <c r="AG27" s="83">
        <f t="shared" si="25"/>
        <v>25065.439999999999</v>
      </c>
      <c r="AH27" s="83">
        <f t="shared" si="25"/>
        <v>65105.540000000008</v>
      </c>
      <c r="AI27" s="83">
        <f t="shared" si="25"/>
        <v>6465.0999999999995</v>
      </c>
      <c r="AJ27" s="83">
        <f t="shared" si="25"/>
        <v>128453.38</v>
      </c>
      <c r="AK27" s="83">
        <f t="shared" si="25"/>
        <v>533160.46</v>
      </c>
      <c r="AL27" s="83">
        <f t="shared" si="25"/>
        <v>121301.4</v>
      </c>
      <c r="AM27" s="83">
        <f t="shared" si="25"/>
        <v>9702.56</v>
      </c>
      <c r="AN27" s="83">
        <f t="shared" si="25"/>
        <v>1976.7600000000002</v>
      </c>
      <c r="AO27" s="83">
        <f t="shared" si="25"/>
        <v>295.95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2732390.5299999993</v>
      </c>
      <c r="K28" s="70"/>
      <c r="L28" s="70"/>
      <c r="M28" s="70">
        <v>124573.84</v>
      </c>
      <c r="N28" s="70"/>
      <c r="O28" s="70">
        <v>197521.66</v>
      </c>
      <c r="P28" s="70"/>
      <c r="Q28" s="70">
        <v>534622.77</v>
      </c>
      <c r="R28" s="70"/>
      <c r="S28" s="70">
        <v>264102.83</v>
      </c>
      <c r="T28" s="70"/>
      <c r="U28" s="70">
        <v>360612.18</v>
      </c>
      <c r="V28" s="70"/>
      <c r="W28" s="70"/>
      <c r="X28" s="70"/>
      <c r="Y28" s="70">
        <v>119416.43</v>
      </c>
      <c r="Z28" s="70"/>
      <c r="AA28" s="70">
        <v>246365.48</v>
      </c>
      <c r="AB28" s="70">
        <v>125005.17</v>
      </c>
      <c r="AC28" s="70">
        <v>1615.94</v>
      </c>
      <c r="AD28" s="70">
        <v>398201.9</v>
      </c>
      <c r="AE28" s="70">
        <v>20919.810000000001</v>
      </c>
      <c r="AF28" s="70">
        <v>10762.29</v>
      </c>
      <c r="AG28" s="70">
        <v>11755.36</v>
      </c>
      <c r="AH28" s="70">
        <v>34654.300000000003</v>
      </c>
      <c r="AI28" s="70">
        <v>2578.54</v>
      </c>
      <c r="AJ28" s="70">
        <v>66153.009999999995</v>
      </c>
      <c r="AK28" s="70">
        <v>210062.37</v>
      </c>
      <c r="AL28" s="70"/>
      <c r="AM28" s="70">
        <v>2641.31</v>
      </c>
      <c r="AN28" s="70">
        <v>825.34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2951808.12</v>
      </c>
      <c r="K29" s="70"/>
      <c r="L29" s="70"/>
      <c r="M29" s="70">
        <v>43200.86</v>
      </c>
      <c r="N29" s="70"/>
      <c r="O29" s="70">
        <v>82805.27</v>
      </c>
      <c r="P29" s="70"/>
      <c r="Q29" s="70">
        <v>241830.43</v>
      </c>
      <c r="R29" s="70">
        <v>38695.46</v>
      </c>
      <c r="S29" s="70">
        <v>291172.95</v>
      </c>
      <c r="T29" s="70">
        <v>31248</v>
      </c>
      <c r="U29" s="70">
        <v>783957.98</v>
      </c>
      <c r="V29" s="70"/>
      <c r="W29" s="70"/>
      <c r="X29" s="70"/>
      <c r="Y29" s="70">
        <v>98341.31</v>
      </c>
      <c r="Z29" s="70">
        <v>27733.200000000001</v>
      </c>
      <c r="AA29" s="70">
        <v>318692.57</v>
      </c>
      <c r="AB29" s="70">
        <v>131619.13</v>
      </c>
      <c r="AC29" s="70">
        <v>83684.33</v>
      </c>
      <c r="AD29" s="70">
        <v>532438.17000000004</v>
      </c>
      <c r="AE29" s="70">
        <v>8866.2000000000007</v>
      </c>
      <c r="AF29" s="70">
        <v>4124.03</v>
      </c>
      <c r="AG29" s="70">
        <v>6441.48</v>
      </c>
      <c r="AH29" s="70">
        <v>15460.65</v>
      </c>
      <c r="AI29" s="70">
        <v>3458.66</v>
      </c>
      <c r="AJ29" s="70">
        <v>55259.3</v>
      </c>
      <c r="AK29" s="70">
        <v>100468.53</v>
      </c>
      <c r="AL29" s="70">
        <v>43800.99</v>
      </c>
      <c r="AM29" s="70">
        <v>7061.25</v>
      </c>
      <c r="AN29" s="70">
        <v>1151.42</v>
      </c>
      <c r="AO29" s="70">
        <v>295.95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664050.4</v>
      </c>
      <c r="K30" s="70"/>
      <c r="L30" s="70"/>
      <c r="M30" s="70">
        <v>79363.740000000005</v>
      </c>
      <c r="N30" s="70"/>
      <c r="O30" s="70">
        <v>66429.679999999993</v>
      </c>
      <c r="P30" s="70"/>
      <c r="Q30" s="70">
        <v>151030.82999999999</v>
      </c>
      <c r="R30" s="70">
        <v>24861.66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349.13</v>
      </c>
      <c r="AC30" s="70"/>
      <c r="AD30" s="70">
        <v>763.27</v>
      </c>
      <c r="AE30" s="70">
        <v>9053</v>
      </c>
      <c r="AF30" s="70">
        <v>5698.15</v>
      </c>
      <c r="AG30" s="70">
        <v>6435.57</v>
      </c>
      <c r="AH30" s="70">
        <v>12466.43</v>
      </c>
      <c r="AI30" s="70">
        <v>427.9</v>
      </c>
      <c r="AJ30" s="70">
        <v>7041.07</v>
      </c>
      <c r="AK30" s="70">
        <v>222629.56</v>
      </c>
      <c r="AL30" s="70">
        <v>77500.41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8538.31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2066.7399999999998</v>
      </c>
      <c r="AC31" s="70"/>
      <c r="AD31" s="70">
        <v>6471.57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537346.45000000007</v>
      </c>
      <c r="K32" s="70"/>
      <c r="L32" s="70"/>
      <c r="M32" s="70"/>
      <c r="N32" s="70"/>
      <c r="O32" s="70">
        <v>9659.2999999999993</v>
      </c>
      <c r="P32" s="70"/>
      <c r="Q32" s="70"/>
      <c r="R32" s="70">
        <v>213440.03</v>
      </c>
      <c r="S32" s="70">
        <v>34016.68</v>
      </c>
      <c r="T32" s="70"/>
      <c r="U32" s="70">
        <v>156363.65</v>
      </c>
      <c r="V32" s="70"/>
      <c r="W32" s="70"/>
      <c r="X32" s="70"/>
      <c r="Y32" s="70"/>
      <c r="Z32" s="70"/>
      <c r="AA32" s="70"/>
      <c r="AB32" s="70">
        <v>9159.65</v>
      </c>
      <c r="AC32" s="70">
        <v>36249.379999999997</v>
      </c>
      <c r="AD32" s="70">
        <v>75500.570000000007</v>
      </c>
      <c r="AE32" s="70"/>
      <c r="AF32" s="70"/>
      <c r="AG32" s="70">
        <v>433.03</v>
      </c>
      <c r="AH32" s="70">
        <v>2524.16</v>
      </c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28305.42</v>
      </c>
      <c r="K33" s="72">
        <f>SUM(K34:K35)</f>
        <v>0</v>
      </c>
      <c r="L33" s="72">
        <f t="shared" ref="L33:BW33" si="27">SUM(L34:L35)</f>
        <v>28305.42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28305.42</v>
      </c>
      <c r="K34" s="89"/>
      <c r="L34" s="89">
        <v>28305.42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200217.38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46592.04</v>
      </c>
      <c r="U36" s="83">
        <f t="shared" si="30"/>
        <v>149787.10999999999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1419.38</v>
      </c>
      <c r="Z36" s="83">
        <f t="shared" si="30"/>
        <v>0</v>
      </c>
      <c r="AA36" s="83">
        <f t="shared" si="30"/>
        <v>0</v>
      </c>
      <c r="AB36" s="83">
        <f t="shared" si="30"/>
        <v>327</v>
      </c>
      <c r="AC36" s="83">
        <f t="shared" si="30"/>
        <v>0</v>
      </c>
      <c r="AD36" s="83">
        <f t="shared" si="30"/>
        <v>2091.85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200217.38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46592.04</v>
      </c>
      <c r="U37" s="83">
        <f t="shared" si="32"/>
        <v>149787.10999999999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1419.38</v>
      </c>
      <c r="Z37" s="83">
        <f t="shared" si="32"/>
        <v>0</v>
      </c>
      <c r="AA37" s="83">
        <f t="shared" si="32"/>
        <v>0</v>
      </c>
      <c r="AB37" s="83">
        <f t="shared" si="32"/>
        <v>327</v>
      </c>
      <c r="AC37" s="83">
        <f t="shared" si="32"/>
        <v>0</v>
      </c>
      <c r="AD37" s="83">
        <f t="shared" si="32"/>
        <v>2091.85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200217.38</v>
      </c>
      <c r="K38" s="70"/>
      <c r="L38" s="70"/>
      <c r="M38" s="70"/>
      <c r="N38" s="70"/>
      <c r="O38" s="70"/>
      <c r="P38" s="70"/>
      <c r="Q38" s="70"/>
      <c r="R38" s="70"/>
      <c r="S38" s="70"/>
      <c r="T38" s="70">
        <v>46592.04</v>
      </c>
      <c r="U38" s="70">
        <v>149787.10999999999</v>
      </c>
      <c r="V38" s="70"/>
      <c r="W38" s="70"/>
      <c r="X38" s="70"/>
      <c r="Y38" s="70">
        <v>1419.38</v>
      </c>
      <c r="Z38" s="70"/>
      <c r="AA38" s="70"/>
      <c r="AB38" s="70">
        <v>327</v>
      </c>
      <c r="AC38" s="70"/>
      <c r="AD38" s="70">
        <v>2091.85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3227583.5599999996</v>
      </c>
      <c r="K96" s="60">
        <f>SUM(K97,K135)</f>
        <v>0</v>
      </c>
      <c r="L96" s="60">
        <f t="shared" ref="L96:BW96" si="70">SUM(L97,L135)</f>
        <v>1839.2200000000003</v>
      </c>
      <c r="M96" s="60">
        <f t="shared" si="70"/>
        <v>131602.70000000001</v>
      </c>
      <c r="N96" s="60">
        <f t="shared" si="70"/>
        <v>0</v>
      </c>
      <c r="O96" s="60">
        <f t="shared" si="70"/>
        <v>46103.11</v>
      </c>
      <c r="P96" s="60">
        <f t="shared" si="70"/>
        <v>0</v>
      </c>
      <c r="Q96" s="60">
        <f t="shared" si="70"/>
        <v>363301.34</v>
      </c>
      <c r="R96" s="60">
        <f t="shared" si="70"/>
        <v>2563.0299999999997</v>
      </c>
      <c r="S96" s="60">
        <f t="shared" si="70"/>
        <v>132854.96999999997</v>
      </c>
      <c r="T96" s="60">
        <f t="shared" si="70"/>
        <v>0</v>
      </c>
      <c r="U96" s="60">
        <f t="shared" si="70"/>
        <v>794815.54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24034.559999999998</v>
      </c>
      <c r="Z96" s="60">
        <f t="shared" si="70"/>
        <v>1113.29</v>
      </c>
      <c r="AA96" s="60">
        <f t="shared" si="70"/>
        <v>206564.06999999998</v>
      </c>
      <c r="AB96" s="60">
        <f t="shared" si="70"/>
        <v>63141.420000000006</v>
      </c>
      <c r="AC96" s="60">
        <f t="shared" si="70"/>
        <v>16123.169999999998</v>
      </c>
      <c r="AD96" s="60">
        <f t="shared" si="70"/>
        <v>900558</v>
      </c>
      <c r="AE96" s="60">
        <f t="shared" si="70"/>
        <v>19970.210000000003</v>
      </c>
      <c r="AF96" s="60">
        <f t="shared" si="70"/>
        <v>16126.059999999998</v>
      </c>
      <c r="AG96" s="60">
        <f t="shared" si="70"/>
        <v>12305.189999999999</v>
      </c>
      <c r="AH96" s="60">
        <f t="shared" si="70"/>
        <v>16504.57</v>
      </c>
      <c r="AI96" s="60">
        <f t="shared" si="70"/>
        <v>3707.16</v>
      </c>
      <c r="AJ96" s="60">
        <f t="shared" si="70"/>
        <v>25679.780000000002</v>
      </c>
      <c r="AK96" s="60">
        <f t="shared" si="70"/>
        <v>424478.06</v>
      </c>
      <c r="AL96" s="60">
        <f t="shared" si="70"/>
        <v>22301.94</v>
      </c>
      <c r="AM96" s="60">
        <f t="shared" si="70"/>
        <v>1519.9199999999998</v>
      </c>
      <c r="AN96" s="60">
        <f t="shared" si="70"/>
        <v>249.26</v>
      </c>
      <c r="AO96" s="60">
        <f t="shared" si="70"/>
        <v>126.99000000000001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3006210.4900000007</v>
      </c>
      <c r="K97" s="60">
        <f>SUM(K98,K114)</f>
        <v>0</v>
      </c>
      <c r="L97" s="60">
        <f t="shared" ref="L97:BW97" si="72">SUM(L98,L114)</f>
        <v>1839.2200000000003</v>
      </c>
      <c r="M97" s="60">
        <f t="shared" si="72"/>
        <v>129334.17000000001</v>
      </c>
      <c r="N97" s="60">
        <f t="shared" si="72"/>
        <v>0</v>
      </c>
      <c r="O97" s="60">
        <f t="shared" si="72"/>
        <v>45578.39</v>
      </c>
      <c r="P97" s="60">
        <f t="shared" si="72"/>
        <v>0</v>
      </c>
      <c r="Q97" s="60">
        <f t="shared" si="72"/>
        <v>357652.01</v>
      </c>
      <c r="R97" s="60">
        <f t="shared" si="72"/>
        <v>2563.0299999999997</v>
      </c>
      <c r="S97" s="60">
        <f t="shared" si="72"/>
        <v>114663.68999999999</v>
      </c>
      <c r="T97" s="60">
        <f t="shared" si="72"/>
        <v>0</v>
      </c>
      <c r="U97" s="60">
        <f t="shared" si="72"/>
        <v>685257.77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24034.559999999998</v>
      </c>
      <c r="Z97" s="60">
        <f t="shared" si="72"/>
        <v>1113.29</v>
      </c>
      <c r="AA97" s="60">
        <f t="shared" si="72"/>
        <v>204315.47999999998</v>
      </c>
      <c r="AB97" s="60">
        <f t="shared" si="72"/>
        <v>61899.830000000009</v>
      </c>
      <c r="AC97" s="60">
        <f t="shared" si="72"/>
        <v>15418.21</v>
      </c>
      <c r="AD97" s="60">
        <f t="shared" si="72"/>
        <v>875275.33</v>
      </c>
      <c r="AE97" s="60">
        <f t="shared" si="72"/>
        <v>19643.440000000002</v>
      </c>
      <c r="AF97" s="60">
        <f t="shared" si="72"/>
        <v>15940.679999999998</v>
      </c>
      <c r="AG97" s="60">
        <f t="shared" si="72"/>
        <v>12176.369999999999</v>
      </c>
      <c r="AH97" s="60">
        <f t="shared" si="72"/>
        <v>16287.77</v>
      </c>
      <c r="AI97" s="60">
        <f t="shared" si="72"/>
        <v>3707.16</v>
      </c>
      <c r="AJ97" s="60">
        <f t="shared" si="72"/>
        <v>25015.72</v>
      </c>
      <c r="AK97" s="60">
        <f t="shared" si="72"/>
        <v>370453.95</v>
      </c>
      <c r="AL97" s="60">
        <f t="shared" si="72"/>
        <v>22144.25</v>
      </c>
      <c r="AM97" s="60">
        <f t="shared" si="72"/>
        <v>1519.9199999999998</v>
      </c>
      <c r="AN97" s="60">
        <f t="shared" si="72"/>
        <v>249.26</v>
      </c>
      <c r="AO97" s="60">
        <f t="shared" si="72"/>
        <v>126.99000000000001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2780063.5500000007</v>
      </c>
      <c r="K98" s="60">
        <f>SUM(K99,K104,K109)</f>
        <v>0</v>
      </c>
      <c r="L98" s="60">
        <f t="shared" ref="L98:BW98" si="75">SUM(L99,L104,L109)</f>
        <v>1615.7700000000002</v>
      </c>
      <c r="M98" s="60">
        <f t="shared" si="75"/>
        <v>119570.76000000001</v>
      </c>
      <c r="N98" s="60">
        <f t="shared" si="75"/>
        <v>0</v>
      </c>
      <c r="O98" s="60">
        <f t="shared" si="75"/>
        <v>44075.979999999996</v>
      </c>
      <c r="P98" s="60">
        <f t="shared" si="75"/>
        <v>0</v>
      </c>
      <c r="Q98" s="60">
        <f t="shared" si="75"/>
        <v>347007.81</v>
      </c>
      <c r="R98" s="60">
        <f t="shared" si="75"/>
        <v>2563.0299999999997</v>
      </c>
      <c r="S98" s="60">
        <f t="shared" si="75"/>
        <v>101216.93</v>
      </c>
      <c r="T98" s="60">
        <f t="shared" si="75"/>
        <v>0</v>
      </c>
      <c r="U98" s="60">
        <f t="shared" si="75"/>
        <v>609153.58000000007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23663.69</v>
      </c>
      <c r="Z98" s="60">
        <f t="shared" si="75"/>
        <v>1027.71</v>
      </c>
      <c r="AA98" s="60">
        <f t="shared" si="75"/>
        <v>200129.87</v>
      </c>
      <c r="AB98" s="60">
        <f t="shared" si="75"/>
        <v>58718.650000000009</v>
      </c>
      <c r="AC98" s="60">
        <f t="shared" si="75"/>
        <v>14887.57</v>
      </c>
      <c r="AD98" s="60">
        <f t="shared" si="75"/>
        <v>836489.07</v>
      </c>
      <c r="AE98" s="60">
        <f t="shared" si="75"/>
        <v>18293.330000000002</v>
      </c>
      <c r="AF98" s="60">
        <f t="shared" si="75"/>
        <v>15450.929999999998</v>
      </c>
      <c r="AG98" s="60">
        <f t="shared" si="75"/>
        <v>11784.21</v>
      </c>
      <c r="AH98" s="60">
        <f t="shared" si="75"/>
        <v>16078</v>
      </c>
      <c r="AI98" s="60">
        <f t="shared" si="75"/>
        <v>3707.16</v>
      </c>
      <c r="AJ98" s="60">
        <f t="shared" si="75"/>
        <v>19225.22</v>
      </c>
      <c r="AK98" s="60">
        <f t="shared" si="75"/>
        <v>324220.37</v>
      </c>
      <c r="AL98" s="60">
        <f t="shared" si="75"/>
        <v>9287.74</v>
      </c>
      <c r="AM98" s="60">
        <f t="shared" si="75"/>
        <v>1519.9199999999998</v>
      </c>
      <c r="AN98" s="60">
        <f t="shared" si="75"/>
        <v>249.26</v>
      </c>
      <c r="AO98" s="60">
        <f t="shared" si="75"/>
        <v>126.99000000000001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2076900.2999999993</v>
      </c>
      <c r="K99" s="83">
        <f>SUM(K100:K103)</f>
        <v>0</v>
      </c>
      <c r="L99" s="83">
        <f t="shared" ref="L99:BW99" si="77">SUM(L100:L103)</f>
        <v>818.12000000000012</v>
      </c>
      <c r="M99" s="83">
        <f t="shared" si="77"/>
        <v>76178.52</v>
      </c>
      <c r="N99" s="83">
        <f t="shared" si="77"/>
        <v>0</v>
      </c>
      <c r="O99" s="83">
        <f t="shared" si="77"/>
        <v>22374.39</v>
      </c>
      <c r="P99" s="83">
        <f t="shared" si="77"/>
        <v>0</v>
      </c>
      <c r="Q99" s="83">
        <f t="shared" si="77"/>
        <v>252543.68</v>
      </c>
      <c r="R99" s="83">
        <f t="shared" si="77"/>
        <v>1865.27</v>
      </c>
      <c r="S99" s="83">
        <f t="shared" si="77"/>
        <v>99924.579999999987</v>
      </c>
      <c r="T99" s="83">
        <f t="shared" si="77"/>
        <v>0</v>
      </c>
      <c r="U99" s="83">
        <f t="shared" si="77"/>
        <v>601885.72000000009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16458.55</v>
      </c>
      <c r="Z99" s="83">
        <f t="shared" si="77"/>
        <v>0</v>
      </c>
      <c r="AA99" s="83">
        <f t="shared" si="77"/>
        <v>140863.42000000001</v>
      </c>
      <c r="AB99" s="83">
        <f t="shared" si="77"/>
        <v>44620.66</v>
      </c>
      <c r="AC99" s="83">
        <f t="shared" si="77"/>
        <v>9024</v>
      </c>
      <c r="AD99" s="83">
        <f t="shared" si="77"/>
        <v>588188.43999999994</v>
      </c>
      <c r="AE99" s="83">
        <f t="shared" si="77"/>
        <v>7393.4</v>
      </c>
      <c r="AF99" s="83">
        <f t="shared" si="77"/>
        <v>7553.6999999999989</v>
      </c>
      <c r="AG99" s="83">
        <f t="shared" si="77"/>
        <v>5554.6399999999994</v>
      </c>
      <c r="AH99" s="83">
        <f t="shared" si="77"/>
        <v>7525.36</v>
      </c>
      <c r="AI99" s="83">
        <f t="shared" si="77"/>
        <v>2334.88</v>
      </c>
      <c r="AJ99" s="83">
        <f t="shared" si="77"/>
        <v>8346.84</v>
      </c>
      <c r="AK99" s="83">
        <f t="shared" si="77"/>
        <v>176686.41999999998</v>
      </c>
      <c r="AL99" s="83">
        <f t="shared" si="77"/>
        <v>5293.54</v>
      </c>
      <c r="AM99" s="83">
        <f t="shared" si="77"/>
        <v>1175.6399999999999</v>
      </c>
      <c r="AN99" s="83">
        <f t="shared" si="77"/>
        <v>184.63</v>
      </c>
      <c r="AO99" s="83">
        <f t="shared" si="77"/>
        <v>105.9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1571100.6799999997</v>
      </c>
      <c r="K100" s="70"/>
      <c r="L100" s="70">
        <v>676.11</v>
      </c>
      <c r="M100" s="70">
        <v>63866.9</v>
      </c>
      <c r="N100" s="70"/>
      <c r="O100" s="70">
        <v>19435.34</v>
      </c>
      <c r="P100" s="70"/>
      <c r="Q100" s="70">
        <v>185333.45</v>
      </c>
      <c r="R100" s="70"/>
      <c r="S100" s="70">
        <v>87911.01</v>
      </c>
      <c r="T100" s="70"/>
      <c r="U100" s="70">
        <v>532240.55000000005</v>
      </c>
      <c r="V100" s="70"/>
      <c r="W100" s="70"/>
      <c r="X100" s="70"/>
      <c r="Y100" s="70">
        <v>10409.280000000001</v>
      </c>
      <c r="Z100" s="70"/>
      <c r="AA100" s="70">
        <v>77603.490000000005</v>
      </c>
      <c r="AB100" s="70">
        <v>30683.62</v>
      </c>
      <c r="AC100" s="70">
        <v>4470.4399999999996</v>
      </c>
      <c r="AD100" s="70">
        <v>404808.59</v>
      </c>
      <c r="AE100" s="70">
        <v>5802.63</v>
      </c>
      <c r="AF100" s="70">
        <v>6351.16</v>
      </c>
      <c r="AG100" s="70">
        <v>4627.1499999999996</v>
      </c>
      <c r="AH100" s="70">
        <v>6480.67</v>
      </c>
      <c r="AI100" s="70">
        <v>1174.73</v>
      </c>
      <c r="AJ100" s="70">
        <v>6072.99</v>
      </c>
      <c r="AK100" s="70">
        <v>122212.87</v>
      </c>
      <c r="AL100" s="70">
        <v>32.340000000000003</v>
      </c>
      <c r="AM100" s="70">
        <v>675.52</v>
      </c>
      <c r="AN100" s="70">
        <v>156.84</v>
      </c>
      <c r="AO100" s="70">
        <v>75</v>
      </c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448522.88</v>
      </c>
      <c r="K101" s="70"/>
      <c r="L101" s="70">
        <v>30.58</v>
      </c>
      <c r="M101" s="70">
        <v>7872.18</v>
      </c>
      <c r="N101" s="70"/>
      <c r="O101" s="70">
        <v>951.82</v>
      </c>
      <c r="P101" s="70"/>
      <c r="Q101" s="70">
        <v>61831.86</v>
      </c>
      <c r="R101" s="70">
        <v>1865.27</v>
      </c>
      <c r="S101" s="70">
        <v>8595.67</v>
      </c>
      <c r="T101" s="70"/>
      <c r="U101" s="70">
        <v>59052.31</v>
      </c>
      <c r="V101" s="70"/>
      <c r="W101" s="70"/>
      <c r="X101" s="70"/>
      <c r="Y101" s="70">
        <v>5119.54</v>
      </c>
      <c r="Z101" s="70"/>
      <c r="AA101" s="70">
        <v>62503.26</v>
      </c>
      <c r="AB101" s="70">
        <v>12143.31</v>
      </c>
      <c r="AC101" s="70">
        <v>3874.29</v>
      </c>
      <c r="AD101" s="70">
        <v>159038.89000000001</v>
      </c>
      <c r="AE101" s="70">
        <v>254.54</v>
      </c>
      <c r="AF101" s="70">
        <v>636.80999999999995</v>
      </c>
      <c r="AG101" s="70">
        <v>467.7</v>
      </c>
      <c r="AH101" s="70">
        <v>617.08000000000004</v>
      </c>
      <c r="AI101" s="70">
        <v>1100.3599999999999</v>
      </c>
      <c r="AJ101" s="70">
        <v>2273.85</v>
      </c>
      <c r="AK101" s="70">
        <v>54473.55</v>
      </c>
      <c r="AL101" s="70">
        <v>5261.2</v>
      </c>
      <c r="AM101" s="70">
        <v>500.12</v>
      </c>
      <c r="AN101" s="70">
        <v>27.79</v>
      </c>
      <c r="AO101" s="70">
        <v>30.9</v>
      </c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57276.740000000005</v>
      </c>
      <c r="K102" s="70"/>
      <c r="L102" s="70">
        <v>111.43</v>
      </c>
      <c r="M102" s="70">
        <v>4439.4399999999996</v>
      </c>
      <c r="N102" s="70"/>
      <c r="O102" s="70">
        <v>1987.23</v>
      </c>
      <c r="P102" s="70"/>
      <c r="Q102" s="70">
        <v>5378.37</v>
      </c>
      <c r="R102" s="70"/>
      <c r="S102" s="70">
        <v>3417.9</v>
      </c>
      <c r="T102" s="70"/>
      <c r="U102" s="70">
        <v>10592.86</v>
      </c>
      <c r="V102" s="70"/>
      <c r="W102" s="70"/>
      <c r="X102" s="70"/>
      <c r="Y102" s="70">
        <v>929.73</v>
      </c>
      <c r="Z102" s="70"/>
      <c r="AA102" s="70">
        <v>756.67</v>
      </c>
      <c r="AB102" s="70">
        <v>1793.73</v>
      </c>
      <c r="AC102" s="70">
        <v>679.27</v>
      </c>
      <c r="AD102" s="70">
        <v>24340.959999999999</v>
      </c>
      <c r="AE102" s="70">
        <v>1336.23</v>
      </c>
      <c r="AF102" s="70">
        <v>565.73</v>
      </c>
      <c r="AG102" s="70">
        <v>459.79</v>
      </c>
      <c r="AH102" s="70">
        <v>427.61</v>
      </c>
      <c r="AI102" s="70">
        <v>59.79</v>
      </c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593606.49999999988</v>
      </c>
      <c r="K104" s="83">
        <f>SUM(K105:K108)</f>
        <v>0</v>
      </c>
      <c r="L104" s="83">
        <f t="shared" ref="L104:BW104" si="79">SUM(L105:L108)</f>
        <v>797.65000000000009</v>
      </c>
      <c r="M104" s="83">
        <f t="shared" si="79"/>
        <v>43392.24</v>
      </c>
      <c r="N104" s="83">
        <f t="shared" si="79"/>
        <v>0</v>
      </c>
      <c r="O104" s="83">
        <f t="shared" si="79"/>
        <v>21701.59</v>
      </c>
      <c r="P104" s="83">
        <f t="shared" si="79"/>
        <v>0</v>
      </c>
      <c r="Q104" s="83">
        <f t="shared" si="79"/>
        <v>94464.12999999999</v>
      </c>
      <c r="R104" s="83">
        <f t="shared" si="79"/>
        <v>697.76</v>
      </c>
      <c r="S104" s="83">
        <f t="shared" si="79"/>
        <v>1292.3499999999999</v>
      </c>
      <c r="T104" s="83">
        <f t="shared" si="79"/>
        <v>0</v>
      </c>
      <c r="U104" s="83">
        <f t="shared" si="79"/>
        <v>5845.99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6954.87</v>
      </c>
      <c r="Z104" s="83">
        <f t="shared" si="79"/>
        <v>1027.71</v>
      </c>
      <c r="AA104" s="83">
        <f t="shared" si="79"/>
        <v>53263.829999999994</v>
      </c>
      <c r="AB104" s="83">
        <f t="shared" si="79"/>
        <v>11494.65</v>
      </c>
      <c r="AC104" s="83">
        <f t="shared" si="79"/>
        <v>4295.82</v>
      </c>
      <c r="AD104" s="83">
        <f t="shared" si="79"/>
        <v>197695.34</v>
      </c>
      <c r="AE104" s="83">
        <f t="shared" si="79"/>
        <v>10899.93</v>
      </c>
      <c r="AF104" s="83">
        <f t="shared" si="79"/>
        <v>7897.23</v>
      </c>
      <c r="AG104" s="83">
        <f t="shared" si="79"/>
        <v>6229.5700000000006</v>
      </c>
      <c r="AH104" s="83">
        <f t="shared" si="79"/>
        <v>8552.64</v>
      </c>
      <c r="AI104" s="83">
        <f t="shared" si="79"/>
        <v>1371.87</v>
      </c>
      <c r="AJ104" s="83">
        <f t="shared" si="79"/>
        <v>9574.5400000000009</v>
      </c>
      <c r="AK104" s="83">
        <f t="shared" si="79"/>
        <v>101889.82</v>
      </c>
      <c r="AL104" s="83">
        <f t="shared" si="79"/>
        <v>3836.9700000000003</v>
      </c>
      <c r="AM104" s="83">
        <f t="shared" si="79"/>
        <v>344.28</v>
      </c>
      <c r="AN104" s="83">
        <f t="shared" si="79"/>
        <v>64.63</v>
      </c>
      <c r="AO104" s="83">
        <f t="shared" si="79"/>
        <v>21.09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266514.93000000005</v>
      </c>
      <c r="K105" s="70"/>
      <c r="L105" s="70">
        <v>397.5</v>
      </c>
      <c r="M105" s="70">
        <v>23041.5</v>
      </c>
      <c r="N105" s="70"/>
      <c r="O105" s="70">
        <v>10327.89</v>
      </c>
      <c r="P105" s="70"/>
      <c r="Q105" s="70">
        <v>56065.13</v>
      </c>
      <c r="R105" s="70"/>
      <c r="S105" s="70"/>
      <c r="T105" s="70"/>
      <c r="U105" s="70"/>
      <c r="V105" s="70"/>
      <c r="W105" s="70"/>
      <c r="X105" s="70"/>
      <c r="Y105" s="70">
        <v>2192.06</v>
      </c>
      <c r="Z105" s="70"/>
      <c r="AA105" s="70">
        <v>30825.78</v>
      </c>
      <c r="AB105" s="70">
        <v>4003.63</v>
      </c>
      <c r="AC105" s="70">
        <v>1115.4000000000001</v>
      </c>
      <c r="AD105" s="70">
        <v>68439.070000000007</v>
      </c>
      <c r="AE105" s="70">
        <v>5891.7</v>
      </c>
      <c r="AF105" s="70">
        <v>3961.62</v>
      </c>
      <c r="AG105" s="70">
        <v>3081.45</v>
      </c>
      <c r="AH105" s="70">
        <v>5060.71</v>
      </c>
      <c r="AI105" s="70">
        <v>324.51</v>
      </c>
      <c r="AJ105" s="70">
        <v>4991.53</v>
      </c>
      <c r="AK105" s="70">
        <v>44814.91</v>
      </c>
      <c r="AL105" s="70">
        <v>1795.58</v>
      </c>
      <c r="AM105" s="70">
        <v>153.13</v>
      </c>
      <c r="AN105" s="70">
        <v>10.74</v>
      </c>
      <c r="AO105" s="70">
        <v>21.09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280950.49000000005</v>
      </c>
      <c r="K106" s="70"/>
      <c r="L106" s="70">
        <v>369.95</v>
      </c>
      <c r="M106" s="70">
        <v>17427.32</v>
      </c>
      <c r="N106" s="70"/>
      <c r="O106" s="70">
        <v>8242.08</v>
      </c>
      <c r="P106" s="70"/>
      <c r="Q106" s="70">
        <v>35102.46</v>
      </c>
      <c r="R106" s="70">
        <v>697.76</v>
      </c>
      <c r="S106" s="70"/>
      <c r="T106" s="70"/>
      <c r="U106" s="70"/>
      <c r="V106" s="70"/>
      <c r="W106" s="70"/>
      <c r="X106" s="70"/>
      <c r="Y106" s="70">
        <v>2846.98</v>
      </c>
      <c r="Z106" s="70">
        <v>1027.71</v>
      </c>
      <c r="AA106" s="70">
        <v>19444.310000000001</v>
      </c>
      <c r="AB106" s="70">
        <v>6394.17</v>
      </c>
      <c r="AC106" s="70">
        <v>2875.44</v>
      </c>
      <c r="AD106" s="70">
        <v>109204.15</v>
      </c>
      <c r="AE106" s="70">
        <v>3580.14</v>
      </c>
      <c r="AF106" s="70">
        <v>3362.86</v>
      </c>
      <c r="AG106" s="70">
        <v>2690.73</v>
      </c>
      <c r="AH106" s="70">
        <v>2986.83</v>
      </c>
      <c r="AI106" s="70">
        <v>917.53</v>
      </c>
      <c r="AJ106" s="70">
        <v>4583.01</v>
      </c>
      <c r="AK106" s="70">
        <v>57044.51</v>
      </c>
      <c r="AL106" s="70">
        <v>1907.51</v>
      </c>
      <c r="AM106" s="70">
        <v>191.15</v>
      </c>
      <c r="AN106" s="70">
        <v>53.89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46141.079999999987</v>
      </c>
      <c r="K107" s="70"/>
      <c r="L107" s="70">
        <v>30.2</v>
      </c>
      <c r="M107" s="70">
        <v>2923.42</v>
      </c>
      <c r="N107" s="70"/>
      <c r="O107" s="70">
        <v>3131.62</v>
      </c>
      <c r="P107" s="70"/>
      <c r="Q107" s="70">
        <v>3296.54</v>
      </c>
      <c r="R107" s="70"/>
      <c r="S107" s="70">
        <v>1292.3499999999999</v>
      </c>
      <c r="T107" s="70"/>
      <c r="U107" s="70">
        <v>5845.99</v>
      </c>
      <c r="V107" s="70"/>
      <c r="W107" s="70"/>
      <c r="X107" s="70"/>
      <c r="Y107" s="70">
        <v>1915.83</v>
      </c>
      <c r="Z107" s="70"/>
      <c r="AA107" s="70">
        <v>2993.74</v>
      </c>
      <c r="AB107" s="70">
        <v>1096.8499999999999</v>
      </c>
      <c r="AC107" s="70">
        <v>304.98</v>
      </c>
      <c r="AD107" s="70">
        <v>20052.12</v>
      </c>
      <c r="AE107" s="70">
        <v>1428.09</v>
      </c>
      <c r="AF107" s="70">
        <v>572.75</v>
      </c>
      <c r="AG107" s="70">
        <v>457.39</v>
      </c>
      <c r="AH107" s="70">
        <v>505.1</v>
      </c>
      <c r="AI107" s="70">
        <v>129.83000000000001</v>
      </c>
      <c r="AJ107" s="70"/>
      <c r="AK107" s="70">
        <v>30.4</v>
      </c>
      <c r="AL107" s="70">
        <v>133.88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109556.75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1421.87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250.26999999999998</v>
      </c>
      <c r="Z109" s="83">
        <f t="shared" si="81"/>
        <v>0</v>
      </c>
      <c r="AA109" s="83">
        <f t="shared" si="81"/>
        <v>6002.6200000000008</v>
      </c>
      <c r="AB109" s="83">
        <f t="shared" si="81"/>
        <v>2603.34</v>
      </c>
      <c r="AC109" s="83">
        <f t="shared" si="81"/>
        <v>1567.75</v>
      </c>
      <c r="AD109" s="83">
        <f t="shared" si="81"/>
        <v>50605.29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0.41</v>
      </c>
      <c r="AJ109" s="83">
        <f t="shared" si="81"/>
        <v>1303.8400000000001</v>
      </c>
      <c r="AK109" s="83">
        <f t="shared" si="81"/>
        <v>45644.130000000005</v>
      </c>
      <c r="AL109" s="83">
        <f t="shared" si="81"/>
        <v>157.22999999999999</v>
      </c>
      <c r="AM109" s="83">
        <f t="shared" si="81"/>
        <v>0</v>
      </c>
      <c r="AN109" s="83">
        <f t="shared" si="81"/>
        <v>0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48282.130000000005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5052.97</v>
      </c>
      <c r="AB110" s="70">
        <v>1094.77</v>
      </c>
      <c r="AC110" s="70">
        <v>519.04</v>
      </c>
      <c r="AD110" s="70">
        <v>21230.89</v>
      </c>
      <c r="AE110" s="70"/>
      <c r="AF110" s="70"/>
      <c r="AG110" s="70"/>
      <c r="AH110" s="70"/>
      <c r="AI110" s="70"/>
      <c r="AJ110" s="70">
        <v>529.24</v>
      </c>
      <c r="AK110" s="70">
        <v>19855.22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58284.80000000001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>
        <v>1421.87</v>
      </c>
      <c r="V111" s="70"/>
      <c r="W111" s="70"/>
      <c r="X111" s="70"/>
      <c r="Y111" s="70">
        <v>163.81</v>
      </c>
      <c r="Z111" s="70"/>
      <c r="AA111" s="70">
        <v>181.17</v>
      </c>
      <c r="AB111" s="70">
        <v>1508.57</v>
      </c>
      <c r="AC111" s="70">
        <v>1036.26</v>
      </c>
      <c r="AD111" s="70">
        <v>29139.97</v>
      </c>
      <c r="AE111" s="70"/>
      <c r="AF111" s="70"/>
      <c r="AG111" s="70"/>
      <c r="AH111" s="70"/>
      <c r="AI111" s="70">
        <v>0.41</v>
      </c>
      <c r="AJ111" s="70">
        <v>774.6</v>
      </c>
      <c r="AK111" s="70">
        <v>23900.91</v>
      </c>
      <c r="AL111" s="70">
        <v>157.22999999999999</v>
      </c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2989.82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86.46</v>
      </c>
      <c r="Z112" s="70"/>
      <c r="AA112" s="70">
        <v>768.48</v>
      </c>
      <c r="AB112" s="70"/>
      <c r="AC112" s="70">
        <v>12.45</v>
      </c>
      <c r="AD112" s="70">
        <v>234.43</v>
      </c>
      <c r="AE112" s="70"/>
      <c r="AF112" s="70"/>
      <c r="AG112" s="70"/>
      <c r="AH112" s="70"/>
      <c r="AI112" s="70"/>
      <c r="AJ112" s="70"/>
      <c r="AK112" s="70">
        <v>1888</v>
      </c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226146.93999999997</v>
      </c>
      <c r="K114" s="60">
        <f>SUM(K115,K120,K125,K130)</f>
        <v>0</v>
      </c>
      <c r="L114" s="60">
        <f t="shared" ref="L114:BW114" si="83">SUM(L115,L120,L125,L130)</f>
        <v>223.45</v>
      </c>
      <c r="M114" s="60">
        <f t="shared" si="83"/>
        <v>9763.41</v>
      </c>
      <c r="N114" s="60">
        <f t="shared" si="83"/>
        <v>0</v>
      </c>
      <c r="O114" s="60">
        <f t="shared" si="83"/>
        <v>1502.4099999999999</v>
      </c>
      <c r="P114" s="60">
        <f t="shared" si="83"/>
        <v>0</v>
      </c>
      <c r="Q114" s="60">
        <f t="shared" si="83"/>
        <v>10644.2</v>
      </c>
      <c r="R114" s="60">
        <f t="shared" si="83"/>
        <v>0</v>
      </c>
      <c r="S114" s="60">
        <f t="shared" si="83"/>
        <v>13446.76</v>
      </c>
      <c r="T114" s="60">
        <f t="shared" si="83"/>
        <v>0</v>
      </c>
      <c r="U114" s="60">
        <f t="shared" si="83"/>
        <v>76104.19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370.87</v>
      </c>
      <c r="Z114" s="60">
        <f t="shared" si="83"/>
        <v>85.58</v>
      </c>
      <c r="AA114" s="60">
        <f t="shared" si="83"/>
        <v>4185.6100000000006</v>
      </c>
      <c r="AB114" s="60">
        <f t="shared" si="83"/>
        <v>3181.18</v>
      </c>
      <c r="AC114" s="60">
        <f t="shared" si="83"/>
        <v>530.64</v>
      </c>
      <c r="AD114" s="60">
        <f t="shared" si="83"/>
        <v>38786.26</v>
      </c>
      <c r="AE114" s="60">
        <f t="shared" si="83"/>
        <v>1350.11</v>
      </c>
      <c r="AF114" s="60">
        <f t="shared" si="83"/>
        <v>489.75</v>
      </c>
      <c r="AG114" s="60">
        <f t="shared" si="83"/>
        <v>392.16</v>
      </c>
      <c r="AH114" s="60">
        <f t="shared" si="83"/>
        <v>209.77</v>
      </c>
      <c r="AI114" s="60">
        <f t="shared" si="83"/>
        <v>0</v>
      </c>
      <c r="AJ114" s="60">
        <f t="shared" si="83"/>
        <v>5790.5</v>
      </c>
      <c r="AK114" s="60">
        <f t="shared" si="83"/>
        <v>46233.579999999994</v>
      </c>
      <c r="AL114" s="60">
        <f t="shared" si="83"/>
        <v>12856.51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124707.02999999998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776.75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9492.57</v>
      </c>
      <c r="T115" s="83">
        <f t="shared" si="85"/>
        <v>0</v>
      </c>
      <c r="U115" s="83">
        <f t="shared" si="85"/>
        <v>56591.11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2004.1699999999998</v>
      </c>
      <c r="AC115" s="83">
        <f t="shared" si="85"/>
        <v>250.38</v>
      </c>
      <c r="AD115" s="83">
        <f t="shared" si="85"/>
        <v>22568.720000000001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3653.63</v>
      </c>
      <c r="AK115" s="83">
        <f t="shared" si="85"/>
        <v>27013.189999999995</v>
      </c>
      <c r="AL115" s="83">
        <f t="shared" si="85"/>
        <v>2356.5100000000002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62482.749999999993</v>
      </c>
      <c r="K116" s="70"/>
      <c r="L116" s="70"/>
      <c r="M116" s="70">
        <v>776.75</v>
      </c>
      <c r="N116" s="70"/>
      <c r="O116" s="70"/>
      <c r="P116" s="70"/>
      <c r="Q116" s="70"/>
      <c r="R116" s="70"/>
      <c r="S116" s="70">
        <v>5277.7</v>
      </c>
      <c r="T116" s="70"/>
      <c r="U116" s="70">
        <v>29663.98</v>
      </c>
      <c r="V116" s="70"/>
      <c r="W116" s="70"/>
      <c r="X116" s="70"/>
      <c r="Y116" s="70"/>
      <c r="Z116" s="70"/>
      <c r="AA116" s="70"/>
      <c r="AB116" s="70">
        <v>1195.17</v>
      </c>
      <c r="AC116" s="70">
        <v>119.77</v>
      </c>
      <c r="AD116" s="70">
        <v>12637.92</v>
      </c>
      <c r="AE116" s="70"/>
      <c r="AF116" s="70"/>
      <c r="AG116" s="70"/>
      <c r="AH116" s="70"/>
      <c r="AI116" s="70"/>
      <c r="AJ116" s="70">
        <v>1911.98</v>
      </c>
      <c r="AK116" s="70">
        <v>9898.8799999999992</v>
      </c>
      <c r="AL116" s="70">
        <v>1000.6</v>
      </c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58015.89</v>
      </c>
      <c r="K117" s="70"/>
      <c r="L117" s="70"/>
      <c r="M117" s="70"/>
      <c r="N117" s="70"/>
      <c r="O117" s="70"/>
      <c r="P117" s="70"/>
      <c r="Q117" s="70"/>
      <c r="R117" s="70"/>
      <c r="S117" s="70">
        <v>4214.87</v>
      </c>
      <c r="T117" s="70"/>
      <c r="U117" s="70">
        <v>26927.13</v>
      </c>
      <c r="V117" s="70"/>
      <c r="W117" s="70"/>
      <c r="X117" s="70"/>
      <c r="Y117" s="70"/>
      <c r="Z117" s="70"/>
      <c r="AA117" s="70"/>
      <c r="AB117" s="70">
        <v>640.66</v>
      </c>
      <c r="AC117" s="70">
        <v>96.94</v>
      </c>
      <c r="AD117" s="70">
        <v>7607.77</v>
      </c>
      <c r="AE117" s="70"/>
      <c r="AF117" s="70"/>
      <c r="AG117" s="70"/>
      <c r="AH117" s="70"/>
      <c r="AI117" s="70"/>
      <c r="AJ117" s="70">
        <v>1640.65</v>
      </c>
      <c r="AK117" s="70">
        <v>15531.96</v>
      </c>
      <c r="AL117" s="70">
        <v>1355.91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4208.3899999999994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>
        <v>168.34</v>
      </c>
      <c r="AC118" s="70">
        <v>33.67</v>
      </c>
      <c r="AD118" s="70">
        <v>2323.0300000000002</v>
      </c>
      <c r="AE118" s="70"/>
      <c r="AF118" s="70"/>
      <c r="AG118" s="70"/>
      <c r="AH118" s="70"/>
      <c r="AI118" s="70"/>
      <c r="AJ118" s="70">
        <v>101</v>
      </c>
      <c r="AK118" s="70">
        <v>1582.35</v>
      </c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1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79734.910000000018</v>
      </c>
      <c r="K120" s="83">
        <f>SUM(K121:K124)</f>
        <v>0</v>
      </c>
      <c r="L120" s="83">
        <f t="shared" ref="L120:BW120" si="87">SUM(L121:L124)</f>
        <v>223.45</v>
      </c>
      <c r="M120" s="83">
        <f t="shared" si="87"/>
        <v>8986.66</v>
      </c>
      <c r="N120" s="83">
        <f t="shared" si="87"/>
        <v>0</v>
      </c>
      <c r="O120" s="83">
        <f t="shared" si="87"/>
        <v>1502.4099999999999</v>
      </c>
      <c r="P120" s="83">
        <f t="shared" si="87"/>
        <v>0</v>
      </c>
      <c r="Q120" s="83">
        <f t="shared" si="87"/>
        <v>10644.2</v>
      </c>
      <c r="R120" s="83">
        <f t="shared" si="87"/>
        <v>0</v>
      </c>
      <c r="S120" s="83">
        <f t="shared" si="87"/>
        <v>3954.19</v>
      </c>
      <c r="T120" s="83">
        <f t="shared" si="87"/>
        <v>0</v>
      </c>
      <c r="U120" s="83">
        <f t="shared" si="87"/>
        <v>19513.080000000002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370.87</v>
      </c>
      <c r="Z120" s="83">
        <f t="shared" si="87"/>
        <v>85.58</v>
      </c>
      <c r="AA120" s="83">
        <f t="shared" si="87"/>
        <v>4185.6100000000006</v>
      </c>
      <c r="AB120" s="83">
        <f t="shared" si="87"/>
        <v>1122.19</v>
      </c>
      <c r="AC120" s="83">
        <f t="shared" si="87"/>
        <v>229.5</v>
      </c>
      <c r="AD120" s="83">
        <f t="shared" si="87"/>
        <v>14509.02</v>
      </c>
      <c r="AE120" s="83">
        <f t="shared" si="87"/>
        <v>1350.11</v>
      </c>
      <c r="AF120" s="83">
        <f t="shared" si="87"/>
        <v>489.75</v>
      </c>
      <c r="AG120" s="83">
        <f t="shared" si="87"/>
        <v>392.16</v>
      </c>
      <c r="AH120" s="83">
        <f t="shared" si="87"/>
        <v>209.77</v>
      </c>
      <c r="AI120" s="83">
        <f t="shared" si="87"/>
        <v>0</v>
      </c>
      <c r="AJ120" s="83">
        <f t="shared" si="87"/>
        <v>1749.55</v>
      </c>
      <c r="AK120" s="83">
        <f t="shared" si="87"/>
        <v>7216.8099999999995</v>
      </c>
      <c r="AL120" s="83">
        <f t="shared" si="87"/>
        <v>3000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4579.3099999999995</v>
      </c>
      <c r="K121" s="70"/>
      <c r="L121" s="70"/>
      <c r="M121" s="70">
        <v>1514</v>
      </c>
      <c r="N121" s="70"/>
      <c r="O121" s="70">
        <v>252.33</v>
      </c>
      <c r="P121" s="70"/>
      <c r="Q121" s="70">
        <v>1690.63</v>
      </c>
      <c r="R121" s="70"/>
      <c r="S121" s="70"/>
      <c r="T121" s="70"/>
      <c r="U121" s="70"/>
      <c r="V121" s="70"/>
      <c r="W121" s="70"/>
      <c r="X121" s="70"/>
      <c r="Y121" s="70">
        <v>156.91</v>
      </c>
      <c r="Z121" s="70"/>
      <c r="AA121" s="70">
        <v>918.54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46.9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75155.600000000006</v>
      </c>
      <c r="K122" s="70"/>
      <c r="L122" s="70">
        <v>223.45</v>
      </c>
      <c r="M122" s="70">
        <v>7472.66</v>
      </c>
      <c r="N122" s="70"/>
      <c r="O122" s="70">
        <v>1250.08</v>
      </c>
      <c r="P122" s="70"/>
      <c r="Q122" s="70">
        <v>8953.57</v>
      </c>
      <c r="R122" s="70"/>
      <c r="S122" s="70">
        <v>3954.19</v>
      </c>
      <c r="T122" s="70"/>
      <c r="U122" s="70">
        <v>19513.080000000002</v>
      </c>
      <c r="V122" s="70"/>
      <c r="W122" s="70"/>
      <c r="X122" s="70"/>
      <c r="Y122" s="70">
        <v>213.96</v>
      </c>
      <c r="Z122" s="70">
        <v>85.58</v>
      </c>
      <c r="AA122" s="70">
        <v>3267.07</v>
      </c>
      <c r="AB122" s="70">
        <v>1122.19</v>
      </c>
      <c r="AC122" s="70">
        <v>229.5</v>
      </c>
      <c r="AD122" s="70">
        <v>14509.02</v>
      </c>
      <c r="AE122" s="70">
        <v>1350.11</v>
      </c>
      <c r="AF122" s="70">
        <v>489.75</v>
      </c>
      <c r="AG122" s="70">
        <v>392.16</v>
      </c>
      <c r="AH122" s="70">
        <v>209.77</v>
      </c>
      <c r="AI122" s="70"/>
      <c r="AJ122" s="70">
        <v>1749.55</v>
      </c>
      <c r="AK122" s="70">
        <v>7169.91</v>
      </c>
      <c r="AL122" s="70">
        <v>3000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21705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54.82</v>
      </c>
      <c r="AC130" s="83">
        <f t="shared" si="91"/>
        <v>50.76</v>
      </c>
      <c r="AD130" s="83">
        <f t="shared" si="91"/>
        <v>1708.52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387.32</v>
      </c>
      <c r="AK130" s="83">
        <f t="shared" si="91"/>
        <v>12003.58</v>
      </c>
      <c r="AL130" s="83">
        <f t="shared" si="91"/>
        <v>7500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21705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54.82</v>
      </c>
      <c r="AC132" s="70">
        <v>50.76</v>
      </c>
      <c r="AD132" s="70">
        <v>1708.52</v>
      </c>
      <c r="AE132" s="70"/>
      <c r="AF132" s="70"/>
      <c r="AG132" s="70"/>
      <c r="AH132" s="70"/>
      <c r="AI132" s="70"/>
      <c r="AJ132" s="70">
        <v>387.32</v>
      </c>
      <c r="AK132" s="70">
        <v>12003.58</v>
      </c>
      <c r="AL132" s="70">
        <v>7500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221373.07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2268.5300000000002</v>
      </c>
      <c r="N135" s="60">
        <f t="shared" si="94"/>
        <v>0</v>
      </c>
      <c r="O135" s="60">
        <f t="shared" si="94"/>
        <v>524.72</v>
      </c>
      <c r="P135" s="60">
        <f t="shared" si="94"/>
        <v>0</v>
      </c>
      <c r="Q135" s="60">
        <f t="shared" si="94"/>
        <v>5649.33</v>
      </c>
      <c r="R135" s="60">
        <f t="shared" si="94"/>
        <v>0</v>
      </c>
      <c r="S135" s="60">
        <f t="shared" si="94"/>
        <v>18191.28</v>
      </c>
      <c r="T135" s="60">
        <f t="shared" si="94"/>
        <v>0</v>
      </c>
      <c r="U135" s="60">
        <f t="shared" si="94"/>
        <v>109557.77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2248.59</v>
      </c>
      <c r="AB135" s="60">
        <f t="shared" si="94"/>
        <v>1241.5899999999999</v>
      </c>
      <c r="AC135" s="60">
        <f t="shared" si="94"/>
        <v>704.96</v>
      </c>
      <c r="AD135" s="60">
        <f t="shared" si="94"/>
        <v>25282.670000000002</v>
      </c>
      <c r="AE135" s="60">
        <f t="shared" si="94"/>
        <v>326.77</v>
      </c>
      <c r="AF135" s="60">
        <f t="shared" si="94"/>
        <v>185.38</v>
      </c>
      <c r="AG135" s="60">
        <f t="shared" si="94"/>
        <v>128.82</v>
      </c>
      <c r="AH135" s="60">
        <f t="shared" si="94"/>
        <v>216.8</v>
      </c>
      <c r="AI135" s="60">
        <f t="shared" si="94"/>
        <v>0</v>
      </c>
      <c r="AJ135" s="60">
        <f t="shared" si="94"/>
        <v>664.06</v>
      </c>
      <c r="AK135" s="60">
        <f t="shared" si="94"/>
        <v>54024.11</v>
      </c>
      <c r="AL135" s="60">
        <f t="shared" si="94"/>
        <v>157.69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56891.890000000007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4462.7</v>
      </c>
      <c r="T136" s="70">
        <f t="shared" si="96"/>
        <v>0</v>
      </c>
      <c r="U136" s="70">
        <f t="shared" si="96"/>
        <v>23821.17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211.01</v>
      </c>
      <c r="AC136" s="70">
        <f t="shared" si="96"/>
        <v>245.06</v>
      </c>
      <c r="AD136" s="70">
        <f t="shared" si="96"/>
        <v>7026.38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217.19</v>
      </c>
      <c r="AK136" s="70">
        <f t="shared" si="96"/>
        <v>20750.690000000002</v>
      </c>
      <c r="AL136" s="70">
        <f t="shared" si="96"/>
        <v>157.69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3428.63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3428.63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53463.260000000009</v>
      </c>
      <c r="K139" s="70"/>
      <c r="L139" s="70"/>
      <c r="M139" s="70"/>
      <c r="N139" s="70"/>
      <c r="O139" s="70"/>
      <c r="P139" s="70"/>
      <c r="Q139" s="70"/>
      <c r="R139" s="70"/>
      <c r="S139" s="70">
        <v>4462.7</v>
      </c>
      <c r="T139" s="70"/>
      <c r="U139" s="70">
        <v>23821.17</v>
      </c>
      <c r="V139" s="70"/>
      <c r="W139" s="70"/>
      <c r="X139" s="70"/>
      <c r="Y139" s="70"/>
      <c r="Z139" s="70"/>
      <c r="AA139" s="70"/>
      <c r="AB139" s="70">
        <v>211.01</v>
      </c>
      <c r="AC139" s="70">
        <v>245.06</v>
      </c>
      <c r="AD139" s="70">
        <v>7026.38</v>
      </c>
      <c r="AE139" s="70"/>
      <c r="AF139" s="70"/>
      <c r="AG139" s="70"/>
      <c r="AH139" s="70"/>
      <c r="AI139" s="70"/>
      <c r="AJ139" s="70">
        <v>217.19</v>
      </c>
      <c r="AK139" s="70">
        <v>17322.060000000001</v>
      </c>
      <c r="AL139" s="70">
        <v>157.69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164481.18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2268.5300000000002</v>
      </c>
      <c r="N145" s="70">
        <f t="shared" si="103"/>
        <v>0</v>
      </c>
      <c r="O145" s="70">
        <f t="shared" si="103"/>
        <v>524.72</v>
      </c>
      <c r="P145" s="70">
        <f t="shared" si="103"/>
        <v>0</v>
      </c>
      <c r="Q145" s="70">
        <f t="shared" si="103"/>
        <v>5649.33</v>
      </c>
      <c r="R145" s="70">
        <f t="shared" si="103"/>
        <v>0</v>
      </c>
      <c r="S145" s="70">
        <f t="shared" si="103"/>
        <v>13728.58</v>
      </c>
      <c r="T145" s="70">
        <f t="shared" si="103"/>
        <v>0</v>
      </c>
      <c r="U145" s="70">
        <f t="shared" si="103"/>
        <v>85736.6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2248.59</v>
      </c>
      <c r="AB145" s="70">
        <f t="shared" si="103"/>
        <v>1030.58</v>
      </c>
      <c r="AC145" s="70">
        <f t="shared" si="103"/>
        <v>459.9</v>
      </c>
      <c r="AD145" s="70">
        <f t="shared" si="103"/>
        <v>18256.29</v>
      </c>
      <c r="AE145" s="70">
        <f t="shared" si="103"/>
        <v>326.77</v>
      </c>
      <c r="AF145" s="70">
        <f t="shared" si="103"/>
        <v>185.38</v>
      </c>
      <c r="AG145" s="70">
        <f t="shared" si="103"/>
        <v>128.82</v>
      </c>
      <c r="AH145" s="70">
        <f t="shared" si="103"/>
        <v>216.8</v>
      </c>
      <c r="AI145" s="70">
        <f t="shared" si="103"/>
        <v>0</v>
      </c>
      <c r="AJ145" s="70">
        <f t="shared" si="103"/>
        <v>446.87</v>
      </c>
      <c r="AK145" s="70">
        <f t="shared" si="103"/>
        <v>33273.42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6228.0300000000007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29.56</v>
      </c>
      <c r="AC146" s="70">
        <v>14.78</v>
      </c>
      <c r="AD146" s="70">
        <v>251.22</v>
      </c>
      <c r="AE146" s="70"/>
      <c r="AF146" s="70"/>
      <c r="AG146" s="70"/>
      <c r="AH146" s="70"/>
      <c r="AI146" s="70"/>
      <c r="AJ146" s="70"/>
      <c r="AK146" s="70">
        <v>5932.47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78890.960000000006</v>
      </c>
      <c r="K147" s="70"/>
      <c r="L147" s="70"/>
      <c r="M147" s="70"/>
      <c r="N147" s="70"/>
      <c r="O147" s="70"/>
      <c r="P147" s="70"/>
      <c r="Q147" s="70"/>
      <c r="R147" s="70"/>
      <c r="S147" s="70">
        <v>6061.18</v>
      </c>
      <c r="T147" s="70"/>
      <c r="U147" s="70">
        <v>39219.93</v>
      </c>
      <c r="V147" s="70"/>
      <c r="W147" s="70"/>
      <c r="X147" s="70"/>
      <c r="Y147" s="70"/>
      <c r="Z147" s="70"/>
      <c r="AA147" s="70">
        <v>1275.8</v>
      </c>
      <c r="AB147" s="70">
        <v>726.48</v>
      </c>
      <c r="AC147" s="70">
        <v>243.25</v>
      </c>
      <c r="AD147" s="70">
        <v>13563.82</v>
      </c>
      <c r="AE147" s="70"/>
      <c r="AF147" s="70"/>
      <c r="AG147" s="70"/>
      <c r="AH147" s="70"/>
      <c r="AI147" s="70"/>
      <c r="AJ147" s="70">
        <v>289.87</v>
      </c>
      <c r="AK147" s="70">
        <v>17510.63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79362.190000000031</v>
      </c>
      <c r="K148" s="70"/>
      <c r="L148" s="70"/>
      <c r="M148" s="70">
        <v>2268.5300000000002</v>
      </c>
      <c r="N148" s="70"/>
      <c r="O148" s="70">
        <v>524.72</v>
      </c>
      <c r="P148" s="70"/>
      <c r="Q148" s="70">
        <v>5649.33</v>
      </c>
      <c r="R148" s="70"/>
      <c r="S148" s="70">
        <v>7667.4</v>
      </c>
      <c r="T148" s="70"/>
      <c r="U148" s="70">
        <v>46516.67</v>
      </c>
      <c r="V148" s="70"/>
      <c r="W148" s="70"/>
      <c r="X148" s="70"/>
      <c r="Y148" s="70"/>
      <c r="Z148" s="70"/>
      <c r="AA148" s="70">
        <v>972.79</v>
      </c>
      <c r="AB148" s="70">
        <v>274.54000000000002</v>
      </c>
      <c r="AC148" s="70">
        <v>201.87</v>
      </c>
      <c r="AD148" s="70">
        <v>4441.25</v>
      </c>
      <c r="AE148" s="70">
        <v>326.77</v>
      </c>
      <c r="AF148" s="70">
        <v>185.38</v>
      </c>
      <c r="AG148" s="70">
        <v>128.82</v>
      </c>
      <c r="AH148" s="70">
        <v>216.8</v>
      </c>
      <c r="AI148" s="70"/>
      <c r="AJ148" s="70">
        <v>157</v>
      </c>
      <c r="AK148" s="70">
        <v>9830.32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4741369.919999999</v>
      </c>
      <c r="K155" s="60">
        <f>SUM(K156,K166)</f>
        <v>0</v>
      </c>
      <c r="L155" s="60">
        <f t="shared" ref="L155:BW155" si="107">SUM(L156,L166)</f>
        <v>17200.18</v>
      </c>
      <c r="M155" s="60">
        <f t="shared" si="107"/>
        <v>522593.13</v>
      </c>
      <c r="N155" s="60">
        <f t="shared" si="107"/>
        <v>0</v>
      </c>
      <c r="O155" s="60">
        <f t="shared" si="107"/>
        <v>12658</v>
      </c>
      <c r="P155" s="60">
        <f t="shared" si="107"/>
        <v>132107.45000000001</v>
      </c>
      <c r="Q155" s="60">
        <f t="shared" si="107"/>
        <v>971963.61</v>
      </c>
      <c r="R155" s="60">
        <f t="shared" si="107"/>
        <v>0</v>
      </c>
      <c r="S155" s="60">
        <f t="shared" si="107"/>
        <v>0</v>
      </c>
      <c r="T155" s="60">
        <f t="shared" si="107"/>
        <v>254045.53999999998</v>
      </c>
      <c r="U155" s="60">
        <f t="shared" si="107"/>
        <v>810040.89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1373.61</v>
      </c>
      <c r="Z155" s="60">
        <f t="shared" si="107"/>
        <v>224247.84</v>
      </c>
      <c r="AA155" s="60">
        <f t="shared" si="107"/>
        <v>322638.98</v>
      </c>
      <c r="AB155" s="60">
        <f t="shared" si="107"/>
        <v>0</v>
      </c>
      <c r="AC155" s="60">
        <f t="shared" si="107"/>
        <v>251982.31</v>
      </c>
      <c r="AD155" s="60">
        <f t="shared" si="107"/>
        <v>600388.17999999993</v>
      </c>
      <c r="AE155" s="60">
        <f t="shared" si="107"/>
        <v>81292.600000000006</v>
      </c>
      <c r="AF155" s="60">
        <f t="shared" si="107"/>
        <v>29542.119999999995</v>
      </c>
      <c r="AG155" s="60">
        <f t="shared" si="107"/>
        <v>15917.38</v>
      </c>
      <c r="AH155" s="60">
        <f t="shared" si="107"/>
        <v>24627.29</v>
      </c>
      <c r="AI155" s="60">
        <f t="shared" si="107"/>
        <v>3373.87</v>
      </c>
      <c r="AJ155" s="60">
        <f t="shared" si="107"/>
        <v>472.77</v>
      </c>
      <c r="AK155" s="60">
        <f t="shared" si="107"/>
        <v>324645.08999999997</v>
      </c>
      <c r="AL155" s="60">
        <f t="shared" si="107"/>
        <v>139948.1</v>
      </c>
      <c r="AM155" s="60">
        <f t="shared" si="107"/>
        <v>131.24</v>
      </c>
      <c r="AN155" s="60">
        <f t="shared" si="107"/>
        <v>0</v>
      </c>
      <c r="AO155" s="60">
        <f t="shared" si="107"/>
        <v>179.74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3477228.2400000007</v>
      </c>
      <c r="K156" s="60">
        <f>SUM(K157,K165)</f>
        <v>0</v>
      </c>
      <c r="L156" s="60">
        <f t="shared" ref="L156:BW156" si="109">SUM(L157,L165)</f>
        <v>12390.490000000002</v>
      </c>
      <c r="M156" s="60">
        <f t="shared" si="109"/>
        <v>383880.63</v>
      </c>
      <c r="N156" s="60">
        <f t="shared" si="109"/>
        <v>0</v>
      </c>
      <c r="O156" s="60">
        <f t="shared" si="109"/>
        <v>8551.4</v>
      </c>
      <c r="P156" s="60">
        <f t="shared" si="109"/>
        <v>105076.62000000001</v>
      </c>
      <c r="Q156" s="60">
        <f t="shared" si="109"/>
        <v>695655.87</v>
      </c>
      <c r="R156" s="60">
        <f t="shared" si="109"/>
        <v>0</v>
      </c>
      <c r="S156" s="60">
        <f t="shared" si="109"/>
        <v>0</v>
      </c>
      <c r="T156" s="60">
        <f t="shared" si="109"/>
        <v>130569.59</v>
      </c>
      <c r="U156" s="60">
        <f t="shared" si="109"/>
        <v>399926.23000000004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782.8</v>
      </c>
      <c r="Z156" s="60">
        <f t="shared" si="109"/>
        <v>161290.53</v>
      </c>
      <c r="AA156" s="60">
        <f t="shared" si="109"/>
        <v>251352.34999999998</v>
      </c>
      <c r="AB156" s="60">
        <f t="shared" si="109"/>
        <v>0</v>
      </c>
      <c r="AC156" s="60">
        <f t="shared" si="109"/>
        <v>245564.02</v>
      </c>
      <c r="AD156" s="60">
        <f t="shared" si="109"/>
        <v>576723.73</v>
      </c>
      <c r="AE156" s="60">
        <f t="shared" si="109"/>
        <v>58905.93</v>
      </c>
      <c r="AF156" s="60">
        <f t="shared" si="109"/>
        <v>21328.059999999998</v>
      </c>
      <c r="AG156" s="60">
        <f t="shared" si="109"/>
        <v>11512.56</v>
      </c>
      <c r="AH156" s="60">
        <f t="shared" si="109"/>
        <v>17881.8</v>
      </c>
      <c r="AI156" s="60">
        <f t="shared" si="109"/>
        <v>3373.87</v>
      </c>
      <c r="AJ156" s="60">
        <f t="shared" si="109"/>
        <v>361.40999999999997</v>
      </c>
      <c r="AK156" s="60">
        <f t="shared" si="109"/>
        <v>274569.71999999997</v>
      </c>
      <c r="AL156" s="60">
        <f t="shared" si="109"/>
        <v>117219.65000000001</v>
      </c>
      <c r="AM156" s="60">
        <f t="shared" si="109"/>
        <v>131.24</v>
      </c>
      <c r="AN156" s="60">
        <f t="shared" si="109"/>
        <v>0</v>
      </c>
      <c r="AO156" s="60">
        <f t="shared" si="109"/>
        <v>179.74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3207044.0500000003</v>
      </c>
      <c r="K157" s="83">
        <f>SUM(K158,K162,K163,K164)</f>
        <v>0</v>
      </c>
      <c r="L157" s="83">
        <f t="shared" ref="L157:BW157" si="111">SUM(L158,L162,L163,L164)</f>
        <v>11240.86</v>
      </c>
      <c r="M157" s="83">
        <f t="shared" si="111"/>
        <v>300537.59999999998</v>
      </c>
      <c r="N157" s="83">
        <f t="shared" si="111"/>
        <v>0</v>
      </c>
      <c r="O157" s="83">
        <f t="shared" si="111"/>
        <v>947.52</v>
      </c>
      <c r="P157" s="83">
        <f t="shared" si="111"/>
        <v>98415.52</v>
      </c>
      <c r="Q157" s="83">
        <f t="shared" si="111"/>
        <v>562975.98</v>
      </c>
      <c r="R157" s="83">
        <f t="shared" si="111"/>
        <v>0</v>
      </c>
      <c r="S157" s="83">
        <f t="shared" si="111"/>
        <v>0</v>
      </c>
      <c r="T157" s="83">
        <f t="shared" si="111"/>
        <v>130569.59</v>
      </c>
      <c r="U157" s="83">
        <f t="shared" si="111"/>
        <v>399926.23000000004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782.8</v>
      </c>
      <c r="Z157" s="83">
        <f t="shared" si="111"/>
        <v>161290.53</v>
      </c>
      <c r="AA157" s="83">
        <f t="shared" si="111"/>
        <v>251352.34999999998</v>
      </c>
      <c r="AB157" s="83">
        <f t="shared" si="111"/>
        <v>0</v>
      </c>
      <c r="AC157" s="83">
        <f t="shared" si="111"/>
        <v>245564.02</v>
      </c>
      <c r="AD157" s="83">
        <f t="shared" si="111"/>
        <v>576723.73</v>
      </c>
      <c r="AE157" s="83">
        <f t="shared" si="111"/>
        <v>49251.06</v>
      </c>
      <c r="AF157" s="83">
        <f t="shared" si="111"/>
        <v>17670.439999999999</v>
      </c>
      <c r="AG157" s="83">
        <f t="shared" si="111"/>
        <v>8925.75</v>
      </c>
      <c r="AH157" s="83">
        <f t="shared" si="111"/>
        <v>11958.51</v>
      </c>
      <c r="AI157" s="83">
        <f t="shared" si="111"/>
        <v>3373.87</v>
      </c>
      <c r="AJ157" s="83">
        <f t="shared" si="111"/>
        <v>361.40999999999997</v>
      </c>
      <c r="AK157" s="83">
        <f t="shared" si="111"/>
        <v>262001.66999999998</v>
      </c>
      <c r="AL157" s="83">
        <f t="shared" si="111"/>
        <v>112863.63</v>
      </c>
      <c r="AM157" s="83">
        <f t="shared" si="111"/>
        <v>131.24</v>
      </c>
      <c r="AN157" s="83">
        <f t="shared" si="111"/>
        <v>0</v>
      </c>
      <c r="AO157" s="83">
        <f t="shared" si="111"/>
        <v>179.74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1915659.8699999996</v>
      </c>
      <c r="K158" s="72">
        <f>SUM(K159:K161)</f>
        <v>0</v>
      </c>
      <c r="L158" s="72">
        <f t="shared" ref="L158:BW158" si="113">SUM(L159:L161)</f>
        <v>7143.1</v>
      </c>
      <c r="M158" s="72">
        <f t="shared" si="113"/>
        <v>167540.93</v>
      </c>
      <c r="N158" s="72">
        <f t="shared" si="113"/>
        <v>0</v>
      </c>
      <c r="O158" s="72">
        <f t="shared" si="113"/>
        <v>947.52</v>
      </c>
      <c r="P158" s="72">
        <f t="shared" si="113"/>
        <v>61551.69</v>
      </c>
      <c r="Q158" s="72">
        <f t="shared" si="113"/>
        <v>367842.44</v>
      </c>
      <c r="R158" s="72">
        <f t="shared" si="113"/>
        <v>0</v>
      </c>
      <c r="S158" s="72">
        <f t="shared" si="113"/>
        <v>0</v>
      </c>
      <c r="T158" s="72">
        <f t="shared" si="113"/>
        <v>85732.44</v>
      </c>
      <c r="U158" s="72">
        <f t="shared" si="113"/>
        <v>279415.59000000003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321.55</v>
      </c>
      <c r="Z158" s="72">
        <f t="shared" si="113"/>
        <v>107528.19</v>
      </c>
      <c r="AA158" s="72">
        <f t="shared" si="113"/>
        <v>185772.83</v>
      </c>
      <c r="AB158" s="72">
        <f t="shared" si="113"/>
        <v>0</v>
      </c>
      <c r="AC158" s="72">
        <f t="shared" si="113"/>
        <v>133077.96</v>
      </c>
      <c r="AD158" s="72">
        <f t="shared" si="113"/>
        <v>304824.74</v>
      </c>
      <c r="AE158" s="72">
        <f t="shared" si="113"/>
        <v>26908.880000000001</v>
      </c>
      <c r="AF158" s="72">
        <f t="shared" si="113"/>
        <v>10152.459999999999</v>
      </c>
      <c r="AG158" s="72">
        <f t="shared" si="113"/>
        <v>5057.34</v>
      </c>
      <c r="AH158" s="72">
        <f t="shared" si="113"/>
        <v>7636.89</v>
      </c>
      <c r="AI158" s="72">
        <f t="shared" si="113"/>
        <v>2324.6999999999998</v>
      </c>
      <c r="AJ158" s="72">
        <f t="shared" si="113"/>
        <v>0</v>
      </c>
      <c r="AK158" s="72">
        <f t="shared" si="113"/>
        <v>112953.45</v>
      </c>
      <c r="AL158" s="72">
        <f t="shared" si="113"/>
        <v>48763.9</v>
      </c>
      <c r="AM158" s="72">
        <f t="shared" si="113"/>
        <v>55.44</v>
      </c>
      <c r="AN158" s="72">
        <f t="shared" si="113"/>
        <v>0</v>
      </c>
      <c r="AO158" s="72">
        <f t="shared" si="113"/>
        <v>107.83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1915659.8699999996</v>
      </c>
      <c r="K159" s="70"/>
      <c r="L159" s="70">
        <v>7143.1</v>
      </c>
      <c r="M159" s="70">
        <v>167540.93</v>
      </c>
      <c r="N159" s="70"/>
      <c r="O159" s="70">
        <v>947.52</v>
      </c>
      <c r="P159" s="70">
        <v>61551.69</v>
      </c>
      <c r="Q159" s="70">
        <v>367842.44</v>
      </c>
      <c r="R159" s="70"/>
      <c r="S159" s="70"/>
      <c r="T159" s="70">
        <v>85732.44</v>
      </c>
      <c r="U159" s="70">
        <v>279415.59000000003</v>
      </c>
      <c r="V159" s="70"/>
      <c r="W159" s="70"/>
      <c r="X159" s="70"/>
      <c r="Y159" s="70">
        <v>321.55</v>
      </c>
      <c r="Z159" s="70">
        <v>107528.19</v>
      </c>
      <c r="AA159" s="70">
        <v>185772.83</v>
      </c>
      <c r="AB159" s="70"/>
      <c r="AC159" s="70">
        <v>133077.96</v>
      </c>
      <c r="AD159" s="70">
        <v>304824.74</v>
      </c>
      <c r="AE159" s="70">
        <v>26908.880000000001</v>
      </c>
      <c r="AF159" s="70">
        <v>10152.459999999999</v>
      </c>
      <c r="AG159" s="70">
        <v>5057.34</v>
      </c>
      <c r="AH159" s="70">
        <v>7636.89</v>
      </c>
      <c r="AI159" s="70">
        <v>2324.6999999999998</v>
      </c>
      <c r="AJ159" s="70"/>
      <c r="AK159" s="70">
        <v>112953.45</v>
      </c>
      <c r="AL159" s="70">
        <v>48763.9</v>
      </c>
      <c r="AM159" s="70">
        <v>55.44</v>
      </c>
      <c r="AN159" s="70"/>
      <c r="AO159" s="70">
        <v>107.83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886700.91999999993</v>
      </c>
      <c r="K162" s="70"/>
      <c r="L162" s="70">
        <v>3570.69</v>
      </c>
      <c r="M162" s="70">
        <v>88734.16</v>
      </c>
      <c r="N162" s="70"/>
      <c r="O162" s="70"/>
      <c r="P162" s="70">
        <v>28734.47</v>
      </c>
      <c r="Q162" s="70">
        <v>132174.95000000001</v>
      </c>
      <c r="R162" s="70"/>
      <c r="S162" s="70"/>
      <c r="T162" s="70">
        <v>30619.48</v>
      </c>
      <c r="U162" s="70">
        <v>97398.76</v>
      </c>
      <c r="V162" s="70"/>
      <c r="W162" s="70"/>
      <c r="X162" s="70"/>
      <c r="Y162" s="70"/>
      <c r="Z162" s="70">
        <v>41151.519999999997</v>
      </c>
      <c r="AA162" s="70">
        <v>52494.080000000002</v>
      </c>
      <c r="AB162" s="70"/>
      <c r="AC162" s="70">
        <v>84438.18</v>
      </c>
      <c r="AD162" s="70">
        <v>198769.1</v>
      </c>
      <c r="AE162" s="70">
        <v>15474.59</v>
      </c>
      <c r="AF162" s="70">
        <v>5104.51</v>
      </c>
      <c r="AG162" s="70">
        <v>2522.91</v>
      </c>
      <c r="AH162" s="70">
        <v>2078.5500000000002</v>
      </c>
      <c r="AI162" s="70">
        <v>1046.83</v>
      </c>
      <c r="AJ162" s="70">
        <v>328.64</v>
      </c>
      <c r="AK162" s="70">
        <v>74584.36</v>
      </c>
      <c r="AL162" s="70">
        <v>27402.83</v>
      </c>
      <c r="AM162" s="70">
        <v>25.72</v>
      </c>
      <c r="AN162" s="70"/>
      <c r="AO162" s="70">
        <v>46.59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404683.26000000007</v>
      </c>
      <c r="K163" s="70"/>
      <c r="L163" s="70">
        <v>527.07000000000005</v>
      </c>
      <c r="M163" s="70">
        <v>44262.51</v>
      </c>
      <c r="N163" s="70"/>
      <c r="O163" s="70"/>
      <c r="P163" s="70">
        <v>8129.36</v>
      </c>
      <c r="Q163" s="70">
        <v>62958.59</v>
      </c>
      <c r="R163" s="70"/>
      <c r="S163" s="70"/>
      <c r="T163" s="70">
        <v>14217.67</v>
      </c>
      <c r="U163" s="70">
        <v>23111.88</v>
      </c>
      <c r="V163" s="70"/>
      <c r="W163" s="70"/>
      <c r="X163" s="70"/>
      <c r="Y163" s="70">
        <v>461.25</v>
      </c>
      <c r="Z163" s="70">
        <v>12610.82</v>
      </c>
      <c r="AA163" s="70">
        <v>13085.44</v>
      </c>
      <c r="AB163" s="70"/>
      <c r="AC163" s="70">
        <v>28047.88</v>
      </c>
      <c r="AD163" s="70">
        <v>73129.89</v>
      </c>
      <c r="AE163" s="70">
        <v>6867.59</v>
      </c>
      <c r="AF163" s="70">
        <v>2413.4699999999998</v>
      </c>
      <c r="AG163" s="70">
        <v>1345.5</v>
      </c>
      <c r="AH163" s="70">
        <v>2243.0700000000002</v>
      </c>
      <c r="AI163" s="70">
        <v>2.34</v>
      </c>
      <c r="AJ163" s="70">
        <v>32.770000000000003</v>
      </c>
      <c r="AK163" s="70">
        <v>74463.86</v>
      </c>
      <c r="AL163" s="70">
        <v>36696.9</v>
      </c>
      <c r="AM163" s="70">
        <v>50.08</v>
      </c>
      <c r="AN163" s="70"/>
      <c r="AO163" s="70">
        <v>25.32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270184.19000000006</v>
      </c>
      <c r="K165" s="89"/>
      <c r="L165" s="89">
        <v>1149.6300000000001</v>
      </c>
      <c r="M165" s="89">
        <v>83343.03</v>
      </c>
      <c r="N165" s="89"/>
      <c r="O165" s="89">
        <v>7603.88</v>
      </c>
      <c r="P165" s="89">
        <v>6661.1</v>
      </c>
      <c r="Q165" s="89">
        <v>132679.89000000001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9654.8700000000008</v>
      </c>
      <c r="AF165" s="89">
        <v>3657.62</v>
      </c>
      <c r="AG165" s="89">
        <v>2586.81</v>
      </c>
      <c r="AH165" s="89">
        <v>5923.29</v>
      </c>
      <c r="AI165" s="89"/>
      <c r="AJ165" s="89"/>
      <c r="AK165" s="89">
        <v>12568.05</v>
      </c>
      <c r="AL165" s="89">
        <v>4356.0200000000004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1264141.6800000004</v>
      </c>
      <c r="K166" s="83">
        <f>SUM(K167,K171)</f>
        <v>0</v>
      </c>
      <c r="L166" s="83">
        <f t="shared" ref="L166:BW166" si="116">SUM(L167,L171)</f>
        <v>4809.6900000000005</v>
      </c>
      <c r="M166" s="83">
        <f t="shared" si="116"/>
        <v>138712.5</v>
      </c>
      <c r="N166" s="83">
        <f t="shared" si="116"/>
        <v>0</v>
      </c>
      <c r="O166" s="83">
        <f t="shared" si="116"/>
        <v>4106.6000000000004</v>
      </c>
      <c r="P166" s="83">
        <f t="shared" si="116"/>
        <v>27030.83</v>
      </c>
      <c r="Q166" s="83">
        <f t="shared" si="116"/>
        <v>276307.74</v>
      </c>
      <c r="R166" s="83">
        <f t="shared" si="116"/>
        <v>0</v>
      </c>
      <c r="S166" s="83">
        <f t="shared" si="116"/>
        <v>0</v>
      </c>
      <c r="T166" s="83">
        <f t="shared" si="116"/>
        <v>123475.95</v>
      </c>
      <c r="U166" s="83">
        <f t="shared" si="116"/>
        <v>410114.66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590.80999999999995</v>
      </c>
      <c r="Z166" s="83">
        <f t="shared" si="116"/>
        <v>62957.31</v>
      </c>
      <c r="AA166" s="83">
        <f t="shared" si="116"/>
        <v>71286.63</v>
      </c>
      <c r="AB166" s="83">
        <f t="shared" si="116"/>
        <v>0</v>
      </c>
      <c r="AC166" s="83">
        <f t="shared" si="116"/>
        <v>6418.2899999999991</v>
      </c>
      <c r="AD166" s="83">
        <f t="shared" si="116"/>
        <v>23664.45</v>
      </c>
      <c r="AE166" s="83">
        <f t="shared" si="116"/>
        <v>22386.67</v>
      </c>
      <c r="AF166" s="83">
        <f t="shared" si="116"/>
        <v>8214.06</v>
      </c>
      <c r="AG166" s="83">
        <f t="shared" si="116"/>
        <v>4404.82</v>
      </c>
      <c r="AH166" s="83">
        <f t="shared" si="116"/>
        <v>6745.49</v>
      </c>
      <c r="AI166" s="83">
        <f t="shared" si="116"/>
        <v>0</v>
      </c>
      <c r="AJ166" s="83">
        <f t="shared" si="116"/>
        <v>111.36</v>
      </c>
      <c r="AK166" s="83">
        <f t="shared" si="116"/>
        <v>50075.369999999995</v>
      </c>
      <c r="AL166" s="83">
        <f t="shared" si="116"/>
        <v>22728.45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1191582.7699999998</v>
      </c>
      <c r="K167" s="83">
        <f>SUM(K168:K170)</f>
        <v>0</v>
      </c>
      <c r="L167" s="83">
        <f t="shared" ref="L167:BW167" si="118">SUM(L168:L170)</f>
        <v>4739.88</v>
      </c>
      <c r="M167" s="83">
        <f t="shared" si="118"/>
        <v>117590.26000000001</v>
      </c>
      <c r="N167" s="83">
        <f t="shared" si="118"/>
        <v>0</v>
      </c>
      <c r="O167" s="83">
        <f t="shared" si="118"/>
        <v>0</v>
      </c>
      <c r="P167" s="83">
        <f t="shared" si="118"/>
        <v>25151.93</v>
      </c>
      <c r="Q167" s="83">
        <f t="shared" si="118"/>
        <v>237927.3</v>
      </c>
      <c r="R167" s="83">
        <f t="shared" si="118"/>
        <v>0</v>
      </c>
      <c r="S167" s="83">
        <f t="shared" si="118"/>
        <v>0</v>
      </c>
      <c r="T167" s="83">
        <f t="shared" si="118"/>
        <v>123475.95</v>
      </c>
      <c r="U167" s="83">
        <f t="shared" si="118"/>
        <v>410114.66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590.80999999999995</v>
      </c>
      <c r="Z167" s="83">
        <f t="shared" si="118"/>
        <v>62957.31</v>
      </c>
      <c r="AA167" s="83">
        <f t="shared" si="118"/>
        <v>71286.63</v>
      </c>
      <c r="AB167" s="83">
        <f t="shared" si="118"/>
        <v>0</v>
      </c>
      <c r="AC167" s="83">
        <f t="shared" si="118"/>
        <v>6418.2899999999991</v>
      </c>
      <c r="AD167" s="83">
        <f t="shared" si="118"/>
        <v>23664.45</v>
      </c>
      <c r="AE167" s="83">
        <f t="shared" si="118"/>
        <v>18934.439999999999</v>
      </c>
      <c r="AF167" s="83">
        <f t="shared" si="118"/>
        <v>6999.7199999999993</v>
      </c>
      <c r="AG167" s="83">
        <f t="shared" si="118"/>
        <v>3499.16</v>
      </c>
      <c r="AH167" s="83">
        <f t="shared" si="118"/>
        <v>5316.8</v>
      </c>
      <c r="AI167" s="83">
        <f t="shared" si="118"/>
        <v>0</v>
      </c>
      <c r="AJ167" s="83">
        <f t="shared" si="118"/>
        <v>111.36</v>
      </c>
      <c r="AK167" s="83">
        <f t="shared" si="118"/>
        <v>50075.369999999995</v>
      </c>
      <c r="AL167" s="83">
        <f t="shared" si="118"/>
        <v>22728.45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325619.96999999991</v>
      </c>
      <c r="K168" s="70"/>
      <c r="L168" s="70">
        <v>1714.72</v>
      </c>
      <c r="M168" s="70">
        <v>42574.68</v>
      </c>
      <c r="N168" s="70"/>
      <c r="O168" s="70"/>
      <c r="P168" s="70">
        <v>9873.9</v>
      </c>
      <c r="Q168" s="70">
        <v>69199.039999999994</v>
      </c>
      <c r="R168" s="70"/>
      <c r="S168" s="70"/>
      <c r="T168" s="70">
        <v>18211.060000000001</v>
      </c>
      <c r="U168" s="70">
        <v>61212.24</v>
      </c>
      <c r="V168" s="70"/>
      <c r="W168" s="70"/>
      <c r="X168" s="70"/>
      <c r="Y168" s="70">
        <v>308.75</v>
      </c>
      <c r="Z168" s="70">
        <v>30831.62</v>
      </c>
      <c r="AA168" s="70">
        <v>34581.589999999997</v>
      </c>
      <c r="AB168" s="70"/>
      <c r="AC168" s="70">
        <v>4321.07</v>
      </c>
      <c r="AD168" s="70">
        <v>16664.5</v>
      </c>
      <c r="AE168" s="70">
        <v>6498.98</v>
      </c>
      <c r="AF168" s="70">
        <v>2282.6</v>
      </c>
      <c r="AG168" s="70">
        <v>1263.51</v>
      </c>
      <c r="AH168" s="70">
        <v>1299.24</v>
      </c>
      <c r="AI168" s="70"/>
      <c r="AJ168" s="70">
        <v>82.72</v>
      </c>
      <c r="AK168" s="70">
        <v>17211.810000000001</v>
      </c>
      <c r="AL168" s="70">
        <v>7487.94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865962.8</v>
      </c>
      <c r="K169" s="70"/>
      <c r="L169" s="70">
        <v>3025.16</v>
      </c>
      <c r="M169" s="70">
        <v>75015.58</v>
      </c>
      <c r="N169" s="70"/>
      <c r="O169" s="70"/>
      <c r="P169" s="70">
        <v>15278.03</v>
      </c>
      <c r="Q169" s="70">
        <v>168728.26</v>
      </c>
      <c r="R169" s="70"/>
      <c r="S169" s="70"/>
      <c r="T169" s="70">
        <v>105264.89</v>
      </c>
      <c r="U169" s="70">
        <v>348902.42</v>
      </c>
      <c r="V169" s="70"/>
      <c r="W169" s="70"/>
      <c r="X169" s="70"/>
      <c r="Y169" s="70">
        <v>282.06</v>
      </c>
      <c r="Z169" s="70">
        <v>32125.69</v>
      </c>
      <c r="AA169" s="70">
        <v>36705.040000000001</v>
      </c>
      <c r="AB169" s="70"/>
      <c r="AC169" s="70">
        <v>2097.2199999999998</v>
      </c>
      <c r="AD169" s="70">
        <v>6999.95</v>
      </c>
      <c r="AE169" s="70">
        <v>12435.46</v>
      </c>
      <c r="AF169" s="70">
        <v>4717.12</v>
      </c>
      <c r="AG169" s="70">
        <v>2235.65</v>
      </c>
      <c r="AH169" s="70">
        <v>4017.56</v>
      </c>
      <c r="AI169" s="70"/>
      <c r="AJ169" s="70">
        <v>28.64</v>
      </c>
      <c r="AK169" s="70">
        <v>32863.56</v>
      </c>
      <c r="AL169" s="70">
        <v>15240.51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72558.91</v>
      </c>
      <c r="K171" s="83">
        <f>SUM(K172:K173)</f>
        <v>0</v>
      </c>
      <c r="L171" s="83">
        <f t="shared" ref="L171:BW171" si="120">SUM(L172:L173)</f>
        <v>69.81</v>
      </c>
      <c r="M171" s="83">
        <f t="shared" si="120"/>
        <v>21122.240000000002</v>
      </c>
      <c r="N171" s="83">
        <f t="shared" si="120"/>
        <v>0</v>
      </c>
      <c r="O171" s="83">
        <f t="shared" si="120"/>
        <v>4106.6000000000004</v>
      </c>
      <c r="P171" s="83">
        <f t="shared" si="120"/>
        <v>1878.9</v>
      </c>
      <c r="Q171" s="83">
        <f t="shared" si="120"/>
        <v>38380.44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3452.23</v>
      </c>
      <c r="AF171" s="83">
        <f t="shared" si="120"/>
        <v>1214.3399999999999</v>
      </c>
      <c r="AG171" s="83">
        <f t="shared" si="120"/>
        <v>905.66</v>
      </c>
      <c r="AH171" s="83">
        <f t="shared" si="120"/>
        <v>1428.69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72558.91</v>
      </c>
      <c r="K173" s="70"/>
      <c r="L173" s="70">
        <v>69.81</v>
      </c>
      <c r="M173" s="70">
        <v>21122.240000000002</v>
      </c>
      <c r="N173" s="70"/>
      <c r="O173" s="70">
        <v>4106.6000000000004</v>
      </c>
      <c r="P173" s="70">
        <v>1878.9</v>
      </c>
      <c r="Q173" s="70">
        <v>38380.44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3452.23</v>
      </c>
      <c r="AF173" s="70">
        <v>1214.3399999999999</v>
      </c>
      <c r="AG173" s="70">
        <v>905.66</v>
      </c>
      <c r="AH173" s="70">
        <v>1428.69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3241098.6999999993</v>
      </c>
      <c r="K175" s="60">
        <f>SUM(K176,K183)</f>
        <v>0</v>
      </c>
      <c r="L175" s="60">
        <f t="shared" ref="L175:BW175" si="122">SUM(L176,L183)</f>
        <v>5644.1799999999994</v>
      </c>
      <c r="M175" s="60">
        <f t="shared" si="122"/>
        <v>119455.23000000001</v>
      </c>
      <c r="N175" s="60">
        <f t="shared" si="122"/>
        <v>0</v>
      </c>
      <c r="O175" s="60">
        <f t="shared" si="122"/>
        <v>2828.33</v>
      </c>
      <c r="P175" s="60">
        <f t="shared" si="122"/>
        <v>151791.85999999999</v>
      </c>
      <c r="Q175" s="60">
        <f t="shared" si="122"/>
        <v>863554.15999999992</v>
      </c>
      <c r="R175" s="60">
        <f t="shared" si="122"/>
        <v>0</v>
      </c>
      <c r="S175" s="60">
        <f t="shared" si="122"/>
        <v>0</v>
      </c>
      <c r="T175" s="60">
        <f t="shared" si="122"/>
        <v>193662.75</v>
      </c>
      <c r="U175" s="60">
        <f t="shared" si="122"/>
        <v>606319.48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4840.8900000000003</v>
      </c>
      <c r="Z175" s="60">
        <f t="shared" si="122"/>
        <v>188253.52000000002</v>
      </c>
      <c r="AA175" s="60">
        <f t="shared" si="122"/>
        <v>374622.27999999997</v>
      </c>
      <c r="AB175" s="60">
        <f t="shared" si="122"/>
        <v>0</v>
      </c>
      <c r="AC175" s="60">
        <f t="shared" si="122"/>
        <v>198059.53999999998</v>
      </c>
      <c r="AD175" s="60">
        <f t="shared" si="122"/>
        <v>411120.70999999996</v>
      </c>
      <c r="AE175" s="60">
        <f t="shared" si="122"/>
        <v>24334.53</v>
      </c>
      <c r="AF175" s="60">
        <f t="shared" si="122"/>
        <v>15178.550000000001</v>
      </c>
      <c r="AG175" s="60">
        <f t="shared" si="122"/>
        <v>9386.369999999999</v>
      </c>
      <c r="AH175" s="60">
        <f t="shared" si="122"/>
        <v>29209.46</v>
      </c>
      <c r="AI175" s="60">
        <f t="shared" si="122"/>
        <v>11985.470000000001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18088.189999999999</v>
      </c>
      <c r="AN175" s="60">
        <f t="shared" si="122"/>
        <v>86.74</v>
      </c>
      <c r="AO175" s="60">
        <f t="shared" si="122"/>
        <v>12676.460000000001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1643386.14</v>
      </c>
      <c r="K176" s="60">
        <f>SUM(K177:K182)</f>
        <v>0</v>
      </c>
      <c r="L176" s="60">
        <f t="shared" ref="L176:CG176" si="124">SUM(L177:L182)</f>
        <v>1347.1999999999998</v>
      </c>
      <c r="M176" s="60">
        <f t="shared" si="124"/>
        <v>33118.160000000003</v>
      </c>
      <c r="N176" s="60">
        <f t="shared" si="124"/>
        <v>0</v>
      </c>
      <c r="O176" s="60">
        <f t="shared" si="124"/>
        <v>0</v>
      </c>
      <c r="P176" s="60">
        <f t="shared" si="124"/>
        <v>90782.95</v>
      </c>
      <c r="Q176" s="60">
        <f t="shared" si="124"/>
        <v>358811.02</v>
      </c>
      <c r="R176" s="60">
        <f t="shared" si="124"/>
        <v>0</v>
      </c>
      <c r="S176" s="60">
        <f t="shared" si="124"/>
        <v>0</v>
      </c>
      <c r="T176" s="60">
        <f t="shared" si="124"/>
        <v>81461.64</v>
      </c>
      <c r="U176" s="60">
        <f t="shared" si="124"/>
        <v>251145.4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4840.8900000000003</v>
      </c>
      <c r="Z176" s="60">
        <f t="shared" si="124"/>
        <v>122189.78</v>
      </c>
      <c r="AA176" s="60">
        <f t="shared" si="124"/>
        <v>285259.82999999996</v>
      </c>
      <c r="AB176" s="60">
        <f t="shared" si="124"/>
        <v>0</v>
      </c>
      <c r="AC176" s="60">
        <f t="shared" si="124"/>
        <v>109893.36</v>
      </c>
      <c r="AD176" s="60">
        <f t="shared" si="124"/>
        <v>240778.65</v>
      </c>
      <c r="AE176" s="60">
        <f t="shared" si="124"/>
        <v>6303.6299999999992</v>
      </c>
      <c r="AF176" s="60">
        <f t="shared" si="124"/>
        <v>5605.26</v>
      </c>
      <c r="AG176" s="60">
        <f t="shared" si="124"/>
        <v>4028.7799999999997</v>
      </c>
      <c r="AH176" s="60">
        <f t="shared" si="124"/>
        <v>20720.13</v>
      </c>
      <c r="AI176" s="60">
        <f t="shared" si="124"/>
        <v>1515.95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15122.07</v>
      </c>
      <c r="AN176" s="60">
        <f t="shared" si="124"/>
        <v>86.74</v>
      </c>
      <c r="AO176" s="60">
        <f t="shared" si="124"/>
        <v>10374.700000000001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246018.65</v>
      </c>
      <c r="K177" s="70"/>
      <c r="L177" s="70">
        <v>652.53</v>
      </c>
      <c r="M177" s="70">
        <v>16235.87</v>
      </c>
      <c r="N177" s="70"/>
      <c r="O177" s="70"/>
      <c r="P177" s="70">
        <v>8960.92</v>
      </c>
      <c r="Q177" s="70">
        <v>172016.19</v>
      </c>
      <c r="R177" s="70"/>
      <c r="S177" s="70"/>
      <c r="T177" s="70"/>
      <c r="U177" s="70"/>
      <c r="V177" s="70"/>
      <c r="W177" s="70"/>
      <c r="X177" s="70"/>
      <c r="Y177" s="70"/>
      <c r="Z177" s="70">
        <v>10261.85</v>
      </c>
      <c r="AA177" s="70">
        <v>19183.080000000002</v>
      </c>
      <c r="AB177" s="70"/>
      <c r="AC177" s="70"/>
      <c r="AD177" s="70"/>
      <c r="AE177" s="70">
        <v>1773.98</v>
      </c>
      <c r="AF177" s="70">
        <v>1064.06</v>
      </c>
      <c r="AG177" s="70">
        <v>525.29999999999995</v>
      </c>
      <c r="AH177" s="70">
        <v>5142.29</v>
      </c>
      <c r="AI177" s="70"/>
      <c r="AJ177" s="70"/>
      <c r="AK177" s="70"/>
      <c r="AL177" s="70"/>
      <c r="AM177" s="70">
        <v>5112.3</v>
      </c>
      <c r="AN177" s="70"/>
      <c r="AO177" s="70">
        <v>5090.28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1206120.8699999999</v>
      </c>
      <c r="K178" s="70"/>
      <c r="L178" s="70">
        <v>694.67</v>
      </c>
      <c r="M178" s="70">
        <v>9678.31</v>
      </c>
      <c r="N178" s="70"/>
      <c r="O178" s="70"/>
      <c r="P178" s="70">
        <v>81822.03</v>
      </c>
      <c r="Q178" s="70">
        <v>124388.01</v>
      </c>
      <c r="R178" s="70"/>
      <c r="S178" s="70"/>
      <c r="T178" s="70">
        <v>81461.64</v>
      </c>
      <c r="U178" s="70">
        <v>251145.4</v>
      </c>
      <c r="V178" s="70"/>
      <c r="W178" s="70"/>
      <c r="X178" s="70"/>
      <c r="Y178" s="70"/>
      <c r="Z178" s="70">
        <v>111927.93</v>
      </c>
      <c r="AA178" s="70">
        <v>168044.41</v>
      </c>
      <c r="AB178" s="70"/>
      <c r="AC178" s="70">
        <v>109893.36</v>
      </c>
      <c r="AD178" s="70">
        <v>240778.65</v>
      </c>
      <c r="AE178" s="70">
        <v>4529.6499999999996</v>
      </c>
      <c r="AF178" s="70">
        <v>2751.82</v>
      </c>
      <c r="AG178" s="70">
        <v>1412.33</v>
      </c>
      <c r="AH178" s="70">
        <v>7519.25</v>
      </c>
      <c r="AI178" s="70"/>
      <c r="AJ178" s="70"/>
      <c r="AK178" s="70"/>
      <c r="AL178" s="70"/>
      <c r="AM178" s="70">
        <v>4788.99</v>
      </c>
      <c r="AN178" s="70"/>
      <c r="AO178" s="70">
        <v>5284.42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191246.62</v>
      </c>
      <c r="K179" s="70"/>
      <c r="L179" s="70"/>
      <c r="M179" s="70">
        <v>7203.98</v>
      </c>
      <c r="N179" s="70"/>
      <c r="O179" s="70"/>
      <c r="P179" s="70"/>
      <c r="Q179" s="70">
        <v>62406.82</v>
      </c>
      <c r="R179" s="70"/>
      <c r="S179" s="70"/>
      <c r="T179" s="70"/>
      <c r="U179" s="70"/>
      <c r="V179" s="70"/>
      <c r="W179" s="70"/>
      <c r="X179" s="70"/>
      <c r="Y179" s="70">
        <v>4840.8900000000003</v>
      </c>
      <c r="Z179" s="70"/>
      <c r="AA179" s="70">
        <v>98032.34</v>
      </c>
      <c r="AB179" s="70"/>
      <c r="AC179" s="70"/>
      <c r="AD179" s="70"/>
      <c r="AE179" s="70"/>
      <c r="AF179" s="70">
        <v>1789.38</v>
      </c>
      <c r="AG179" s="70">
        <v>2091.15</v>
      </c>
      <c r="AH179" s="70">
        <v>8058.59</v>
      </c>
      <c r="AI179" s="70">
        <v>1515.95</v>
      </c>
      <c r="AJ179" s="70"/>
      <c r="AK179" s="70"/>
      <c r="AL179" s="70"/>
      <c r="AM179" s="70">
        <v>5220.78</v>
      </c>
      <c r="AN179" s="70">
        <v>86.74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1597712.56</v>
      </c>
      <c r="K183" s="60">
        <f>SUM(K184:K187)</f>
        <v>0</v>
      </c>
      <c r="L183" s="60">
        <f t="shared" ref="L183:CG183" si="125">SUM(L184:L187)</f>
        <v>4296.9799999999996</v>
      </c>
      <c r="M183" s="60">
        <f t="shared" si="125"/>
        <v>86337.07</v>
      </c>
      <c r="N183" s="60">
        <f t="shared" si="125"/>
        <v>0</v>
      </c>
      <c r="O183" s="60">
        <f t="shared" si="125"/>
        <v>2828.33</v>
      </c>
      <c r="P183" s="60">
        <f t="shared" si="125"/>
        <v>61008.909999999996</v>
      </c>
      <c r="Q183" s="60">
        <f t="shared" si="125"/>
        <v>504743.13999999996</v>
      </c>
      <c r="R183" s="60">
        <f t="shared" si="125"/>
        <v>0</v>
      </c>
      <c r="S183" s="60">
        <f t="shared" si="125"/>
        <v>0</v>
      </c>
      <c r="T183" s="60">
        <f t="shared" si="125"/>
        <v>112201.11</v>
      </c>
      <c r="U183" s="60">
        <f t="shared" si="125"/>
        <v>355174.08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66063.740000000005</v>
      </c>
      <c r="AA183" s="60">
        <f t="shared" si="125"/>
        <v>89362.45</v>
      </c>
      <c r="AB183" s="60">
        <f t="shared" si="125"/>
        <v>0</v>
      </c>
      <c r="AC183" s="60">
        <f t="shared" si="125"/>
        <v>88166.18</v>
      </c>
      <c r="AD183" s="60">
        <f t="shared" si="125"/>
        <v>170342.06</v>
      </c>
      <c r="AE183" s="60">
        <f t="shared" si="125"/>
        <v>18030.900000000001</v>
      </c>
      <c r="AF183" s="60">
        <f t="shared" si="125"/>
        <v>9573.2900000000009</v>
      </c>
      <c r="AG183" s="60">
        <f t="shared" si="125"/>
        <v>5357.59</v>
      </c>
      <c r="AH183" s="60">
        <f t="shared" si="125"/>
        <v>8489.33</v>
      </c>
      <c r="AI183" s="60">
        <f t="shared" si="125"/>
        <v>10469.52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2966.12</v>
      </c>
      <c r="AN183" s="60">
        <f t="shared" si="125"/>
        <v>0</v>
      </c>
      <c r="AO183" s="60">
        <f t="shared" si="125"/>
        <v>2301.7600000000002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1478055.3299999998</v>
      </c>
      <c r="K184" s="70"/>
      <c r="L184" s="70">
        <v>3570.62</v>
      </c>
      <c r="M184" s="70">
        <v>59189.24</v>
      </c>
      <c r="N184" s="70"/>
      <c r="O184" s="70"/>
      <c r="P184" s="70">
        <v>53707.35</v>
      </c>
      <c r="Q184" s="70">
        <v>436817.47</v>
      </c>
      <c r="R184" s="70"/>
      <c r="S184" s="70"/>
      <c r="T184" s="70">
        <v>112201.11</v>
      </c>
      <c r="U184" s="70">
        <v>355174.08</v>
      </c>
      <c r="V184" s="70"/>
      <c r="W184" s="70"/>
      <c r="X184" s="70"/>
      <c r="Y184" s="70"/>
      <c r="Z184" s="70">
        <v>66063.740000000005</v>
      </c>
      <c r="AA184" s="70">
        <v>89362.45</v>
      </c>
      <c r="AB184" s="70"/>
      <c r="AC184" s="70">
        <v>88166.18</v>
      </c>
      <c r="AD184" s="70">
        <v>170342.06</v>
      </c>
      <c r="AE184" s="70">
        <v>13819.88</v>
      </c>
      <c r="AF184" s="70">
        <v>7535.8</v>
      </c>
      <c r="AG184" s="70">
        <v>4130.13</v>
      </c>
      <c r="AH184" s="70">
        <v>5943.79</v>
      </c>
      <c r="AI184" s="70">
        <v>6763.55</v>
      </c>
      <c r="AJ184" s="70"/>
      <c r="AK184" s="70"/>
      <c r="AL184" s="70"/>
      <c r="AM184" s="70">
        <v>2966.12</v>
      </c>
      <c r="AN184" s="70"/>
      <c r="AO184" s="70">
        <v>2301.7600000000002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119657.23000000001</v>
      </c>
      <c r="K185" s="70"/>
      <c r="L185" s="70">
        <v>726.36</v>
      </c>
      <c r="M185" s="70">
        <v>27147.83</v>
      </c>
      <c r="N185" s="70"/>
      <c r="O185" s="70">
        <v>2828.33</v>
      </c>
      <c r="P185" s="70">
        <v>7301.56</v>
      </c>
      <c r="Q185" s="70">
        <v>67925.67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4211.0200000000004</v>
      </c>
      <c r="AF185" s="70">
        <v>2037.49</v>
      </c>
      <c r="AG185" s="70">
        <v>1227.46</v>
      </c>
      <c r="AH185" s="70">
        <v>2545.54</v>
      </c>
      <c r="AI185" s="70">
        <v>3705.97</v>
      </c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297127.44</v>
      </c>
      <c r="K189" s="60">
        <f>SUM(K190,K191)</f>
        <v>0</v>
      </c>
      <c r="L189" s="60">
        <f t="shared" ref="L189:BW189" si="126">SUM(L190,L191)</f>
        <v>566.47</v>
      </c>
      <c r="M189" s="60">
        <f t="shared" si="126"/>
        <v>14747.289999999999</v>
      </c>
      <c r="N189" s="60">
        <f t="shared" si="126"/>
        <v>0</v>
      </c>
      <c r="O189" s="60">
        <f t="shared" si="126"/>
        <v>241.6</v>
      </c>
      <c r="P189" s="60">
        <f t="shared" si="126"/>
        <v>1008.84</v>
      </c>
      <c r="Q189" s="60">
        <f t="shared" si="126"/>
        <v>17084.22</v>
      </c>
      <c r="R189" s="60">
        <f t="shared" si="126"/>
        <v>0</v>
      </c>
      <c r="S189" s="60">
        <f t="shared" si="126"/>
        <v>0</v>
      </c>
      <c r="T189" s="60">
        <f t="shared" si="126"/>
        <v>48053.42</v>
      </c>
      <c r="U189" s="60">
        <f t="shared" si="126"/>
        <v>146727.12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2194.4900000000002</v>
      </c>
      <c r="AF189" s="60">
        <f t="shared" si="126"/>
        <v>681.6</v>
      </c>
      <c r="AG189" s="60">
        <f t="shared" si="126"/>
        <v>252.86</v>
      </c>
      <c r="AH189" s="60">
        <f t="shared" si="126"/>
        <v>90.11999999999999</v>
      </c>
      <c r="AI189" s="60">
        <f t="shared" si="126"/>
        <v>0</v>
      </c>
      <c r="AJ189" s="60">
        <f t="shared" si="126"/>
        <v>0</v>
      </c>
      <c r="AK189" s="60">
        <f t="shared" si="126"/>
        <v>50280.9</v>
      </c>
      <c r="AL189" s="60">
        <f t="shared" si="126"/>
        <v>15198.51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141532.15000000002</v>
      </c>
      <c r="K190" s="70"/>
      <c r="L190" s="70">
        <v>237.28</v>
      </c>
      <c r="M190" s="70">
        <v>5642.66</v>
      </c>
      <c r="N190" s="70"/>
      <c r="O190" s="70">
        <v>241.6</v>
      </c>
      <c r="P190" s="70">
        <v>328.63</v>
      </c>
      <c r="Q190" s="70">
        <v>6467.61</v>
      </c>
      <c r="R190" s="70"/>
      <c r="S190" s="70"/>
      <c r="T190" s="70">
        <v>15378.99</v>
      </c>
      <c r="U190" s="70">
        <v>46570.86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832.86</v>
      </c>
      <c r="AF190" s="70">
        <v>235.4</v>
      </c>
      <c r="AG190" s="70">
        <v>101.3</v>
      </c>
      <c r="AH190" s="70">
        <v>15.55</v>
      </c>
      <c r="AI190" s="70"/>
      <c r="AJ190" s="70"/>
      <c r="AK190" s="70">
        <v>50280.9</v>
      </c>
      <c r="AL190" s="70">
        <v>15198.51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155595.29</v>
      </c>
      <c r="K191" s="72">
        <f>SUM(K192:K195)</f>
        <v>0</v>
      </c>
      <c r="L191" s="72">
        <f t="shared" ref="L191:CG191" si="128">SUM(L192:L195)</f>
        <v>329.19</v>
      </c>
      <c r="M191" s="72">
        <f t="shared" si="128"/>
        <v>9104.6299999999992</v>
      </c>
      <c r="N191" s="72">
        <f t="shared" si="128"/>
        <v>0</v>
      </c>
      <c r="O191" s="72">
        <f t="shared" si="128"/>
        <v>0</v>
      </c>
      <c r="P191" s="72">
        <f t="shared" si="128"/>
        <v>680.21</v>
      </c>
      <c r="Q191" s="72">
        <f t="shared" si="128"/>
        <v>10616.61</v>
      </c>
      <c r="R191" s="72">
        <f t="shared" si="128"/>
        <v>0</v>
      </c>
      <c r="S191" s="72">
        <f t="shared" si="128"/>
        <v>0</v>
      </c>
      <c r="T191" s="72">
        <f t="shared" si="128"/>
        <v>32674.43</v>
      </c>
      <c r="U191" s="72">
        <f t="shared" si="128"/>
        <v>100156.26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1361.63</v>
      </c>
      <c r="AF191" s="72">
        <f t="shared" si="128"/>
        <v>446.2</v>
      </c>
      <c r="AG191" s="72">
        <f t="shared" si="128"/>
        <v>151.56</v>
      </c>
      <c r="AH191" s="72">
        <f t="shared" si="128"/>
        <v>74.569999999999993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155595.29</v>
      </c>
      <c r="K194" s="70"/>
      <c r="L194" s="70">
        <v>329.19</v>
      </c>
      <c r="M194" s="70">
        <v>9104.6299999999992</v>
      </c>
      <c r="N194" s="70"/>
      <c r="O194" s="70"/>
      <c r="P194" s="70">
        <v>680.21</v>
      </c>
      <c r="Q194" s="70">
        <v>10616.61</v>
      </c>
      <c r="R194" s="70"/>
      <c r="S194" s="70"/>
      <c r="T194" s="70">
        <v>32674.43</v>
      </c>
      <c r="U194" s="70">
        <v>100156.26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1361.63</v>
      </c>
      <c r="AF194" s="70">
        <v>446.2</v>
      </c>
      <c r="AG194" s="70">
        <v>151.56</v>
      </c>
      <c r="AH194" s="70">
        <v>74.569999999999993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1130680.6400000001</v>
      </c>
      <c r="K197" s="60">
        <f>SUM(K203,K198)</f>
        <v>0</v>
      </c>
      <c r="L197" s="60">
        <f t="shared" ref="L197:BW197" si="129">SUM(L203,L198)</f>
        <v>8409.7999999999993</v>
      </c>
      <c r="M197" s="60">
        <f t="shared" si="129"/>
        <v>425434.89</v>
      </c>
      <c r="N197" s="60">
        <f t="shared" si="129"/>
        <v>0</v>
      </c>
      <c r="O197" s="60">
        <f t="shared" si="129"/>
        <v>18141.190000000002</v>
      </c>
      <c r="P197" s="60">
        <f t="shared" si="129"/>
        <v>8917.0499999999993</v>
      </c>
      <c r="Q197" s="60">
        <f t="shared" si="129"/>
        <v>553117.24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5108.25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919.77</v>
      </c>
      <c r="AC197" s="60">
        <f t="shared" si="129"/>
        <v>0</v>
      </c>
      <c r="AD197" s="60">
        <f t="shared" si="129"/>
        <v>9299.9</v>
      </c>
      <c r="AE197" s="60">
        <f t="shared" si="129"/>
        <v>53026.74</v>
      </c>
      <c r="AF197" s="60">
        <f t="shared" si="129"/>
        <v>18250.21</v>
      </c>
      <c r="AG197" s="60">
        <f t="shared" si="129"/>
        <v>13520.54</v>
      </c>
      <c r="AH197" s="60">
        <f t="shared" si="129"/>
        <v>16535.059999999998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648821.65</v>
      </c>
      <c r="K198" s="83">
        <f>SUM(K199:K202)</f>
        <v>0</v>
      </c>
      <c r="L198" s="83">
        <f t="shared" ref="L198:BW198" si="131">SUM(L199:L202)</f>
        <v>3977.16</v>
      </c>
      <c r="M198" s="83">
        <f t="shared" si="131"/>
        <v>246075.9</v>
      </c>
      <c r="N198" s="83">
        <f t="shared" si="131"/>
        <v>0</v>
      </c>
      <c r="O198" s="83">
        <f t="shared" si="131"/>
        <v>13347.78</v>
      </c>
      <c r="P198" s="83">
        <f t="shared" si="131"/>
        <v>6590.1099999999988</v>
      </c>
      <c r="Q198" s="83">
        <f t="shared" si="131"/>
        <v>316071.71999999997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919.77</v>
      </c>
      <c r="AC198" s="83">
        <f t="shared" si="131"/>
        <v>0</v>
      </c>
      <c r="AD198" s="83">
        <f t="shared" si="131"/>
        <v>9299.9</v>
      </c>
      <c r="AE198" s="83">
        <f t="shared" si="131"/>
        <v>28647.279999999999</v>
      </c>
      <c r="AF198" s="83">
        <f t="shared" si="131"/>
        <v>9717.09</v>
      </c>
      <c r="AG198" s="83">
        <f t="shared" si="131"/>
        <v>7186.52</v>
      </c>
      <c r="AH198" s="83">
        <f t="shared" si="131"/>
        <v>6988.42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83194.53</v>
      </c>
      <c r="K199" s="70"/>
      <c r="L199" s="70">
        <v>664.24</v>
      </c>
      <c r="M199" s="70">
        <v>25389.439999999999</v>
      </c>
      <c r="N199" s="70"/>
      <c r="O199" s="70"/>
      <c r="P199" s="70">
        <v>2350.75</v>
      </c>
      <c r="Q199" s="70">
        <v>46325.120000000003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4134.34</v>
      </c>
      <c r="AF199" s="70">
        <v>1466.57</v>
      </c>
      <c r="AG199" s="70">
        <v>944.39</v>
      </c>
      <c r="AH199" s="70">
        <v>1919.68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68598.720000000001</v>
      </c>
      <c r="K200" s="70"/>
      <c r="L200" s="70">
        <v>669.93</v>
      </c>
      <c r="M200" s="70">
        <v>21516.87</v>
      </c>
      <c r="N200" s="70"/>
      <c r="O200" s="70">
        <v>1832.24</v>
      </c>
      <c r="P200" s="70">
        <v>1674.11</v>
      </c>
      <c r="Q200" s="70">
        <v>36437.339999999997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3243.51</v>
      </c>
      <c r="AF200" s="70">
        <v>1139.26</v>
      </c>
      <c r="AG200" s="70">
        <v>921.72</v>
      </c>
      <c r="AH200" s="70">
        <v>1163.74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113968.24000000002</v>
      </c>
      <c r="K201" s="70"/>
      <c r="L201" s="70">
        <v>1241.75</v>
      </c>
      <c r="M201" s="70">
        <v>43658.84</v>
      </c>
      <c r="N201" s="70"/>
      <c r="O201" s="70">
        <v>2452.77</v>
      </c>
      <c r="P201" s="70">
        <v>740.94</v>
      </c>
      <c r="Q201" s="70">
        <v>54145.33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6544.92</v>
      </c>
      <c r="AF201" s="70">
        <v>2204.8200000000002</v>
      </c>
      <c r="AG201" s="70">
        <v>1646.52</v>
      </c>
      <c r="AH201" s="70">
        <v>1332.35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383060.16000000009</v>
      </c>
      <c r="K202" s="70"/>
      <c r="L202" s="70">
        <v>1401.24</v>
      </c>
      <c r="M202" s="70">
        <v>155510.75</v>
      </c>
      <c r="N202" s="70"/>
      <c r="O202" s="70">
        <v>9062.77</v>
      </c>
      <c r="P202" s="70">
        <v>1824.31</v>
      </c>
      <c r="Q202" s="70">
        <v>179163.93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919.77</v>
      </c>
      <c r="AC202" s="70"/>
      <c r="AD202" s="70">
        <v>9299.9</v>
      </c>
      <c r="AE202" s="70">
        <v>14724.51</v>
      </c>
      <c r="AF202" s="70">
        <v>4906.4399999999996</v>
      </c>
      <c r="AG202" s="70">
        <v>3673.89</v>
      </c>
      <c r="AH202" s="70">
        <v>2572.65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481858.99000000005</v>
      </c>
      <c r="K203" s="83">
        <f>SUM(K204:K207)</f>
        <v>0</v>
      </c>
      <c r="L203" s="83">
        <f t="shared" ref="L203:BW203" si="134">SUM(L204:L207)</f>
        <v>4432.6400000000003</v>
      </c>
      <c r="M203" s="83">
        <f t="shared" si="134"/>
        <v>179358.99</v>
      </c>
      <c r="N203" s="83">
        <f t="shared" si="134"/>
        <v>0</v>
      </c>
      <c r="O203" s="83">
        <f t="shared" si="134"/>
        <v>4793.41</v>
      </c>
      <c r="P203" s="83">
        <f t="shared" si="134"/>
        <v>2326.94</v>
      </c>
      <c r="Q203" s="83">
        <f t="shared" si="134"/>
        <v>237045.52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5108.25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24379.46</v>
      </c>
      <c r="AF203" s="83">
        <f t="shared" si="134"/>
        <v>8533.119999999999</v>
      </c>
      <c r="AG203" s="83">
        <f t="shared" si="134"/>
        <v>6334.02</v>
      </c>
      <c r="AH203" s="83">
        <f t="shared" si="134"/>
        <v>9546.64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137670.89000000001</v>
      </c>
      <c r="K204" s="70"/>
      <c r="L204" s="70">
        <v>873.59</v>
      </c>
      <c r="M204" s="70">
        <v>47231.98</v>
      </c>
      <c r="N204" s="70"/>
      <c r="O204" s="70">
        <v>1107.6099999999999</v>
      </c>
      <c r="P204" s="70">
        <v>1036.97</v>
      </c>
      <c r="Q204" s="70">
        <v>73815.320000000007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7079.92</v>
      </c>
      <c r="AF204" s="70">
        <v>2561.52</v>
      </c>
      <c r="AG204" s="70">
        <v>1890.32</v>
      </c>
      <c r="AH204" s="70">
        <v>2073.66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39633.839999999997</v>
      </c>
      <c r="K205" s="70"/>
      <c r="L205" s="70">
        <v>655.87</v>
      </c>
      <c r="M205" s="70">
        <v>15690.98</v>
      </c>
      <c r="N205" s="70"/>
      <c r="O205" s="70"/>
      <c r="P205" s="70">
        <v>553.96</v>
      </c>
      <c r="Q205" s="70">
        <v>18250.12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2286.1799999999998</v>
      </c>
      <c r="AF205" s="70">
        <v>721.46</v>
      </c>
      <c r="AG205" s="70">
        <v>622.1</v>
      </c>
      <c r="AH205" s="70">
        <v>853.17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180232.23</v>
      </c>
      <c r="K206" s="70"/>
      <c r="L206" s="70">
        <v>2238.15</v>
      </c>
      <c r="M206" s="70">
        <v>72157.97</v>
      </c>
      <c r="N206" s="70"/>
      <c r="O206" s="70">
        <v>1015.48</v>
      </c>
      <c r="P206" s="70"/>
      <c r="Q206" s="70">
        <v>87093.73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8164.46</v>
      </c>
      <c r="AF206" s="70">
        <v>2873.23</v>
      </c>
      <c r="AG206" s="70">
        <v>2131.92</v>
      </c>
      <c r="AH206" s="70">
        <v>4557.29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124322.02999999998</v>
      </c>
      <c r="K207" s="70"/>
      <c r="L207" s="70">
        <v>665.03</v>
      </c>
      <c r="M207" s="70">
        <v>44278.06</v>
      </c>
      <c r="N207" s="70"/>
      <c r="O207" s="70">
        <v>2670.32</v>
      </c>
      <c r="P207" s="70">
        <v>736.01</v>
      </c>
      <c r="Q207" s="70">
        <v>57886.35</v>
      </c>
      <c r="R207" s="70"/>
      <c r="S207" s="70"/>
      <c r="T207" s="70"/>
      <c r="U207" s="70">
        <v>5108.25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6848.9</v>
      </c>
      <c r="AF207" s="70">
        <v>2376.91</v>
      </c>
      <c r="AG207" s="70">
        <v>1689.68</v>
      </c>
      <c r="AH207" s="70">
        <v>2062.52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14356.839999999998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1959.33</v>
      </c>
      <c r="N209" s="60">
        <f t="shared" si="137"/>
        <v>0</v>
      </c>
      <c r="O209" s="60">
        <f t="shared" si="137"/>
        <v>0</v>
      </c>
      <c r="P209" s="60">
        <f t="shared" si="137"/>
        <v>534.66999999999996</v>
      </c>
      <c r="Q209" s="60">
        <f t="shared" si="137"/>
        <v>4174.42</v>
      </c>
      <c r="R209" s="60">
        <f t="shared" si="137"/>
        <v>0</v>
      </c>
      <c r="S209" s="60">
        <f t="shared" si="137"/>
        <v>0</v>
      </c>
      <c r="T209" s="60">
        <f t="shared" si="137"/>
        <v>379.23</v>
      </c>
      <c r="U209" s="60">
        <f t="shared" si="137"/>
        <v>3.84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4.25</v>
      </c>
      <c r="AC209" s="60">
        <f t="shared" si="137"/>
        <v>256.97000000000003</v>
      </c>
      <c r="AD209" s="60">
        <f t="shared" si="137"/>
        <v>925.68</v>
      </c>
      <c r="AE209" s="60">
        <f t="shared" si="137"/>
        <v>362.45</v>
      </c>
      <c r="AF209" s="60">
        <f t="shared" si="137"/>
        <v>142.31</v>
      </c>
      <c r="AG209" s="60">
        <f t="shared" si="137"/>
        <v>95.460000000000008</v>
      </c>
      <c r="AH209" s="60">
        <f t="shared" si="137"/>
        <v>283.25</v>
      </c>
      <c r="AI209" s="60">
        <f t="shared" si="137"/>
        <v>0</v>
      </c>
      <c r="AJ209" s="60">
        <f t="shared" si="137"/>
        <v>18.34</v>
      </c>
      <c r="AK209" s="60">
        <f t="shared" si="137"/>
        <v>3371.9100000000003</v>
      </c>
      <c r="AL209" s="60">
        <f t="shared" si="137"/>
        <v>1844.73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14354.929999999998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1959.33</v>
      </c>
      <c r="N210" s="83">
        <f t="shared" si="140"/>
        <v>0</v>
      </c>
      <c r="O210" s="83">
        <f t="shared" si="140"/>
        <v>0</v>
      </c>
      <c r="P210" s="83">
        <f t="shared" si="140"/>
        <v>534.66999999999996</v>
      </c>
      <c r="Q210" s="83">
        <f t="shared" si="140"/>
        <v>4174.42</v>
      </c>
      <c r="R210" s="83">
        <f t="shared" si="140"/>
        <v>0</v>
      </c>
      <c r="S210" s="83">
        <f t="shared" si="140"/>
        <v>0</v>
      </c>
      <c r="T210" s="83">
        <f t="shared" si="140"/>
        <v>379.23</v>
      </c>
      <c r="U210" s="83">
        <f t="shared" si="140"/>
        <v>3.84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4.25</v>
      </c>
      <c r="AC210" s="83">
        <f t="shared" si="140"/>
        <v>256.97000000000003</v>
      </c>
      <c r="AD210" s="83">
        <f t="shared" si="140"/>
        <v>925.68</v>
      </c>
      <c r="AE210" s="83">
        <f t="shared" si="140"/>
        <v>362.45</v>
      </c>
      <c r="AF210" s="83">
        <f t="shared" si="140"/>
        <v>142.31</v>
      </c>
      <c r="AG210" s="83">
        <f t="shared" si="140"/>
        <v>95.460000000000008</v>
      </c>
      <c r="AH210" s="83">
        <f t="shared" si="140"/>
        <v>283.25</v>
      </c>
      <c r="AI210" s="83">
        <f t="shared" si="140"/>
        <v>0</v>
      </c>
      <c r="AJ210" s="83">
        <f t="shared" si="140"/>
        <v>18.13</v>
      </c>
      <c r="AK210" s="83">
        <f t="shared" si="140"/>
        <v>3370.6000000000004</v>
      </c>
      <c r="AL210" s="83">
        <f t="shared" si="140"/>
        <v>1844.34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10251.92</v>
      </c>
      <c r="K211" s="70"/>
      <c r="L211" s="70"/>
      <c r="M211" s="70">
        <v>806.4</v>
      </c>
      <c r="N211" s="70"/>
      <c r="O211" s="70"/>
      <c r="P211" s="70">
        <v>463.38</v>
      </c>
      <c r="Q211" s="70">
        <v>2352</v>
      </c>
      <c r="R211" s="70"/>
      <c r="S211" s="70"/>
      <c r="T211" s="70">
        <v>379.23</v>
      </c>
      <c r="U211" s="70">
        <v>3.84</v>
      </c>
      <c r="V211" s="70"/>
      <c r="W211" s="70"/>
      <c r="X211" s="70"/>
      <c r="Y211" s="70"/>
      <c r="Z211" s="70"/>
      <c r="AA211" s="70"/>
      <c r="AB211" s="70">
        <v>4.25</v>
      </c>
      <c r="AC211" s="70">
        <v>150.4</v>
      </c>
      <c r="AD211" s="70">
        <v>615.78</v>
      </c>
      <c r="AE211" s="70">
        <v>221.1</v>
      </c>
      <c r="AF211" s="70">
        <v>87.62</v>
      </c>
      <c r="AG211" s="70">
        <v>56.6</v>
      </c>
      <c r="AH211" s="70">
        <v>157.26</v>
      </c>
      <c r="AI211" s="70"/>
      <c r="AJ211" s="70"/>
      <c r="AK211" s="70">
        <v>3188.57</v>
      </c>
      <c r="AL211" s="70">
        <v>1765.49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4103.0100000000011</v>
      </c>
      <c r="K212" s="70"/>
      <c r="L212" s="70"/>
      <c r="M212" s="70">
        <v>1152.93</v>
      </c>
      <c r="N212" s="70"/>
      <c r="O212" s="70"/>
      <c r="P212" s="70">
        <v>71.290000000000006</v>
      </c>
      <c r="Q212" s="70">
        <v>1822.42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106.57</v>
      </c>
      <c r="AD212" s="70">
        <v>309.89999999999998</v>
      </c>
      <c r="AE212" s="70">
        <v>141.35</v>
      </c>
      <c r="AF212" s="70">
        <v>54.69</v>
      </c>
      <c r="AG212" s="70">
        <v>38.86</v>
      </c>
      <c r="AH212" s="70">
        <v>125.99</v>
      </c>
      <c r="AI212" s="70"/>
      <c r="AJ212" s="70">
        <v>18.13</v>
      </c>
      <c r="AK212" s="70">
        <v>182.03</v>
      </c>
      <c r="AL212" s="70">
        <v>78.849999999999994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1.9100000000000001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0.21</v>
      </c>
      <c r="AK213" s="83">
        <f t="shared" si="142"/>
        <v>1.31</v>
      </c>
      <c r="AL213" s="83">
        <f t="shared" si="142"/>
        <v>0.39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1.9100000000000001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0.21</v>
      </c>
      <c r="AK215" s="70">
        <v>1.31</v>
      </c>
      <c r="AL215" s="70">
        <v>0.39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344006.57999999996</v>
      </c>
      <c r="K217" s="60">
        <f>SUM(K218,K226)</f>
        <v>0</v>
      </c>
      <c r="L217" s="60">
        <f t="shared" ref="L217:BW217" si="144">SUM(L218,L226)</f>
        <v>852.43000000000006</v>
      </c>
      <c r="M217" s="60">
        <f t="shared" si="144"/>
        <v>24619.199999999997</v>
      </c>
      <c r="N217" s="60">
        <f t="shared" si="144"/>
        <v>0</v>
      </c>
      <c r="O217" s="60">
        <f t="shared" si="144"/>
        <v>3008.89</v>
      </c>
      <c r="P217" s="60">
        <f t="shared" si="144"/>
        <v>8363.35</v>
      </c>
      <c r="Q217" s="60">
        <f t="shared" si="144"/>
        <v>48080.71</v>
      </c>
      <c r="R217" s="60">
        <f t="shared" si="144"/>
        <v>0</v>
      </c>
      <c r="S217" s="60">
        <f t="shared" si="144"/>
        <v>7066.97</v>
      </c>
      <c r="T217" s="60">
        <f t="shared" si="144"/>
        <v>25766.58</v>
      </c>
      <c r="U217" s="60">
        <f t="shared" si="144"/>
        <v>93799.43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258.17</v>
      </c>
      <c r="Z217" s="60">
        <f t="shared" si="144"/>
        <v>0</v>
      </c>
      <c r="AA217" s="60">
        <f t="shared" si="144"/>
        <v>2.65</v>
      </c>
      <c r="AB217" s="60">
        <f t="shared" si="144"/>
        <v>0</v>
      </c>
      <c r="AC217" s="60">
        <f t="shared" si="144"/>
        <v>18437.22</v>
      </c>
      <c r="AD217" s="60">
        <f t="shared" si="144"/>
        <v>49606.79</v>
      </c>
      <c r="AE217" s="60">
        <f t="shared" si="144"/>
        <v>3286.69</v>
      </c>
      <c r="AF217" s="60">
        <f t="shared" si="144"/>
        <v>1950.2</v>
      </c>
      <c r="AG217" s="60">
        <f t="shared" si="144"/>
        <v>1142.1000000000001</v>
      </c>
      <c r="AH217" s="60">
        <f t="shared" si="144"/>
        <v>1245.06</v>
      </c>
      <c r="AI217" s="60">
        <f t="shared" si="144"/>
        <v>21.49</v>
      </c>
      <c r="AJ217" s="60">
        <f t="shared" si="144"/>
        <v>0</v>
      </c>
      <c r="AK217" s="60">
        <f t="shared" si="144"/>
        <v>37364.6</v>
      </c>
      <c r="AL217" s="60">
        <f t="shared" si="144"/>
        <v>19134.05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6838.3799999999983</v>
      </c>
      <c r="K218" s="60">
        <f>SUM(K219:K220)</f>
        <v>0</v>
      </c>
      <c r="L218" s="60">
        <f t="shared" ref="L218:BW218" si="146">SUM(L219:L220)</f>
        <v>103.35000000000001</v>
      </c>
      <c r="M218" s="60">
        <f t="shared" si="146"/>
        <v>2303.85</v>
      </c>
      <c r="N218" s="60">
        <f t="shared" si="146"/>
        <v>0</v>
      </c>
      <c r="O218" s="60">
        <f t="shared" si="146"/>
        <v>470.91</v>
      </c>
      <c r="P218" s="60">
        <f t="shared" si="146"/>
        <v>238.79</v>
      </c>
      <c r="Q218" s="60">
        <f t="shared" si="146"/>
        <v>7882.51</v>
      </c>
      <c r="R218" s="60">
        <f t="shared" si="146"/>
        <v>0</v>
      </c>
      <c r="S218" s="60">
        <f t="shared" si="146"/>
        <v>-150.54</v>
      </c>
      <c r="T218" s="60">
        <f t="shared" si="146"/>
        <v>-383.41999999999996</v>
      </c>
      <c r="U218" s="60">
        <f t="shared" si="146"/>
        <v>-4741.0700000000006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494.65999999999997</v>
      </c>
      <c r="AF218" s="60">
        <f t="shared" si="146"/>
        <v>191.76</v>
      </c>
      <c r="AG218" s="60">
        <f t="shared" si="146"/>
        <v>133.52000000000001</v>
      </c>
      <c r="AH218" s="60">
        <f t="shared" si="146"/>
        <v>272.57</v>
      </c>
      <c r="AI218" s="60">
        <f t="shared" si="146"/>
        <v>21.49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6838.3799999999983</v>
      </c>
      <c r="K220" s="83">
        <f>SUM(K221:K225)</f>
        <v>0</v>
      </c>
      <c r="L220" s="83">
        <f t="shared" ref="L220:BW220" si="148">SUM(L221:L225)</f>
        <v>103.35000000000001</v>
      </c>
      <c r="M220" s="83">
        <f t="shared" si="148"/>
        <v>2303.85</v>
      </c>
      <c r="N220" s="83">
        <f t="shared" si="148"/>
        <v>0</v>
      </c>
      <c r="O220" s="83">
        <f t="shared" si="148"/>
        <v>470.91</v>
      </c>
      <c r="P220" s="83">
        <f t="shared" si="148"/>
        <v>238.79</v>
      </c>
      <c r="Q220" s="83">
        <f t="shared" si="148"/>
        <v>7882.51</v>
      </c>
      <c r="R220" s="83">
        <f t="shared" si="148"/>
        <v>0</v>
      </c>
      <c r="S220" s="83">
        <f t="shared" si="148"/>
        <v>-150.54</v>
      </c>
      <c r="T220" s="83">
        <f t="shared" si="148"/>
        <v>-383.41999999999996</v>
      </c>
      <c r="U220" s="83">
        <f t="shared" si="148"/>
        <v>-4741.0700000000006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494.65999999999997</v>
      </c>
      <c r="AF220" s="83">
        <f t="shared" si="148"/>
        <v>191.76</v>
      </c>
      <c r="AG220" s="83">
        <f t="shared" si="148"/>
        <v>133.52000000000001</v>
      </c>
      <c r="AH220" s="83">
        <f t="shared" si="148"/>
        <v>272.57</v>
      </c>
      <c r="AI220" s="83">
        <f t="shared" si="148"/>
        <v>21.49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78.009999999999863</v>
      </c>
      <c r="K222" s="70"/>
      <c r="L222" s="70">
        <v>34.28</v>
      </c>
      <c r="M222" s="70">
        <v>588.84</v>
      </c>
      <c r="N222" s="70"/>
      <c r="O222" s="70">
        <v>79.239999999999995</v>
      </c>
      <c r="P222" s="70">
        <v>238.79</v>
      </c>
      <c r="Q222" s="70">
        <v>3754.1</v>
      </c>
      <c r="R222" s="70"/>
      <c r="S222" s="70">
        <v>-150.54</v>
      </c>
      <c r="T222" s="70">
        <v>-354.78</v>
      </c>
      <c r="U222" s="70">
        <v>-4646.5600000000004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239.98</v>
      </c>
      <c r="AF222" s="70">
        <v>87.17</v>
      </c>
      <c r="AG222" s="70">
        <v>57.1</v>
      </c>
      <c r="AH222" s="70">
        <v>128.9</v>
      </c>
      <c r="AI222" s="70">
        <v>21.49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4968.1000000000004</v>
      </c>
      <c r="K223" s="70"/>
      <c r="L223" s="70">
        <v>51.12</v>
      </c>
      <c r="M223" s="70">
        <v>1265.01</v>
      </c>
      <c r="N223" s="70"/>
      <c r="O223" s="70">
        <v>290.69</v>
      </c>
      <c r="P223" s="70"/>
      <c r="Q223" s="70">
        <v>3055.86</v>
      </c>
      <c r="R223" s="70"/>
      <c r="S223" s="70"/>
      <c r="T223" s="70">
        <v>-28.64</v>
      </c>
      <c r="U223" s="70">
        <v>-94.51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187.67</v>
      </c>
      <c r="AF223" s="70">
        <v>77.3</v>
      </c>
      <c r="AG223" s="70">
        <v>56.67</v>
      </c>
      <c r="AH223" s="70">
        <v>106.93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1792.27</v>
      </c>
      <c r="K224" s="70"/>
      <c r="L224" s="70">
        <v>17.95</v>
      </c>
      <c r="M224" s="70">
        <v>450</v>
      </c>
      <c r="N224" s="70"/>
      <c r="O224" s="70">
        <v>100.98</v>
      </c>
      <c r="P224" s="70"/>
      <c r="Q224" s="70">
        <v>1072.55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67.010000000000005</v>
      </c>
      <c r="AF224" s="70">
        <v>27.29</v>
      </c>
      <c r="AG224" s="70">
        <v>19.75</v>
      </c>
      <c r="AH224" s="70">
        <v>36.74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337168.2</v>
      </c>
      <c r="K226" s="83">
        <f>SUM(K227:K228)</f>
        <v>0</v>
      </c>
      <c r="L226" s="83">
        <f t="shared" ref="L226:BW226" si="150">SUM(L227:L228)</f>
        <v>749.08</v>
      </c>
      <c r="M226" s="83">
        <f t="shared" si="150"/>
        <v>22315.35</v>
      </c>
      <c r="N226" s="83">
        <f t="shared" si="150"/>
        <v>0</v>
      </c>
      <c r="O226" s="83">
        <f t="shared" si="150"/>
        <v>2537.98</v>
      </c>
      <c r="P226" s="83">
        <f t="shared" si="150"/>
        <v>8124.56</v>
      </c>
      <c r="Q226" s="83">
        <f t="shared" si="150"/>
        <v>40198.199999999997</v>
      </c>
      <c r="R226" s="83">
        <f t="shared" si="150"/>
        <v>0</v>
      </c>
      <c r="S226" s="83">
        <f t="shared" si="150"/>
        <v>7217.51</v>
      </c>
      <c r="T226" s="83">
        <f t="shared" si="150"/>
        <v>26150</v>
      </c>
      <c r="U226" s="83">
        <f t="shared" si="150"/>
        <v>98540.5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258.17</v>
      </c>
      <c r="Z226" s="83">
        <f t="shared" si="150"/>
        <v>0</v>
      </c>
      <c r="AA226" s="83">
        <f t="shared" si="150"/>
        <v>2.65</v>
      </c>
      <c r="AB226" s="83">
        <f t="shared" si="150"/>
        <v>0</v>
      </c>
      <c r="AC226" s="83">
        <f t="shared" si="150"/>
        <v>18437.22</v>
      </c>
      <c r="AD226" s="83">
        <f t="shared" si="150"/>
        <v>49606.79</v>
      </c>
      <c r="AE226" s="83">
        <f t="shared" si="150"/>
        <v>2792.03</v>
      </c>
      <c r="AF226" s="83">
        <f t="shared" si="150"/>
        <v>1758.44</v>
      </c>
      <c r="AG226" s="83">
        <f t="shared" si="150"/>
        <v>1008.58</v>
      </c>
      <c r="AH226" s="83">
        <f t="shared" si="150"/>
        <v>972.49</v>
      </c>
      <c r="AI226" s="83">
        <f t="shared" si="150"/>
        <v>0</v>
      </c>
      <c r="AJ226" s="83">
        <f t="shared" si="150"/>
        <v>0</v>
      </c>
      <c r="AK226" s="83">
        <f t="shared" si="150"/>
        <v>37364.6</v>
      </c>
      <c r="AL226" s="83">
        <f t="shared" si="150"/>
        <v>19134.05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337168.2</v>
      </c>
      <c r="K227" s="89"/>
      <c r="L227" s="89">
        <v>749.08</v>
      </c>
      <c r="M227" s="89">
        <v>22315.35</v>
      </c>
      <c r="N227" s="89"/>
      <c r="O227" s="89">
        <v>2537.98</v>
      </c>
      <c r="P227" s="89">
        <v>8124.56</v>
      </c>
      <c r="Q227" s="89">
        <v>40198.199999999997</v>
      </c>
      <c r="R227" s="89"/>
      <c r="S227" s="89">
        <v>7217.51</v>
      </c>
      <c r="T227" s="89">
        <v>26150</v>
      </c>
      <c r="U227" s="89">
        <v>98540.5</v>
      </c>
      <c r="V227" s="89"/>
      <c r="W227" s="89"/>
      <c r="X227" s="89"/>
      <c r="Y227" s="89">
        <v>258.17</v>
      </c>
      <c r="Z227" s="89"/>
      <c r="AA227" s="89">
        <v>2.65</v>
      </c>
      <c r="AB227" s="89"/>
      <c r="AC227" s="89">
        <v>18437.22</v>
      </c>
      <c r="AD227" s="89">
        <v>49606.79</v>
      </c>
      <c r="AE227" s="89">
        <v>2792.03</v>
      </c>
      <c r="AF227" s="89">
        <v>1758.44</v>
      </c>
      <c r="AG227" s="89">
        <v>1008.58</v>
      </c>
      <c r="AH227" s="89">
        <v>972.49</v>
      </c>
      <c r="AI227" s="89"/>
      <c r="AJ227" s="89"/>
      <c r="AK227" s="89">
        <v>37364.6</v>
      </c>
      <c r="AL227" s="89">
        <v>19134.05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1761.4700000000003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704.59</v>
      </c>
      <c r="AA234" s="60">
        <f t="shared" si="155"/>
        <v>1056.8800000000001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1761.4700000000003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704.59</v>
      </c>
      <c r="AA256" s="83">
        <f t="shared" si="165"/>
        <v>1056.8800000000001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1761.4700000000003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704.59</v>
      </c>
      <c r="AA257" s="83">
        <f t="shared" si="167"/>
        <v>1056.8800000000001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1761.4700000000003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>
        <v>704.59</v>
      </c>
      <c r="AA258" s="89">
        <v>1056.8800000000001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353249.41</v>
      </c>
      <c r="K392" s="60">
        <f>SUM(K393,K411)</f>
        <v>0</v>
      </c>
      <c r="L392" s="60">
        <f t="shared" ref="L392:BW392" si="209">SUM(L393,L411)</f>
        <v>625.88</v>
      </c>
      <c r="M392" s="60">
        <f t="shared" si="209"/>
        <v>18902.32</v>
      </c>
      <c r="N392" s="60">
        <f t="shared" si="209"/>
        <v>0</v>
      </c>
      <c r="O392" s="60">
        <f t="shared" si="209"/>
        <v>5654.52</v>
      </c>
      <c r="P392" s="60">
        <f t="shared" si="209"/>
        <v>279.08999999999997</v>
      </c>
      <c r="Q392" s="60">
        <f t="shared" si="209"/>
        <v>85601.11</v>
      </c>
      <c r="R392" s="60">
        <f t="shared" si="209"/>
        <v>2716.96</v>
      </c>
      <c r="S392" s="60">
        <f t="shared" si="209"/>
        <v>5684.18</v>
      </c>
      <c r="T392" s="60">
        <f t="shared" si="209"/>
        <v>0</v>
      </c>
      <c r="U392" s="60">
        <f t="shared" si="209"/>
        <v>102801.7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1904.96</v>
      </c>
      <c r="Z392" s="60">
        <f t="shared" si="209"/>
        <v>0</v>
      </c>
      <c r="AA392" s="60">
        <f t="shared" si="209"/>
        <v>26305.23</v>
      </c>
      <c r="AB392" s="60">
        <f t="shared" si="209"/>
        <v>4054.89</v>
      </c>
      <c r="AC392" s="60">
        <f t="shared" si="209"/>
        <v>0</v>
      </c>
      <c r="AD392" s="60">
        <f t="shared" si="209"/>
        <v>63611.53</v>
      </c>
      <c r="AE392" s="60">
        <f t="shared" si="209"/>
        <v>2585.38</v>
      </c>
      <c r="AF392" s="60">
        <f t="shared" si="209"/>
        <v>741.3599999999999</v>
      </c>
      <c r="AG392" s="60">
        <f t="shared" si="209"/>
        <v>730.29</v>
      </c>
      <c r="AH392" s="60">
        <f t="shared" si="209"/>
        <v>251.89</v>
      </c>
      <c r="AI392" s="60">
        <f t="shared" si="209"/>
        <v>0</v>
      </c>
      <c r="AJ392" s="60">
        <f t="shared" si="209"/>
        <v>298.63</v>
      </c>
      <c r="AK392" s="60">
        <f t="shared" si="209"/>
        <v>30499.49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353249.41</v>
      </c>
      <c r="K393" s="116">
        <f>SUM(K394:K396,K400,,K405:K406,K409:K410)</f>
        <v>0</v>
      </c>
      <c r="L393" s="116">
        <f t="shared" ref="L393:BW393" si="211">SUM(L394:L396,L400,,L405:L406,L409:L410)</f>
        <v>625.88</v>
      </c>
      <c r="M393" s="116">
        <f t="shared" si="211"/>
        <v>18902.32</v>
      </c>
      <c r="N393" s="116">
        <f t="shared" si="211"/>
        <v>0</v>
      </c>
      <c r="O393" s="116">
        <f t="shared" si="211"/>
        <v>5654.52</v>
      </c>
      <c r="P393" s="116">
        <f t="shared" si="211"/>
        <v>279.08999999999997</v>
      </c>
      <c r="Q393" s="116">
        <f t="shared" si="211"/>
        <v>85601.11</v>
      </c>
      <c r="R393" s="116">
        <f t="shared" si="211"/>
        <v>2716.96</v>
      </c>
      <c r="S393" s="116">
        <f t="shared" si="211"/>
        <v>5684.18</v>
      </c>
      <c r="T393" s="116">
        <f t="shared" si="211"/>
        <v>0</v>
      </c>
      <c r="U393" s="116">
        <f t="shared" si="211"/>
        <v>102801.7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1904.96</v>
      </c>
      <c r="Z393" s="116">
        <f t="shared" si="211"/>
        <v>0</v>
      </c>
      <c r="AA393" s="116">
        <f t="shared" si="211"/>
        <v>26305.23</v>
      </c>
      <c r="AB393" s="116">
        <f t="shared" si="211"/>
        <v>4054.89</v>
      </c>
      <c r="AC393" s="116">
        <f t="shared" si="211"/>
        <v>0</v>
      </c>
      <c r="AD393" s="116">
        <f t="shared" si="211"/>
        <v>63611.53</v>
      </c>
      <c r="AE393" s="116">
        <f t="shared" si="211"/>
        <v>2585.38</v>
      </c>
      <c r="AF393" s="116">
        <f t="shared" si="211"/>
        <v>741.3599999999999</v>
      </c>
      <c r="AG393" s="116">
        <f t="shared" si="211"/>
        <v>730.29</v>
      </c>
      <c r="AH393" s="116">
        <f t="shared" si="211"/>
        <v>251.89</v>
      </c>
      <c r="AI393" s="116">
        <f t="shared" si="211"/>
        <v>0</v>
      </c>
      <c r="AJ393" s="116">
        <f t="shared" si="211"/>
        <v>298.63</v>
      </c>
      <c r="AK393" s="116">
        <f t="shared" si="211"/>
        <v>30499.49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306250.40000000002</v>
      </c>
      <c r="K394" s="70"/>
      <c r="L394" s="70"/>
      <c r="M394" s="70">
        <v>376.99</v>
      </c>
      <c r="N394" s="70"/>
      <c r="O394" s="70">
        <v>3132.94</v>
      </c>
      <c r="P394" s="70"/>
      <c r="Q394" s="70">
        <v>64862.9</v>
      </c>
      <c r="R394" s="70">
        <v>2716.96</v>
      </c>
      <c r="S394" s="70">
        <v>5684.18</v>
      </c>
      <c r="T394" s="70"/>
      <c r="U394" s="70">
        <v>102801.7</v>
      </c>
      <c r="V394" s="70"/>
      <c r="W394" s="70"/>
      <c r="X394" s="70"/>
      <c r="Y394" s="70">
        <v>1904.96</v>
      </c>
      <c r="Z394" s="70"/>
      <c r="AA394" s="70">
        <v>26305.23</v>
      </c>
      <c r="AB394" s="70">
        <v>4054.89</v>
      </c>
      <c r="AC394" s="70"/>
      <c r="AD394" s="70">
        <v>63611.53</v>
      </c>
      <c r="AE394" s="70"/>
      <c r="AF394" s="70"/>
      <c r="AG394" s="70"/>
      <c r="AH394" s="70"/>
      <c r="AI394" s="70"/>
      <c r="AJ394" s="70">
        <v>298.63</v>
      </c>
      <c r="AK394" s="70">
        <v>30499.49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24950.61</v>
      </c>
      <c r="K400" s="72">
        <f>SUM(K401:K404)</f>
        <v>0</v>
      </c>
      <c r="L400" s="72">
        <f t="shared" ref="L400:BW400" si="217">SUM(L401:L404)</f>
        <v>400.54</v>
      </c>
      <c r="M400" s="72">
        <f t="shared" si="217"/>
        <v>9514.07</v>
      </c>
      <c r="N400" s="72">
        <f t="shared" si="217"/>
        <v>0</v>
      </c>
      <c r="O400" s="72">
        <f t="shared" si="217"/>
        <v>1398.56</v>
      </c>
      <c r="P400" s="72">
        <f t="shared" si="217"/>
        <v>279.08999999999997</v>
      </c>
      <c r="Q400" s="72">
        <f t="shared" si="217"/>
        <v>11106.77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1357.02</v>
      </c>
      <c r="AF400" s="72">
        <f t="shared" si="217"/>
        <v>425.34</v>
      </c>
      <c r="AG400" s="72">
        <f t="shared" si="217"/>
        <v>338.24</v>
      </c>
      <c r="AH400" s="72">
        <f t="shared" si="217"/>
        <v>130.97999999999999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24950.61</v>
      </c>
      <c r="K404" s="70"/>
      <c r="L404" s="70">
        <v>400.54</v>
      </c>
      <c r="M404" s="70">
        <v>9514.07</v>
      </c>
      <c r="N404" s="70"/>
      <c r="O404" s="70">
        <v>1398.56</v>
      </c>
      <c r="P404" s="70">
        <v>279.08999999999997</v>
      </c>
      <c r="Q404" s="70">
        <v>11106.77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1357.02</v>
      </c>
      <c r="AF404" s="70">
        <v>425.34</v>
      </c>
      <c r="AG404" s="70">
        <v>338.24</v>
      </c>
      <c r="AH404" s="70">
        <v>130.97999999999999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22048.400000000001</v>
      </c>
      <c r="K410" s="70"/>
      <c r="L410" s="70">
        <v>225.34</v>
      </c>
      <c r="M410" s="70">
        <v>9011.26</v>
      </c>
      <c r="N410" s="70"/>
      <c r="O410" s="70">
        <v>1123.02</v>
      </c>
      <c r="P410" s="70"/>
      <c r="Q410" s="70">
        <v>9631.44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1228.3599999999999</v>
      </c>
      <c r="AF410" s="70">
        <v>316.02</v>
      </c>
      <c r="AG410" s="70">
        <v>392.05</v>
      </c>
      <c r="AH410" s="70">
        <v>120.91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0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0</v>
      </c>
      <c r="P417" s="60">
        <f t="shared" si="224"/>
        <v>0</v>
      </c>
      <c r="Q417" s="60">
        <f t="shared" si="224"/>
        <v>0</v>
      </c>
      <c r="R417" s="60">
        <f t="shared" si="224"/>
        <v>0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0</v>
      </c>
      <c r="AF417" s="60">
        <f t="shared" si="224"/>
        <v>0</v>
      </c>
      <c r="AG417" s="60">
        <f t="shared" si="224"/>
        <v>0</v>
      </c>
      <c r="AH417" s="60">
        <f t="shared" si="224"/>
        <v>0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0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0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0</v>
      </c>
      <c r="P418" s="60">
        <f t="shared" si="226"/>
        <v>0</v>
      </c>
      <c r="Q418" s="60">
        <f t="shared" si="226"/>
        <v>0</v>
      </c>
      <c r="R418" s="60">
        <f t="shared" si="226"/>
        <v>0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0</v>
      </c>
      <c r="AF418" s="60">
        <f t="shared" si="226"/>
        <v>0</v>
      </c>
      <c r="AG418" s="60">
        <f t="shared" si="226"/>
        <v>0</v>
      </c>
      <c r="AH418" s="60">
        <f t="shared" si="226"/>
        <v>0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0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0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0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0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0</v>
      </c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0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166884.5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83442.25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83442.25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166884.5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83442.25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83442.25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166884.5</v>
      </c>
      <c r="K488" s="70"/>
      <c r="L488" s="70"/>
      <c r="M488" s="70">
        <v>83442.25</v>
      </c>
      <c r="N488" s="70"/>
      <c r="O488" s="70"/>
      <c r="P488" s="70"/>
      <c r="Q488" s="70">
        <v>83442.25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:מאי-2022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22625373.490212642</v>
      </c>
      <c r="K502" s="161">
        <f t="shared" si="279"/>
        <v>0</v>
      </c>
      <c r="L502" s="161">
        <f t="shared" si="279"/>
        <v>69324.77</v>
      </c>
      <c r="M502" s="161">
        <f t="shared" si="279"/>
        <v>1768064.4869200003</v>
      </c>
      <c r="N502" s="161">
        <f t="shared" si="279"/>
        <v>0</v>
      </c>
      <c r="O502" s="161">
        <f t="shared" si="279"/>
        <v>469912.47499000002</v>
      </c>
      <c r="P502" s="161">
        <f t="shared" si="279"/>
        <v>334155.29095999995</v>
      </c>
      <c r="Q502" s="161">
        <f t="shared" si="279"/>
        <v>4387333.02458</v>
      </c>
      <c r="R502" s="161">
        <f t="shared" si="279"/>
        <v>347446.76493</v>
      </c>
      <c r="S502" s="161">
        <f t="shared" si="279"/>
        <v>763097.39520999999</v>
      </c>
      <c r="T502" s="161">
        <f t="shared" si="279"/>
        <v>675122.22045000002</v>
      </c>
      <c r="U502" s="161">
        <f t="shared" si="279"/>
        <v>4232224.8727000002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270319.00669999997</v>
      </c>
      <c r="Z502" s="161">
        <f t="shared" ref="Z502:CU507" si="280">VLOOKUP($A502,$A$10:$CO$500,Z$500,0)</f>
        <v>521718.72286000004</v>
      </c>
      <c r="AA502" s="161">
        <f t="shared" si="280"/>
        <v>1643265.2661199998</v>
      </c>
      <c r="AB502" s="161">
        <f t="shared" si="280"/>
        <v>346394.19987999997</v>
      </c>
      <c r="AC502" s="161">
        <f t="shared" si="280"/>
        <v>645828.47013000003</v>
      </c>
      <c r="AD502" s="161">
        <f t="shared" si="280"/>
        <v>3198620.9733500001</v>
      </c>
      <c r="AE502" s="161">
        <f t="shared" si="280"/>
        <v>253307.76671</v>
      </c>
      <c r="AF502" s="161">
        <f t="shared" si="280"/>
        <v>114464.3026</v>
      </c>
      <c r="AG502" s="161">
        <f t="shared" si="280"/>
        <v>85847.133279999995</v>
      </c>
      <c r="AH502" s="161">
        <f t="shared" si="280"/>
        <v>184942.8811326455</v>
      </c>
      <c r="AI502" s="161">
        <f t="shared" si="280"/>
        <v>26162.379980000002</v>
      </c>
      <c r="AJ502" s="161">
        <f t="shared" si="280"/>
        <v>161734.47758999999</v>
      </c>
      <c r="AK502" s="161">
        <f t="shared" si="280"/>
        <v>1687824.3259000001</v>
      </c>
      <c r="AL502" s="161">
        <f t="shared" si="280"/>
        <v>380437.93432999996</v>
      </c>
      <c r="AM502" s="161">
        <f t="shared" si="280"/>
        <v>38854.381689999995</v>
      </c>
      <c r="AN502" s="161">
        <f t="shared" si="280"/>
        <v>2399.41032</v>
      </c>
      <c r="AO502" s="161">
        <f t="shared" si="280"/>
        <v>16570.5569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1984597.8202126455</v>
      </c>
      <c r="K503" s="161">
        <f t="shared" si="279"/>
        <v>0</v>
      </c>
      <c r="L503" s="161">
        <f t="shared" si="279"/>
        <v>5881.1900000000005</v>
      </c>
      <c r="M503" s="161">
        <f t="shared" si="279"/>
        <v>178169.70692</v>
      </c>
      <c r="N503" s="161">
        <f t="shared" si="279"/>
        <v>0</v>
      </c>
      <c r="O503" s="161">
        <f t="shared" si="279"/>
        <v>24860.924990000029</v>
      </c>
      <c r="P503" s="161">
        <f t="shared" si="279"/>
        <v>31152.98095999995</v>
      </c>
      <c r="Q503" s="161">
        <f t="shared" si="279"/>
        <v>469529.93457999907</v>
      </c>
      <c r="R503" s="161">
        <f t="shared" si="279"/>
        <v>65169.624929999918</v>
      </c>
      <c r="S503" s="161">
        <f t="shared" si="279"/>
        <v>28198.815209999961</v>
      </c>
      <c r="T503" s="161">
        <f t="shared" si="279"/>
        <v>75374.660450000039</v>
      </c>
      <c r="U503" s="161">
        <f t="shared" si="279"/>
        <v>221887.7027000004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18729.696699999968</v>
      </c>
      <c r="Z503" s="161">
        <f t="shared" si="280"/>
        <v>79666.282860000036</v>
      </c>
      <c r="AA503" s="161">
        <f t="shared" si="280"/>
        <v>147017.1261199998</v>
      </c>
      <c r="AB503" s="161">
        <f t="shared" si="280"/>
        <v>9747.0498799999386</v>
      </c>
      <c r="AC503" s="161">
        <f t="shared" si="280"/>
        <v>39419.610130000205</v>
      </c>
      <c r="AD503" s="161">
        <f t="shared" si="280"/>
        <v>147642.85335000046</v>
      </c>
      <c r="AE503" s="161">
        <f t="shared" si="280"/>
        <v>27415.666710000001</v>
      </c>
      <c r="AF503" s="161">
        <f t="shared" si="280"/>
        <v>11267.422600000005</v>
      </c>
      <c r="AG503" s="161">
        <f t="shared" si="280"/>
        <v>7431.5032799999954</v>
      </c>
      <c r="AH503" s="161">
        <f t="shared" si="280"/>
        <v>31090.641132645491</v>
      </c>
      <c r="AI503" s="161">
        <f t="shared" si="280"/>
        <v>609.28998000000445</v>
      </c>
      <c r="AJ503" s="161">
        <f t="shared" si="280"/>
        <v>6811.577589999999</v>
      </c>
      <c r="AK503" s="161">
        <f t="shared" si="280"/>
        <v>284023.81590000028</v>
      </c>
      <c r="AL503" s="161">
        <f t="shared" si="280"/>
        <v>60709.20432999995</v>
      </c>
      <c r="AM503" s="161">
        <f t="shared" si="280"/>
        <v>9412.4716899999985</v>
      </c>
      <c r="AN503" s="161">
        <f t="shared" si="280"/>
        <v>86.650319999999894</v>
      </c>
      <c r="AO503" s="161">
        <f t="shared" si="280"/>
        <v>3291.4168999999997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20120641.759999998</v>
      </c>
      <c r="K504" s="161">
        <f t="shared" si="279"/>
        <v>0</v>
      </c>
      <c r="L504" s="161">
        <f t="shared" si="279"/>
        <v>62817.7</v>
      </c>
      <c r="M504" s="161">
        <f t="shared" si="279"/>
        <v>1487550.2100000002</v>
      </c>
      <c r="N504" s="161">
        <f t="shared" si="279"/>
        <v>0</v>
      </c>
      <c r="O504" s="161">
        <f t="shared" si="279"/>
        <v>439397.02999999997</v>
      </c>
      <c r="P504" s="161">
        <f t="shared" si="279"/>
        <v>302723.21999999997</v>
      </c>
      <c r="Q504" s="161">
        <f t="shared" si="279"/>
        <v>3748759.7300000004</v>
      </c>
      <c r="R504" s="161">
        <f t="shared" si="279"/>
        <v>279560.18000000005</v>
      </c>
      <c r="S504" s="161">
        <f t="shared" si="279"/>
        <v>729214.4</v>
      </c>
      <c r="T504" s="161">
        <f t="shared" si="279"/>
        <v>599747.55999999994</v>
      </c>
      <c r="U504" s="161">
        <f t="shared" si="279"/>
        <v>3907535.47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249684.35</v>
      </c>
      <c r="Z504" s="161">
        <f t="shared" si="280"/>
        <v>442052.44</v>
      </c>
      <c r="AA504" s="161">
        <f t="shared" si="280"/>
        <v>1469942.91</v>
      </c>
      <c r="AB504" s="161">
        <f t="shared" si="280"/>
        <v>332592.26</v>
      </c>
      <c r="AC504" s="161">
        <f t="shared" si="280"/>
        <v>606408.85999999987</v>
      </c>
      <c r="AD504" s="161">
        <f t="shared" si="280"/>
        <v>2987366.59</v>
      </c>
      <c r="AE504" s="161">
        <f t="shared" si="280"/>
        <v>223306.72</v>
      </c>
      <c r="AF504" s="161">
        <f t="shared" si="280"/>
        <v>102455.51999999999</v>
      </c>
      <c r="AG504" s="161">
        <f t="shared" si="280"/>
        <v>77685.340000000011</v>
      </c>
      <c r="AH504" s="161">
        <f t="shared" si="280"/>
        <v>153600.35</v>
      </c>
      <c r="AI504" s="161">
        <f t="shared" si="280"/>
        <v>25553.089999999997</v>
      </c>
      <c r="AJ504" s="161">
        <f t="shared" si="280"/>
        <v>154624.26999999999</v>
      </c>
      <c r="AK504" s="161">
        <f t="shared" si="280"/>
        <v>1373301.0199999998</v>
      </c>
      <c r="AL504" s="161">
        <f t="shared" si="280"/>
        <v>319728.73</v>
      </c>
      <c r="AM504" s="161">
        <f t="shared" si="280"/>
        <v>29441.909999999996</v>
      </c>
      <c r="AN504" s="161">
        <f t="shared" si="280"/>
        <v>2312.7600000000002</v>
      </c>
      <c r="AO504" s="161">
        <f t="shared" si="280"/>
        <v>13279.140000000001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7122656.6099999994</v>
      </c>
      <c r="K505" s="161">
        <f t="shared" si="279"/>
        <v>0</v>
      </c>
      <c r="L505" s="161">
        <f t="shared" si="279"/>
        <v>28305.42</v>
      </c>
      <c r="M505" s="161">
        <f t="shared" si="279"/>
        <v>247138.44</v>
      </c>
      <c r="N505" s="161">
        <f t="shared" si="279"/>
        <v>0</v>
      </c>
      <c r="O505" s="161">
        <f t="shared" si="279"/>
        <v>356415.91</v>
      </c>
      <c r="P505" s="161">
        <f t="shared" si="279"/>
        <v>0</v>
      </c>
      <c r="Q505" s="161">
        <f t="shared" si="279"/>
        <v>927484.02999999991</v>
      </c>
      <c r="R505" s="161">
        <f t="shared" si="279"/>
        <v>276997.15000000002</v>
      </c>
      <c r="S505" s="161">
        <f t="shared" si="279"/>
        <v>589292.46000000008</v>
      </c>
      <c r="T505" s="161">
        <f t="shared" si="279"/>
        <v>77840.040000000008</v>
      </c>
      <c r="U505" s="161">
        <f t="shared" si="279"/>
        <v>1450720.92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219177.12</v>
      </c>
      <c r="Z505" s="161">
        <f t="shared" si="280"/>
        <v>27733.200000000001</v>
      </c>
      <c r="AA505" s="161">
        <f t="shared" si="280"/>
        <v>565058.05000000005</v>
      </c>
      <c r="AB505" s="161">
        <f t="shared" si="280"/>
        <v>268526.82</v>
      </c>
      <c r="AC505" s="161">
        <f t="shared" si="280"/>
        <v>121549.65</v>
      </c>
      <c r="AD505" s="161">
        <f t="shared" si="280"/>
        <v>1015467.33</v>
      </c>
      <c r="AE505" s="161">
        <f t="shared" si="280"/>
        <v>38839.01</v>
      </c>
      <c r="AF505" s="161">
        <f t="shared" si="280"/>
        <v>20584.47</v>
      </c>
      <c r="AG505" s="161">
        <f t="shared" si="280"/>
        <v>25065.439999999999</v>
      </c>
      <c r="AH505" s="161">
        <f t="shared" si="280"/>
        <v>65105.540000000008</v>
      </c>
      <c r="AI505" s="161">
        <f t="shared" si="280"/>
        <v>6465.0999999999995</v>
      </c>
      <c r="AJ505" s="161">
        <f t="shared" si="280"/>
        <v>128453.38</v>
      </c>
      <c r="AK505" s="161">
        <f t="shared" si="280"/>
        <v>533160.46</v>
      </c>
      <c r="AL505" s="161">
        <f t="shared" si="280"/>
        <v>121301.4</v>
      </c>
      <c r="AM505" s="161">
        <f t="shared" si="280"/>
        <v>9702.56</v>
      </c>
      <c r="AN505" s="161">
        <f t="shared" si="280"/>
        <v>1976.7600000000002</v>
      </c>
      <c r="AO505" s="161">
        <f t="shared" si="280"/>
        <v>295.95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3227583.5599999996</v>
      </c>
      <c r="K507" s="161">
        <f t="shared" si="279"/>
        <v>0</v>
      </c>
      <c r="L507" s="161">
        <f t="shared" si="279"/>
        <v>1839.2200000000003</v>
      </c>
      <c r="M507" s="161">
        <f t="shared" si="279"/>
        <v>131602.70000000001</v>
      </c>
      <c r="N507" s="161">
        <f t="shared" si="279"/>
        <v>0</v>
      </c>
      <c r="O507" s="161">
        <f t="shared" si="279"/>
        <v>46103.11</v>
      </c>
      <c r="P507" s="161">
        <f t="shared" si="279"/>
        <v>0</v>
      </c>
      <c r="Q507" s="161">
        <f t="shared" si="279"/>
        <v>363301.34</v>
      </c>
      <c r="R507" s="161">
        <f t="shared" si="279"/>
        <v>2563.0299999999997</v>
      </c>
      <c r="S507" s="161">
        <f t="shared" si="279"/>
        <v>132854.96999999997</v>
      </c>
      <c r="T507" s="161">
        <f t="shared" si="279"/>
        <v>0</v>
      </c>
      <c r="U507" s="161">
        <f t="shared" si="279"/>
        <v>794815.54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24034.559999999998</v>
      </c>
      <c r="Z507" s="161">
        <f t="shared" ref="Z507:CU516" si="283">VLOOKUP($A507,$A$10:$CO$500,Z$500,0)</f>
        <v>1113.29</v>
      </c>
      <c r="AA507" s="161">
        <f t="shared" si="283"/>
        <v>206564.06999999998</v>
      </c>
      <c r="AB507" s="161">
        <f t="shared" si="283"/>
        <v>63141.420000000006</v>
      </c>
      <c r="AC507" s="161">
        <f t="shared" si="283"/>
        <v>16123.169999999998</v>
      </c>
      <c r="AD507" s="161">
        <f t="shared" si="283"/>
        <v>900558</v>
      </c>
      <c r="AE507" s="161">
        <f t="shared" si="283"/>
        <v>19970.210000000003</v>
      </c>
      <c r="AF507" s="161">
        <f t="shared" si="283"/>
        <v>16126.059999999998</v>
      </c>
      <c r="AG507" s="161">
        <f t="shared" si="283"/>
        <v>12305.189999999999</v>
      </c>
      <c r="AH507" s="161">
        <f t="shared" si="283"/>
        <v>16504.57</v>
      </c>
      <c r="AI507" s="161">
        <f t="shared" si="283"/>
        <v>3707.16</v>
      </c>
      <c r="AJ507" s="161">
        <f t="shared" si="283"/>
        <v>25679.780000000002</v>
      </c>
      <c r="AK507" s="161">
        <f t="shared" si="283"/>
        <v>424478.06</v>
      </c>
      <c r="AL507" s="161">
        <f t="shared" si="283"/>
        <v>22301.94</v>
      </c>
      <c r="AM507" s="161">
        <f t="shared" si="283"/>
        <v>1519.9199999999998</v>
      </c>
      <c r="AN507" s="161">
        <f t="shared" si="283"/>
        <v>249.26</v>
      </c>
      <c r="AO507" s="161">
        <f t="shared" si="283"/>
        <v>126.99000000000001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4741369.919999999</v>
      </c>
      <c r="K508" s="161">
        <f t="shared" si="279"/>
        <v>0</v>
      </c>
      <c r="L508" s="161">
        <f t="shared" si="279"/>
        <v>17200.18</v>
      </c>
      <c r="M508" s="161">
        <f t="shared" si="279"/>
        <v>522593.13</v>
      </c>
      <c r="N508" s="161">
        <f t="shared" si="279"/>
        <v>0</v>
      </c>
      <c r="O508" s="161">
        <f t="shared" si="279"/>
        <v>12658</v>
      </c>
      <c r="P508" s="161">
        <f t="shared" si="279"/>
        <v>132107.45000000001</v>
      </c>
      <c r="Q508" s="161">
        <f t="shared" si="279"/>
        <v>971963.61</v>
      </c>
      <c r="R508" s="161">
        <f t="shared" si="279"/>
        <v>0</v>
      </c>
      <c r="S508" s="161">
        <f t="shared" si="279"/>
        <v>0</v>
      </c>
      <c r="T508" s="161">
        <f t="shared" si="279"/>
        <v>254045.53999999998</v>
      </c>
      <c r="U508" s="161">
        <f t="shared" si="279"/>
        <v>810040.89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1373.61</v>
      </c>
      <c r="Z508" s="161">
        <f t="shared" si="283"/>
        <v>224247.84</v>
      </c>
      <c r="AA508" s="161">
        <f t="shared" si="283"/>
        <v>322638.98</v>
      </c>
      <c r="AB508" s="161">
        <f t="shared" si="283"/>
        <v>0</v>
      </c>
      <c r="AC508" s="161">
        <f t="shared" si="283"/>
        <v>251982.31</v>
      </c>
      <c r="AD508" s="161">
        <f t="shared" si="283"/>
        <v>600388.17999999993</v>
      </c>
      <c r="AE508" s="161">
        <f t="shared" si="283"/>
        <v>81292.600000000006</v>
      </c>
      <c r="AF508" s="161">
        <f t="shared" si="283"/>
        <v>29542.119999999995</v>
      </c>
      <c r="AG508" s="161">
        <f t="shared" si="283"/>
        <v>15917.38</v>
      </c>
      <c r="AH508" s="161">
        <f t="shared" si="283"/>
        <v>24627.29</v>
      </c>
      <c r="AI508" s="161">
        <f t="shared" si="283"/>
        <v>3373.87</v>
      </c>
      <c r="AJ508" s="161">
        <f t="shared" si="283"/>
        <v>472.77</v>
      </c>
      <c r="AK508" s="161">
        <f t="shared" si="283"/>
        <v>324645.08999999997</v>
      </c>
      <c r="AL508" s="161">
        <f t="shared" si="283"/>
        <v>139948.1</v>
      </c>
      <c r="AM508" s="161">
        <f t="shared" si="283"/>
        <v>131.24</v>
      </c>
      <c r="AN508" s="161">
        <f t="shared" si="283"/>
        <v>0</v>
      </c>
      <c r="AO508" s="161">
        <f t="shared" si="283"/>
        <v>179.74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3241098.6999999993</v>
      </c>
      <c r="K509" s="161">
        <f t="shared" si="279"/>
        <v>0</v>
      </c>
      <c r="L509" s="161">
        <f t="shared" si="279"/>
        <v>5644.1799999999994</v>
      </c>
      <c r="M509" s="161">
        <f t="shared" si="279"/>
        <v>119455.23000000001</v>
      </c>
      <c r="N509" s="161">
        <f t="shared" si="279"/>
        <v>0</v>
      </c>
      <c r="O509" s="161">
        <f t="shared" si="279"/>
        <v>2828.33</v>
      </c>
      <c r="P509" s="161">
        <f t="shared" si="279"/>
        <v>151791.85999999999</v>
      </c>
      <c r="Q509" s="161">
        <f t="shared" si="279"/>
        <v>863554.15999999992</v>
      </c>
      <c r="R509" s="161">
        <f t="shared" si="279"/>
        <v>0</v>
      </c>
      <c r="S509" s="161">
        <f t="shared" si="279"/>
        <v>0</v>
      </c>
      <c r="T509" s="161">
        <f t="shared" si="279"/>
        <v>193662.75</v>
      </c>
      <c r="U509" s="161">
        <f t="shared" si="279"/>
        <v>606319.48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4840.8900000000003</v>
      </c>
      <c r="Z509" s="161">
        <f t="shared" si="283"/>
        <v>188253.52000000002</v>
      </c>
      <c r="AA509" s="161">
        <f t="shared" si="283"/>
        <v>374622.27999999997</v>
      </c>
      <c r="AB509" s="161">
        <f t="shared" si="283"/>
        <v>0</v>
      </c>
      <c r="AC509" s="161">
        <f t="shared" si="283"/>
        <v>198059.53999999998</v>
      </c>
      <c r="AD509" s="161">
        <f t="shared" si="283"/>
        <v>411120.70999999996</v>
      </c>
      <c r="AE509" s="161">
        <f t="shared" si="283"/>
        <v>24334.53</v>
      </c>
      <c r="AF509" s="161">
        <f t="shared" si="283"/>
        <v>15178.550000000001</v>
      </c>
      <c r="AG509" s="161">
        <f t="shared" si="283"/>
        <v>9386.369999999999</v>
      </c>
      <c r="AH509" s="161">
        <f t="shared" si="283"/>
        <v>29209.46</v>
      </c>
      <c r="AI509" s="161">
        <f t="shared" si="283"/>
        <v>11985.470000000001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18088.189999999999</v>
      </c>
      <c r="AN509" s="161">
        <f t="shared" si="283"/>
        <v>86.74</v>
      </c>
      <c r="AO509" s="161">
        <f t="shared" si="283"/>
        <v>12676.460000000001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297127.44</v>
      </c>
      <c r="K510" s="161">
        <f t="shared" si="279"/>
        <v>0</v>
      </c>
      <c r="L510" s="161">
        <f t="shared" si="279"/>
        <v>566.47</v>
      </c>
      <c r="M510" s="161">
        <f t="shared" si="279"/>
        <v>14747.289999999999</v>
      </c>
      <c r="N510" s="161">
        <f t="shared" si="279"/>
        <v>0</v>
      </c>
      <c r="O510" s="161">
        <f t="shared" si="279"/>
        <v>241.6</v>
      </c>
      <c r="P510" s="161">
        <f t="shared" si="279"/>
        <v>1008.84</v>
      </c>
      <c r="Q510" s="161">
        <f t="shared" si="279"/>
        <v>17084.22</v>
      </c>
      <c r="R510" s="161">
        <f t="shared" si="279"/>
        <v>0</v>
      </c>
      <c r="S510" s="161">
        <f t="shared" si="279"/>
        <v>0</v>
      </c>
      <c r="T510" s="161">
        <f t="shared" si="279"/>
        <v>48053.42</v>
      </c>
      <c r="U510" s="161">
        <f t="shared" si="279"/>
        <v>146727.12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2194.4900000000002</v>
      </c>
      <c r="AF510" s="161">
        <f t="shared" si="283"/>
        <v>681.6</v>
      </c>
      <c r="AG510" s="161">
        <f t="shared" si="283"/>
        <v>252.86</v>
      </c>
      <c r="AH510" s="161">
        <f t="shared" si="283"/>
        <v>90.11999999999999</v>
      </c>
      <c r="AI510" s="161">
        <f t="shared" si="283"/>
        <v>0</v>
      </c>
      <c r="AJ510" s="161">
        <f t="shared" si="283"/>
        <v>0</v>
      </c>
      <c r="AK510" s="161">
        <f t="shared" si="283"/>
        <v>50280.9</v>
      </c>
      <c r="AL510" s="161">
        <f t="shared" si="283"/>
        <v>15198.51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1130680.6400000001</v>
      </c>
      <c r="K511" s="161">
        <f t="shared" si="279"/>
        <v>0</v>
      </c>
      <c r="L511" s="161">
        <f t="shared" si="279"/>
        <v>8409.7999999999993</v>
      </c>
      <c r="M511" s="161">
        <f t="shared" si="279"/>
        <v>425434.89</v>
      </c>
      <c r="N511" s="161">
        <f t="shared" si="279"/>
        <v>0</v>
      </c>
      <c r="O511" s="161">
        <f t="shared" si="279"/>
        <v>18141.190000000002</v>
      </c>
      <c r="P511" s="161">
        <f t="shared" si="279"/>
        <v>8917.0499999999993</v>
      </c>
      <c r="Q511" s="161">
        <f t="shared" si="279"/>
        <v>553117.24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5108.25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919.77</v>
      </c>
      <c r="AC511" s="161">
        <f t="shared" si="283"/>
        <v>0</v>
      </c>
      <c r="AD511" s="161">
        <f t="shared" si="283"/>
        <v>9299.9</v>
      </c>
      <c r="AE511" s="161">
        <f t="shared" si="283"/>
        <v>53026.74</v>
      </c>
      <c r="AF511" s="161">
        <f t="shared" si="283"/>
        <v>18250.21</v>
      </c>
      <c r="AG511" s="161">
        <f t="shared" si="283"/>
        <v>13520.54</v>
      </c>
      <c r="AH511" s="161">
        <f t="shared" si="283"/>
        <v>16535.059999999998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14356.839999999998</v>
      </c>
      <c r="K512" s="161">
        <f t="shared" si="279"/>
        <v>0</v>
      </c>
      <c r="L512" s="161">
        <f t="shared" si="279"/>
        <v>0</v>
      </c>
      <c r="M512" s="161">
        <f t="shared" si="279"/>
        <v>1959.33</v>
      </c>
      <c r="N512" s="161">
        <f t="shared" si="279"/>
        <v>0</v>
      </c>
      <c r="O512" s="161">
        <f t="shared" si="279"/>
        <v>0</v>
      </c>
      <c r="P512" s="161">
        <f t="shared" si="279"/>
        <v>534.66999999999996</v>
      </c>
      <c r="Q512" s="161">
        <f t="shared" si="279"/>
        <v>4174.42</v>
      </c>
      <c r="R512" s="161">
        <f t="shared" si="279"/>
        <v>0</v>
      </c>
      <c r="S512" s="161">
        <f t="shared" si="279"/>
        <v>0</v>
      </c>
      <c r="T512" s="161">
        <f t="shared" si="279"/>
        <v>379.23</v>
      </c>
      <c r="U512" s="161">
        <f t="shared" si="279"/>
        <v>3.84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4.25</v>
      </c>
      <c r="AC512" s="161">
        <f t="shared" si="283"/>
        <v>256.97000000000003</v>
      </c>
      <c r="AD512" s="161">
        <f t="shared" si="283"/>
        <v>925.68</v>
      </c>
      <c r="AE512" s="161">
        <f t="shared" si="283"/>
        <v>362.45</v>
      </c>
      <c r="AF512" s="161">
        <f t="shared" si="283"/>
        <v>142.31</v>
      </c>
      <c r="AG512" s="161">
        <f t="shared" si="283"/>
        <v>95.460000000000008</v>
      </c>
      <c r="AH512" s="161">
        <f t="shared" si="283"/>
        <v>283.25</v>
      </c>
      <c r="AI512" s="161">
        <f t="shared" si="283"/>
        <v>0</v>
      </c>
      <c r="AJ512" s="161">
        <f t="shared" si="283"/>
        <v>18.34</v>
      </c>
      <c r="AK512" s="161">
        <f t="shared" si="283"/>
        <v>3371.9100000000003</v>
      </c>
      <c r="AL512" s="161">
        <f t="shared" si="283"/>
        <v>1844.73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344006.57999999996</v>
      </c>
      <c r="K513" s="161">
        <f t="shared" si="279"/>
        <v>0</v>
      </c>
      <c r="L513" s="161">
        <f t="shared" si="279"/>
        <v>852.43000000000006</v>
      </c>
      <c r="M513" s="161">
        <f t="shared" si="279"/>
        <v>24619.199999999997</v>
      </c>
      <c r="N513" s="161">
        <f t="shared" si="279"/>
        <v>0</v>
      </c>
      <c r="O513" s="161">
        <f t="shared" si="279"/>
        <v>3008.89</v>
      </c>
      <c r="P513" s="161">
        <f t="shared" si="279"/>
        <v>8363.35</v>
      </c>
      <c r="Q513" s="161">
        <f t="shared" si="279"/>
        <v>48080.71</v>
      </c>
      <c r="R513" s="161">
        <f t="shared" si="279"/>
        <v>0</v>
      </c>
      <c r="S513" s="161">
        <f t="shared" si="279"/>
        <v>7066.97</v>
      </c>
      <c r="T513" s="161">
        <f t="shared" si="279"/>
        <v>25766.58</v>
      </c>
      <c r="U513" s="161">
        <f t="shared" si="279"/>
        <v>93799.43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258.17</v>
      </c>
      <c r="Z513" s="161">
        <f t="shared" si="283"/>
        <v>0</v>
      </c>
      <c r="AA513" s="161">
        <f t="shared" si="283"/>
        <v>2.65</v>
      </c>
      <c r="AB513" s="161">
        <f t="shared" si="283"/>
        <v>0</v>
      </c>
      <c r="AC513" s="161">
        <f t="shared" si="283"/>
        <v>18437.22</v>
      </c>
      <c r="AD513" s="161">
        <f t="shared" si="283"/>
        <v>49606.79</v>
      </c>
      <c r="AE513" s="161">
        <f t="shared" si="283"/>
        <v>3286.69</v>
      </c>
      <c r="AF513" s="161">
        <f t="shared" si="283"/>
        <v>1950.2</v>
      </c>
      <c r="AG513" s="161">
        <f t="shared" si="283"/>
        <v>1142.1000000000001</v>
      </c>
      <c r="AH513" s="161">
        <f t="shared" si="283"/>
        <v>1245.06</v>
      </c>
      <c r="AI513" s="161">
        <f t="shared" si="283"/>
        <v>21.49</v>
      </c>
      <c r="AJ513" s="161">
        <f t="shared" si="283"/>
        <v>0</v>
      </c>
      <c r="AK513" s="161">
        <f t="shared" si="283"/>
        <v>37364.6</v>
      </c>
      <c r="AL513" s="161">
        <f t="shared" si="283"/>
        <v>19134.05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1761.4700000000003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704.59</v>
      </c>
      <c r="AA514" s="161">
        <f t="shared" si="283"/>
        <v>1056.8800000000001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353249.41</v>
      </c>
      <c r="K516" s="161">
        <f t="shared" si="279"/>
        <v>0</v>
      </c>
      <c r="L516" s="161">
        <f t="shared" si="279"/>
        <v>625.88</v>
      </c>
      <c r="M516" s="161">
        <f t="shared" si="279"/>
        <v>18902.32</v>
      </c>
      <c r="N516" s="161">
        <f t="shared" si="279"/>
        <v>0</v>
      </c>
      <c r="O516" s="161">
        <f t="shared" si="279"/>
        <v>5654.52</v>
      </c>
      <c r="P516" s="161">
        <f t="shared" si="279"/>
        <v>279.08999999999997</v>
      </c>
      <c r="Q516" s="161">
        <f t="shared" si="279"/>
        <v>85601.11</v>
      </c>
      <c r="R516" s="161">
        <f t="shared" si="279"/>
        <v>2716.96</v>
      </c>
      <c r="S516" s="161">
        <f t="shared" si="279"/>
        <v>5684.18</v>
      </c>
      <c r="T516" s="161">
        <f t="shared" si="279"/>
        <v>0</v>
      </c>
      <c r="U516" s="161">
        <f t="shared" si="279"/>
        <v>102801.7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1904.96</v>
      </c>
      <c r="Z516" s="161">
        <f t="shared" si="283"/>
        <v>0</v>
      </c>
      <c r="AA516" s="161">
        <f t="shared" si="283"/>
        <v>26305.23</v>
      </c>
      <c r="AB516" s="161">
        <f t="shared" si="283"/>
        <v>4054.89</v>
      </c>
      <c r="AC516" s="161">
        <f t="shared" si="283"/>
        <v>0</v>
      </c>
      <c r="AD516" s="161">
        <f t="shared" si="283"/>
        <v>63611.53</v>
      </c>
      <c r="AE516" s="161">
        <f t="shared" si="283"/>
        <v>2585.38</v>
      </c>
      <c r="AF516" s="161">
        <f t="shared" si="283"/>
        <v>741.3599999999999</v>
      </c>
      <c r="AG516" s="161">
        <f t="shared" si="283"/>
        <v>730.29</v>
      </c>
      <c r="AH516" s="161">
        <f t="shared" si="283"/>
        <v>251.89</v>
      </c>
      <c r="AI516" s="161">
        <f t="shared" si="283"/>
        <v>0</v>
      </c>
      <c r="AJ516" s="161">
        <f t="shared" si="283"/>
        <v>298.63</v>
      </c>
      <c r="AK516" s="161">
        <f t="shared" si="283"/>
        <v>30499.49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0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0</v>
      </c>
      <c r="P517" s="161">
        <f t="shared" si="279"/>
        <v>0</v>
      </c>
      <c r="Q517" s="161">
        <f t="shared" si="279"/>
        <v>0</v>
      </c>
      <c r="R517" s="161">
        <f t="shared" si="279"/>
        <v>0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0</v>
      </c>
      <c r="AF517" s="161">
        <f t="shared" si="288"/>
        <v>0</v>
      </c>
      <c r="AG517" s="161">
        <f t="shared" si="288"/>
        <v>0</v>
      </c>
      <c r="AH517" s="161">
        <f t="shared" si="288"/>
        <v>0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166884.5</v>
      </c>
      <c r="K519" s="161">
        <f t="shared" si="289"/>
        <v>0</v>
      </c>
      <c r="L519" s="161">
        <f t="shared" si="289"/>
        <v>0</v>
      </c>
      <c r="M519" s="161">
        <f t="shared" si="289"/>
        <v>83442.25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83442.25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:מאי-2022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8.7715582731535874E-2</v>
      </c>
      <c r="K524" s="170">
        <f t="shared" si="292"/>
        <v>0</v>
      </c>
      <c r="L524" s="170">
        <f t="shared" si="290"/>
        <v>8.4835333748673095E-2</v>
      </c>
      <c r="M524" s="170">
        <f t="shared" si="290"/>
        <v>0.10077104553486892</v>
      </c>
      <c r="N524" s="170">
        <f t="shared" si="290"/>
        <v>0</v>
      </c>
      <c r="O524" s="170">
        <f t="shared" si="290"/>
        <v>5.2905437316872854E-2</v>
      </c>
      <c r="P524" s="170">
        <f t="shared" si="290"/>
        <v>9.3229051889317877E-2</v>
      </c>
      <c r="Q524" s="170">
        <f t="shared" si="290"/>
        <v>0.10701944255187859</v>
      </c>
      <c r="R524" s="170">
        <f t="shared" si="290"/>
        <v>0.18756722326405781</v>
      </c>
      <c r="S524" s="170">
        <f t="shared" si="290"/>
        <v>3.6953101120519236E-2</v>
      </c>
      <c r="T524" s="170">
        <f t="shared" si="290"/>
        <v>0.11164594819551245</v>
      </c>
      <c r="U524" s="170">
        <f t="shared" si="290"/>
        <v>5.242814580370924E-2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6.9287383557110296E-2</v>
      </c>
      <c r="Z524" s="170">
        <f t="shared" si="290"/>
        <v>0.1526996815894951</v>
      </c>
      <c r="AA524" s="170">
        <f t="shared" si="290"/>
        <v>8.9466459950881622E-2</v>
      </c>
      <c r="AB524" s="170">
        <f t="shared" si="290"/>
        <v>2.8138605910192988E-2</v>
      </c>
      <c r="AC524" s="170">
        <f t="shared" si="290"/>
        <v>6.1037275303247866E-2</v>
      </c>
      <c r="AD524" s="170">
        <f t="shared" si="290"/>
        <v>4.6158283391536138E-2</v>
      </c>
      <c r="AE524" s="170">
        <f t="shared" si="290"/>
        <v>0.10823065974675342</v>
      </c>
      <c r="AF524" s="170">
        <f t="shared" si="290"/>
        <v>9.8436126758002937E-2</v>
      </c>
      <c r="AG524" s="170">
        <f t="shared" si="290"/>
        <v>8.6566702882917693E-2</v>
      </c>
      <c r="AH524" s="170">
        <f t="shared" si="290"/>
        <v>0.16810942352707553</v>
      </c>
      <c r="AI524" s="170">
        <f t="shared" si="290"/>
        <v>2.3288782613270661E-2</v>
      </c>
      <c r="AJ524" s="170">
        <f t="shared" si="290"/>
        <v>4.2115804196477383E-2</v>
      </c>
      <c r="AK524" s="170">
        <f t="shared" si="290"/>
        <v>0.16827806753439817</v>
      </c>
      <c r="AL524" s="170">
        <f t="shared" si="290"/>
        <v>0.15957715793225682</v>
      </c>
      <c r="AM524" s="170">
        <f t="shared" si="290"/>
        <v>0.24224994146342313</v>
      </c>
      <c r="AN524" s="170">
        <f t="shared" si="290"/>
        <v>3.6113173006607678E-2</v>
      </c>
      <c r="AO524" s="170">
        <f t="shared" si="290"/>
        <v>0.1986304334768616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0.88929545267855359</v>
      </c>
      <c r="K525" s="170">
        <f t="shared" si="292"/>
        <v>0</v>
      </c>
      <c r="L525" s="170">
        <f t="shared" si="290"/>
        <v>0.90613643579343994</v>
      </c>
      <c r="M525" s="170">
        <f t="shared" si="290"/>
        <v>0.84134386556869256</v>
      </c>
      <c r="N525" s="170">
        <f t="shared" si="290"/>
        <v>0</v>
      </c>
      <c r="O525" s="170">
        <f t="shared" si="290"/>
        <v>0.93506142821458527</v>
      </c>
      <c r="P525" s="170">
        <f t="shared" si="290"/>
        <v>0.90593573763354673</v>
      </c>
      <c r="Q525" s="170">
        <f t="shared" si="290"/>
        <v>0.85445068997443374</v>
      </c>
      <c r="R525" s="170">
        <f t="shared" si="290"/>
        <v>0.80461298885981269</v>
      </c>
      <c r="S525" s="170">
        <f t="shared" si="290"/>
        <v>0.95559807250989826</v>
      </c>
      <c r="T525" s="170">
        <f t="shared" si="290"/>
        <v>0.88835405180448745</v>
      </c>
      <c r="U525" s="170">
        <f t="shared" si="290"/>
        <v>0.92328162787511325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0.92366553520633377</v>
      </c>
      <c r="Z525" s="170">
        <f t="shared" si="290"/>
        <v>0.8473003184105049</v>
      </c>
      <c r="AA525" s="170">
        <f t="shared" si="290"/>
        <v>0.89452563764751114</v>
      </c>
      <c r="AB525" s="170">
        <f t="shared" si="290"/>
        <v>0.9601553955442057</v>
      </c>
      <c r="AC525" s="170">
        <f t="shared" si="290"/>
        <v>0.93896272469675224</v>
      </c>
      <c r="AD525" s="170">
        <f t="shared" si="290"/>
        <v>0.93395454318904558</v>
      </c>
      <c r="AE525" s="170">
        <f t="shared" si="290"/>
        <v>0.88156286283812701</v>
      </c>
      <c r="AF525" s="170">
        <f t="shared" si="290"/>
        <v>0.89508709416624699</v>
      </c>
      <c r="AG525" s="170">
        <f t="shared" si="290"/>
        <v>0.9049264318078114</v>
      </c>
      <c r="AH525" s="170">
        <f t="shared" si="290"/>
        <v>0.83052858839067245</v>
      </c>
      <c r="AI525" s="170">
        <f t="shared" si="290"/>
        <v>0.97671121738672928</v>
      </c>
      <c r="AJ525" s="170">
        <f t="shared" si="290"/>
        <v>0.95603777440686133</v>
      </c>
      <c r="AK525" s="170">
        <f t="shared" si="290"/>
        <v>0.81365163360097514</v>
      </c>
      <c r="AL525" s="170">
        <f t="shared" si="290"/>
        <v>0.84042284206774309</v>
      </c>
      <c r="AM525" s="170">
        <f t="shared" si="290"/>
        <v>0.75775005853657684</v>
      </c>
      <c r="AN525" s="170">
        <f t="shared" si="290"/>
        <v>0.96388682699339234</v>
      </c>
      <c r="AO525" s="170">
        <f t="shared" si="290"/>
        <v>0.80136956652313851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0.31480835501262072</v>
      </c>
      <c r="K526" s="170">
        <f t="shared" si="292"/>
        <v>0</v>
      </c>
      <c r="L526" s="170">
        <f t="shared" si="290"/>
        <v>0.4083016791833568</v>
      </c>
      <c r="M526" s="170">
        <f t="shared" si="290"/>
        <v>0.13977908714773155</v>
      </c>
      <c r="N526" s="170">
        <f t="shared" si="290"/>
        <v>0</v>
      </c>
      <c r="O526" s="170">
        <f t="shared" si="290"/>
        <v>0.75847296883868576</v>
      </c>
      <c r="P526" s="170">
        <f t="shared" si="290"/>
        <v>0</v>
      </c>
      <c r="Q526" s="170">
        <f t="shared" si="290"/>
        <v>0.211400416791654</v>
      </c>
      <c r="R526" s="170">
        <f t="shared" si="290"/>
        <v>0.79723623288248646</v>
      </c>
      <c r="S526" s="170">
        <f t="shared" si="290"/>
        <v>0.77223754621496277</v>
      </c>
      <c r="T526" s="170">
        <f t="shared" si="290"/>
        <v>0.11529770113049462</v>
      </c>
      <c r="U526" s="170">
        <f t="shared" si="290"/>
        <v>0.34277973492332287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0.81080913501299878</v>
      </c>
      <c r="Z526" s="170">
        <f t="shared" si="290"/>
        <v>5.3157379225284254E-2</v>
      </c>
      <c r="AA526" s="170">
        <f t="shared" si="290"/>
        <v>0.34386295484367435</v>
      </c>
      <c r="AB526" s="170">
        <f t="shared" si="290"/>
        <v>0.77520587842701971</v>
      </c>
      <c r="AC526" s="170">
        <f t="shared" si="290"/>
        <v>0.18820732690141864</v>
      </c>
      <c r="AD526" s="170">
        <f t="shared" si="290"/>
        <v>0.31747035314924299</v>
      </c>
      <c r="AE526" s="170">
        <f t="shared" si="290"/>
        <v>0.15332735551083571</v>
      </c>
      <c r="AF526" s="170">
        <f t="shared" si="290"/>
        <v>0.17983309671604117</v>
      </c>
      <c r="AG526" s="170">
        <f t="shared" si="290"/>
        <v>0.29197760067591627</v>
      </c>
      <c r="AH526" s="170">
        <f t="shared" si="290"/>
        <v>0.35203052748650943</v>
      </c>
      <c r="AI526" s="170">
        <f t="shared" si="290"/>
        <v>0.24711436822423213</v>
      </c>
      <c r="AJ526" s="170">
        <f t="shared" si="290"/>
        <v>0.7942238532814988</v>
      </c>
      <c r="AK526" s="170">
        <f t="shared" si="290"/>
        <v>0.31588622809764422</v>
      </c>
      <c r="AL526" s="170">
        <f t="shared" si="290"/>
        <v>0.31884675279195629</v>
      </c>
      <c r="AM526" s="170">
        <f t="shared" si="290"/>
        <v>0.2497159799739436</v>
      </c>
      <c r="AN526" s="170">
        <f t="shared" si="290"/>
        <v>0.82385242053972674</v>
      </c>
      <c r="AO526" s="170">
        <f t="shared" si="290"/>
        <v>1.7859991175070283E-2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0.14265327206183792</v>
      </c>
      <c r="K528" s="170">
        <f t="shared" si="292"/>
        <v>0</v>
      </c>
      <c r="L528" s="170">
        <f t="shared" si="292"/>
        <v>2.6530488308868536E-2</v>
      </c>
      <c r="M528" s="170">
        <f t="shared" si="292"/>
        <v>7.4433201375620775E-2</v>
      </c>
      <c r="N528" s="170">
        <f t="shared" si="292"/>
        <v>0</v>
      </c>
      <c r="O528" s="170">
        <f t="shared" si="292"/>
        <v>9.8109993783376578E-2</v>
      </c>
      <c r="P528" s="170">
        <f t="shared" si="292"/>
        <v>0</v>
      </c>
      <c r="Q528" s="170">
        <f t="shared" si="292"/>
        <v>8.2806875604064481E-2</v>
      </c>
      <c r="R528" s="170">
        <f t="shared" si="292"/>
        <v>7.3767559773261172E-3</v>
      </c>
      <c r="S528" s="170">
        <f t="shared" si="292"/>
        <v>0.17409962454850086</v>
      </c>
      <c r="T528" s="170">
        <f t="shared" si="292"/>
        <v>0</v>
      </c>
      <c r="U528" s="170">
        <f t="shared" si="292"/>
        <v>0.18780087634921386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8.8911838991305378E-2</v>
      </c>
      <c r="Z528" s="170">
        <f t="shared" si="295"/>
        <v>2.1338892993854552E-3</v>
      </c>
      <c r="AA528" s="170">
        <f t="shared" si="295"/>
        <v>0.12570342370086679</v>
      </c>
      <c r="AB528" s="170">
        <f t="shared" si="295"/>
        <v>0.18228197822559919</v>
      </c>
      <c r="AC528" s="170">
        <f t="shared" si="295"/>
        <v>2.4965096377300516E-2</v>
      </c>
      <c r="AD528" s="170">
        <f t="shared" si="295"/>
        <v>0.28154570594740452</v>
      </c>
      <c r="AE528" s="170">
        <f t="shared" si="295"/>
        <v>7.8837732689274173E-2</v>
      </c>
      <c r="AF528" s="170">
        <f t="shared" si="295"/>
        <v>0.14088287469284769</v>
      </c>
      <c r="AG528" s="170">
        <f t="shared" si="295"/>
        <v>0.14333839150883756</v>
      </c>
      <c r="AH528" s="170">
        <f t="shared" si="295"/>
        <v>8.9241445244721385E-2</v>
      </c>
      <c r="AI528" s="170">
        <f t="shared" si="295"/>
        <v>0.14169811778721822</v>
      </c>
      <c r="AJ528" s="170">
        <f t="shared" si="295"/>
        <v>0.15877740097630103</v>
      </c>
      <c r="AK528" s="170">
        <f t="shared" si="295"/>
        <v>0.25149421861404631</v>
      </c>
      <c r="AL528" s="170">
        <f t="shared" si="295"/>
        <v>5.8621756632331046E-2</v>
      </c>
      <c r="AM528" s="170">
        <f t="shared" si="295"/>
        <v>3.911836796494908E-2</v>
      </c>
      <c r="AN528" s="170">
        <f t="shared" si="295"/>
        <v>0.10388385759714495</v>
      </c>
      <c r="AO528" s="170">
        <f t="shared" si="295"/>
        <v>7.6635927667584912E-3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0.20955985199762719</v>
      </c>
      <c r="K529" s="170">
        <f t="shared" si="292"/>
        <v>0</v>
      </c>
      <c r="L529" s="170">
        <f t="shared" si="292"/>
        <v>0.24811016322160173</v>
      </c>
      <c r="M529" s="170">
        <f t="shared" si="292"/>
        <v>0.29557356864871287</v>
      </c>
      <c r="N529" s="170">
        <f t="shared" si="292"/>
        <v>0</v>
      </c>
      <c r="O529" s="170">
        <f t="shared" si="292"/>
        <v>2.6936931181214905E-2</v>
      </c>
      <c r="P529" s="170">
        <f t="shared" si="292"/>
        <v>0.39534747338719806</v>
      </c>
      <c r="Q529" s="170">
        <f t="shared" si="292"/>
        <v>0.22153859863260464</v>
      </c>
      <c r="R529" s="170">
        <f t="shared" si="292"/>
        <v>0</v>
      </c>
      <c r="S529" s="170">
        <f t="shared" si="292"/>
        <v>0</v>
      </c>
      <c r="T529" s="170">
        <f t="shared" si="292"/>
        <v>0.37629562811703476</v>
      </c>
      <c r="U529" s="170">
        <f t="shared" si="292"/>
        <v>0.19139835768774366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5.0814406902746287E-3</v>
      </c>
      <c r="Z529" s="170">
        <f t="shared" si="295"/>
        <v>0.42982517240458612</v>
      </c>
      <c r="AA529" s="170">
        <f t="shared" si="295"/>
        <v>0.19634016896237325</v>
      </c>
      <c r="AB529" s="170">
        <f t="shared" si="295"/>
        <v>0</v>
      </c>
      <c r="AC529" s="170">
        <f t="shared" si="295"/>
        <v>0.3901690954399672</v>
      </c>
      <c r="AD529" s="170">
        <f t="shared" si="295"/>
        <v>0.18770219572817892</v>
      </c>
      <c r="AE529" s="170">
        <f t="shared" si="295"/>
        <v>0.32092423006148102</v>
      </c>
      <c r="AF529" s="170">
        <f t="shared" si="295"/>
        <v>0.25809024585801299</v>
      </c>
      <c r="AG529" s="170">
        <f t="shared" si="295"/>
        <v>0.18541539352378478</v>
      </c>
      <c r="AH529" s="170">
        <f t="shared" si="295"/>
        <v>0.13316160021502377</v>
      </c>
      <c r="AI529" s="170">
        <f t="shared" si="295"/>
        <v>0.12895883335457922</v>
      </c>
      <c r="AJ529" s="170">
        <f t="shared" si="295"/>
        <v>2.9231244138215292E-3</v>
      </c>
      <c r="AK529" s="170">
        <f t="shared" si="295"/>
        <v>0.19234530810953276</v>
      </c>
      <c r="AL529" s="170">
        <f t="shared" si="295"/>
        <v>0.36786052959326093</v>
      </c>
      <c r="AM529" s="170">
        <f t="shared" si="295"/>
        <v>3.3777400203431219E-3</v>
      </c>
      <c r="AN529" s="170">
        <f t="shared" si="295"/>
        <v>0</v>
      </c>
      <c r="AO529" s="170">
        <f t="shared" si="295"/>
        <v>1.0846949869258771E-2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0.14325061645510712</v>
      </c>
      <c r="K530" s="170">
        <f t="shared" si="292"/>
        <v>0</v>
      </c>
      <c r="L530" s="170">
        <f t="shared" si="292"/>
        <v>8.1416498028049705E-2</v>
      </c>
      <c r="M530" s="170">
        <f t="shared" si="292"/>
        <v>6.7562711023110442E-2</v>
      </c>
      <c r="N530" s="170">
        <f t="shared" si="292"/>
        <v>0</v>
      </c>
      <c r="O530" s="170">
        <f t="shared" si="292"/>
        <v>6.0188442540500507E-3</v>
      </c>
      <c r="P530" s="170">
        <f t="shared" si="292"/>
        <v>0.45425544382049071</v>
      </c>
      <c r="Q530" s="170">
        <f t="shared" si="292"/>
        <v>0.19682895170299231</v>
      </c>
      <c r="R530" s="170">
        <f t="shared" si="292"/>
        <v>0</v>
      </c>
      <c r="S530" s="170">
        <f t="shared" si="292"/>
        <v>0</v>
      </c>
      <c r="T530" s="170">
        <f t="shared" si="292"/>
        <v>0.28685583755622035</v>
      </c>
      <c r="U530" s="170">
        <f t="shared" si="292"/>
        <v>0.14326258604807807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1.7908063732168193E-2</v>
      </c>
      <c r="Z530" s="170">
        <f t="shared" si="295"/>
        <v>0.36083336048976083</v>
      </c>
      <c r="AA530" s="170">
        <f t="shared" si="295"/>
        <v>0.22797431901213391</v>
      </c>
      <c r="AB530" s="170">
        <f t="shared" si="295"/>
        <v>0</v>
      </c>
      <c r="AC530" s="170">
        <f t="shared" si="295"/>
        <v>0.30667514543007401</v>
      </c>
      <c r="AD530" s="170">
        <f t="shared" si="295"/>
        <v>0.12853061160585788</v>
      </c>
      <c r="AE530" s="170">
        <f t="shared" si="295"/>
        <v>9.6067050434578444E-2</v>
      </c>
      <c r="AF530" s="170">
        <f t="shared" si="295"/>
        <v>0.13260509744284243</v>
      </c>
      <c r="AG530" s="170">
        <f t="shared" si="295"/>
        <v>0.10933818802528102</v>
      </c>
      <c r="AH530" s="170">
        <f t="shared" si="295"/>
        <v>0.1579377363492584</v>
      </c>
      <c r="AI530" s="170">
        <f t="shared" si="295"/>
        <v>0.4581184895702291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0.46553797057734109</v>
      </c>
      <c r="AN530" s="170">
        <f t="shared" si="295"/>
        <v>3.6150548856520713E-2</v>
      </c>
      <c r="AO530" s="170">
        <f t="shared" si="295"/>
        <v>0.76499903271205094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1.3132487741187228E-2</v>
      </c>
      <c r="K531" s="170">
        <f t="shared" si="292"/>
        <v>0</v>
      </c>
      <c r="L531" s="170">
        <f t="shared" si="292"/>
        <v>8.1712496125122373E-3</v>
      </c>
      <c r="M531" s="170">
        <f t="shared" si="292"/>
        <v>8.3409231445455024E-3</v>
      </c>
      <c r="N531" s="170">
        <f t="shared" si="292"/>
        <v>0</v>
      </c>
      <c r="O531" s="170">
        <f t="shared" si="292"/>
        <v>5.1413829778650024E-4</v>
      </c>
      <c r="P531" s="170">
        <f t="shared" si="292"/>
        <v>3.0190753439865874E-3</v>
      </c>
      <c r="Q531" s="170">
        <f t="shared" si="292"/>
        <v>3.8939875100170852E-3</v>
      </c>
      <c r="R531" s="170">
        <f t="shared" si="292"/>
        <v>0</v>
      </c>
      <c r="S531" s="170">
        <f t="shared" si="292"/>
        <v>0</v>
      </c>
      <c r="T531" s="170">
        <f t="shared" si="292"/>
        <v>7.1177363956366577E-2</v>
      </c>
      <c r="U531" s="170">
        <f t="shared" si="292"/>
        <v>3.4669027382373853E-2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8.6633348377050251E-3</v>
      </c>
      <c r="AF531" s="170">
        <f t="shared" si="295"/>
        <v>5.9546949093978938E-3</v>
      </c>
      <c r="AG531" s="170">
        <f t="shared" si="295"/>
        <v>2.9454681867508484E-3</v>
      </c>
      <c r="AH531" s="170">
        <f t="shared" si="295"/>
        <v>4.872855848685722E-4</v>
      </c>
      <c r="AI531" s="170">
        <f t="shared" si="295"/>
        <v>0</v>
      </c>
      <c r="AJ531" s="170">
        <f t="shared" si="295"/>
        <v>0</v>
      </c>
      <c r="AK531" s="170">
        <f t="shared" si="295"/>
        <v>2.9790363385827297E-2</v>
      </c>
      <c r="AL531" s="170">
        <f t="shared" si="295"/>
        <v>3.9950038175784248E-2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4.9974009953431868E-2</v>
      </c>
      <c r="K532" s="170">
        <f t="shared" si="292"/>
        <v>0</v>
      </c>
      <c r="L532" s="170">
        <f t="shared" si="292"/>
        <v>0.12131017528078346</v>
      </c>
      <c r="M532" s="170">
        <f t="shared" si="292"/>
        <v>0.24062181733038207</v>
      </c>
      <c r="N532" s="170">
        <f t="shared" si="292"/>
        <v>0</v>
      </c>
      <c r="O532" s="170">
        <f t="shared" si="292"/>
        <v>3.8605465837837263E-2</v>
      </c>
      <c r="P532" s="170">
        <f t="shared" si="292"/>
        <v>2.6685347325736089E-2</v>
      </c>
      <c r="Q532" s="170">
        <f t="shared" si="292"/>
        <v>0.12607140531643365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1.2069892677373565E-3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2.6552696330326329E-3</v>
      </c>
      <c r="AC532" s="170">
        <f t="shared" si="295"/>
        <v>0</v>
      </c>
      <c r="AD532" s="170">
        <f t="shared" si="295"/>
        <v>2.9074717128050247E-3</v>
      </c>
      <c r="AE532" s="170">
        <f t="shared" si="295"/>
        <v>0.20933720544268897</v>
      </c>
      <c r="AF532" s="170">
        <f t="shared" si="295"/>
        <v>0.1594401886479497</v>
      </c>
      <c r="AG532" s="170">
        <f t="shared" si="295"/>
        <v>0.15749553285490911</v>
      </c>
      <c r="AH532" s="170">
        <f t="shared" si="295"/>
        <v>8.9406306956690343E-2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6.3454598909540771E-4</v>
      </c>
      <c r="K533" s="170">
        <f t="shared" si="292"/>
        <v>0</v>
      </c>
      <c r="L533" s="170">
        <f t="shared" si="292"/>
        <v>0</v>
      </c>
      <c r="M533" s="170">
        <f t="shared" si="292"/>
        <v>1.1081779055543317E-3</v>
      </c>
      <c r="N533" s="170">
        <f t="shared" si="292"/>
        <v>0</v>
      </c>
      <c r="O533" s="170">
        <f t="shared" si="292"/>
        <v>0</v>
      </c>
      <c r="P533" s="170">
        <f t="shared" si="292"/>
        <v>1.6000644444801044E-3</v>
      </c>
      <c r="Q533" s="170">
        <f t="shared" si="292"/>
        <v>9.5147096803749429E-4</v>
      </c>
      <c r="R533" s="170">
        <f t="shared" si="292"/>
        <v>0</v>
      </c>
      <c r="S533" s="170">
        <f t="shared" si="292"/>
        <v>0</v>
      </c>
      <c r="T533" s="170">
        <f t="shared" si="292"/>
        <v>5.6172051298685702E-4</v>
      </c>
      <c r="U533" s="170">
        <f t="shared" si="292"/>
        <v>9.0732418893191385E-7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1.2269258554191472E-5</v>
      </c>
      <c r="AC533" s="170">
        <f t="shared" si="295"/>
        <v>3.9789202843329907E-4</v>
      </c>
      <c r="AD533" s="170">
        <f t="shared" si="295"/>
        <v>2.8939971560009841E-4</v>
      </c>
      <c r="AE533" s="170">
        <f t="shared" si="295"/>
        <v>1.430868088679459E-3</v>
      </c>
      <c r="AF533" s="170">
        <f t="shared" si="295"/>
        <v>1.2432697073891054E-3</v>
      </c>
      <c r="AG533" s="170">
        <f t="shared" si="295"/>
        <v>1.1119765605759552E-3</v>
      </c>
      <c r="AH533" s="170">
        <f t="shared" si="295"/>
        <v>1.5315539493344773E-3</v>
      </c>
      <c r="AI533" s="170">
        <f t="shared" si="295"/>
        <v>0</v>
      </c>
      <c r="AJ533" s="170">
        <f t="shared" si="295"/>
        <v>1.1339573524015239E-4</v>
      </c>
      <c r="AK533" s="170">
        <f t="shared" si="295"/>
        <v>1.99778492835858E-3</v>
      </c>
      <c r="AL533" s="170">
        <f t="shared" si="295"/>
        <v>4.8489644000638535E-3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1.520445972522007E-2</v>
      </c>
      <c r="K534" s="170">
        <f t="shared" si="292"/>
        <v>0</v>
      </c>
      <c r="L534" s="170">
        <f t="shared" si="292"/>
        <v>1.2296182158267529E-2</v>
      </c>
      <c r="M534" s="170">
        <f t="shared" si="292"/>
        <v>1.3924378993034966E-2</v>
      </c>
      <c r="N534" s="170">
        <f t="shared" si="292"/>
        <v>0</v>
      </c>
      <c r="O534" s="170">
        <f t="shared" si="292"/>
        <v>6.4030860216342002E-3</v>
      </c>
      <c r="P534" s="170">
        <f t="shared" si="292"/>
        <v>2.5028333311655195E-2</v>
      </c>
      <c r="Q534" s="170">
        <f t="shared" si="292"/>
        <v>1.0958983448629996E-2</v>
      </c>
      <c r="R534" s="170">
        <f t="shared" si="292"/>
        <v>0</v>
      </c>
      <c r="S534" s="170">
        <f t="shared" si="292"/>
        <v>9.2609017464346226E-3</v>
      </c>
      <c r="T534" s="170">
        <f t="shared" si="292"/>
        <v>3.816580053138436E-2</v>
      </c>
      <c r="U534" s="170">
        <f t="shared" si="292"/>
        <v>2.2163148892454642E-2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9.5505677958678307E-4</v>
      </c>
      <c r="Z534" s="170">
        <f t="shared" si="295"/>
        <v>0</v>
      </c>
      <c r="AA534" s="170">
        <f t="shared" si="295"/>
        <v>1.6126428609162138E-6</v>
      </c>
      <c r="AB534" s="170">
        <f t="shared" si="295"/>
        <v>0</v>
      </c>
      <c r="AC534" s="170">
        <f t="shared" si="295"/>
        <v>2.8548168519558666E-2</v>
      </c>
      <c r="AD534" s="170">
        <f t="shared" si="295"/>
        <v>1.5508805329956148E-2</v>
      </c>
      <c r="AE534" s="170">
        <f t="shared" si="295"/>
        <v>1.2975085772884237E-2</v>
      </c>
      <c r="AF534" s="170">
        <f t="shared" si="295"/>
        <v>1.7037626191766096E-2</v>
      </c>
      <c r="AG534" s="170">
        <f t="shared" si="295"/>
        <v>1.3303880471755692E-2</v>
      </c>
      <c r="AH534" s="170">
        <f t="shared" si="295"/>
        <v>6.7321326042661398E-3</v>
      </c>
      <c r="AI534" s="170">
        <f t="shared" si="295"/>
        <v>8.2140845047079687E-4</v>
      </c>
      <c r="AJ534" s="170">
        <f t="shared" si="295"/>
        <v>0</v>
      </c>
      <c r="AK534" s="170">
        <f t="shared" si="295"/>
        <v>2.2137730465566101E-2</v>
      </c>
      <c r="AL534" s="170">
        <f t="shared" si="295"/>
        <v>5.0294800474346799E-2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7.7853742426041395E-5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1.3505169914882896E-3</v>
      </c>
      <c r="AA535" s="170">
        <f t="shared" si="295"/>
        <v>6.4315848560193519E-4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1.5612975854423342E-2</v>
      </c>
      <c r="K537" s="170">
        <f t="shared" si="292"/>
        <v>0</v>
      </c>
      <c r="L537" s="170">
        <f t="shared" si="292"/>
        <v>9.0282304578868412E-3</v>
      </c>
      <c r="M537" s="170">
        <f t="shared" si="292"/>
        <v>1.0690967518344412E-2</v>
      </c>
      <c r="N537" s="170">
        <f t="shared" si="292"/>
        <v>0</v>
      </c>
      <c r="O537" s="170">
        <f t="shared" si="292"/>
        <v>1.2033134468541895E-2</v>
      </c>
      <c r="P537" s="170">
        <f t="shared" si="292"/>
        <v>8.352104771353401E-4</v>
      </c>
      <c r="Q537" s="170">
        <f t="shared" si="292"/>
        <v>1.9510967031775441E-2</v>
      </c>
      <c r="R537" s="170">
        <f t="shared" si="292"/>
        <v>7.819787876129412E-3</v>
      </c>
      <c r="S537" s="170">
        <f t="shared" si="292"/>
        <v>7.4488263695825447E-3</v>
      </c>
      <c r="T537" s="170">
        <f t="shared" si="292"/>
        <v>0</v>
      </c>
      <c r="U537" s="170">
        <f t="shared" si="292"/>
        <v>2.4290226321177586E-2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7.0470812365559061E-3</v>
      </c>
      <c r="Z537" s="170">
        <f t="shared" si="298"/>
        <v>0</v>
      </c>
      <c r="AA537" s="170">
        <f t="shared" si="298"/>
        <v>1.6007902401607176E-2</v>
      </c>
      <c r="AB537" s="170">
        <f t="shared" si="298"/>
        <v>1.1705998545601283E-2</v>
      </c>
      <c r="AC537" s="170">
        <f t="shared" si="298"/>
        <v>0</v>
      </c>
      <c r="AD537" s="170">
        <f t="shared" si="298"/>
        <v>1.9887173419418296E-2</v>
      </c>
      <c r="AE537" s="170">
        <f t="shared" si="298"/>
        <v>1.0206477415119602E-2</v>
      </c>
      <c r="AF537" s="170">
        <f t="shared" si="298"/>
        <v>6.4767790757500315E-3</v>
      </c>
      <c r="AG537" s="170">
        <f t="shared" si="298"/>
        <v>8.5068653092710469E-3</v>
      </c>
      <c r="AH537" s="170">
        <f t="shared" si="298"/>
        <v>1.3619880822519381E-3</v>
      </c>
      <c r="AI537" s="170">
        <f t="shared" si="298"/>
        <v>0</v>
      </c>
      <c r="AJ537" s="170">
        <f t="shared" si="298"/>
        <v>1.8464213966612165E-3</v>
      </c>
      <c r="AK537" s="170">
        <f t="shared" si="298"/>
        <v>1.8070298864626643E-2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0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0</v>
      </c>
      <c r="P538" s="170">
        <f t="shared" si="292"/>
        <v>0</v>
      </c>
      <c r="Q538" s="170">
        <f t="shared" si="292"/>
        <v>0</v>
      </c>
      <c r="R538" s="170">
        <f t="shared" si="292"/>
        <v>0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0</v>
      </c>
      <c r="AF538" s="170">
        <f t="shared" si="298"/>
        <v>0</v>
      </c>
      <c r="AG538" s="170">
        <f t="shared" si="298"/>
        <v>0</v>
      </c>
      <c r="AH538" s="170">
        <f t="shared" si="298"/>
        <v>0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7.3759887354872371E-3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4.7194121378094006E-2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1.9018900441912075E-2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פריט טופס" ma:contentTypeID="0x010100B6362197F70A774F8F6E4ABDE45E163400BE365BD7B49D7A47971602CA436B6DBD" ma:contentTypeVersion="55" ma:contentTypeDescription="" ma:contentTypeScope="" ma:versionID="a1f6fb406eb788b3c25373404bd30562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xmlns:ns3="ad832a79-d85d-4531-a9ce-52549fc4496f" targetNamespace="http://schemas.microsoft.com/office/2006/metadata/properties" ma:root="true" ma:fieldsID="354d3a609a1ca864988d6829614ed6a1" ns1:_="" ns2:_="" ns3:_="">
    <xsd:import namespace="http://schemas.microsoft.com/sharepoint/v3"/>
    <xsd:import namespace="1ca4df27-5183-4bee-9dbd-0c46c9c4aa40"/>
    <xsd:import namespace="ad832a79-d85d-4531-a9ce-52549fc4496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eWaveListOrderValue" minOccurs="0"/>
                <xsd:element ref="ns2:h2b0839f6e6d4e6ea64d32694c41cdb5" minOccurs="0"/>
                <xsd:element ref="ns3:_x05de__x05d5__x05e6__x05e8__x0020__x05d0__x05ea__x05e8__x0020__x05d9__x05e9__x05df_" minOccurs="0"/>
                <xsd:element ref="ns3:_x05ea__x05d7__x05d5__x05dd__x0020__x05d0__x05ea__x05e8__x0020__x05d9__x05e9__x05df_" minOccurs="0"/>
                <xsd:element ref="ns3:InArchive" minOccurs="0"/>
                <xsd:element ref="ns3:StartDate" minOccurs="0"/>
                <xsd:element ref="ns3:EndDate" minOccurs="0"/>
                <xsd:element ref="ns3:EladDocOrder" minOccurs="0"/>
                <xsd:element ref="ns3:OnlineForm" minOccurs="0"/>
                <xsd:element ref="ns1:_dlc_Exempt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  <xsd:element name="_dlc_Exempt" ma:index="21" nillable="true" ma:displayName="פטור ממדיניות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7a11f037-4ff9-4f9a-a9e0-743ea6cf47a1}" ma:internalName="TaxCatchAll" ma:showField="CatchAllData" ma:web="1ca4df27-5183-4bee-9dbd-0c46c9c4a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7a11f037-4ff9-4f9a-a9e0-743ea6cf47a1}" ma:internalName="TaxCatchAllLabel" ma:readOnly="true" ma:showField="CatchAllDataLabel" ma:web="1ca4df27-5183-4bee-9dbd-0c46c9c4a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b0839f6e6d4e6ea64d32694c41cdb5" ma:index="11" nillable="true" ma:taxonomy="true" ma:internalName="h2b0839f6e6d4e6ea64d32694c41cdb5" ma:taxonomyFieldName="HcsraMMDSection" ma:displayName="תחום" ma:default="" ma:fieldId="{12b0839f-6e6d-4e6e-a64d-32694c41cdb5}" ma:taxonomyMulti="true" ma:sspId="2c6a7785-56c3-4437-bdaf-acc05953b1ed" ma:termSetId="79ad6e52-ba56-419b-beca-3701afa688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der1" ma:index="22" nillable="true" ma:displayName="Order" ma:internalName="Order1">
      <xsd:simpleType>
        <xsd:restriction base="dms:Number"/>
      </xsd:simpleType>
    </xsd:element>
    <xsd:element name="isFileInUse" ma:index="23" nillable="true" ma:displayName="האם בשימוש" ma:default="0" ma:internalName="isFileInUse">
      <xsd:simpleType>
        <xsd:restriction base="dms:Boolean"/>
      </xsd:simpleType>
    </xsd:element>
    <xsd:element name="IsAccessible" ma:index="24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32a79-d85d-4531-a9ce-52549fc4496f" elementFormDefault="qualified">
    <xsd:import namespace="http://schemas.microsoft.com/office/2006/documentManagement/types"/>
    <xsd:import namespace="http://schemas.microsoft.com/office/infopath/2007/PartnerControls"/>
    <xsd:element name="_x05de__x05d5__x05e6__x05e8__x0020__x05d0__x05ea__x05e8__x0020__x05d9__x05e9__x05df_" ma:index="14" nillable="true" ma:displayName="מוצר אתר ישן" ma:internalName="_x05de__x05d5__x05e6__x05e8__x0020__x05d0__x05ea__x05e8__x0020__x05d9__x05e9__x05df_">
      <xsd:simpleType>
        <xsd:restriction base="dms:Text">
          <xsd:maxLength value="255"/>
        </xsd:restriction>
      </xsd:simpleType>
    </xsd:element>
    <xsd:element name="_x05ea__x05d7__x05d5__x05dd__x0020__x05d0__x05ea__x05e8__x0020__x05d9__x05e9__x05df_" ma:index="15" nillable="true" ma:displayName="תחום אתר ישן" ma:internalName="_x05ea__x05d7__x05d5__x05dd__x0020__x05d0__x05ea__x05e8__x0020__x05d9__x05e9__x05df_">
      <xsd:simpleType>
        <xsd:restriction base="dms:Text">
          <xsd:maxLength value="255"/>
        </xsd:restriction>
      </xsd:simpleType>
    </xsd:element>
    <xsd:element name="InArchive" ma:index="16" nillable="true" ma:displayName="InArchive" ma:internalName="InArchive">
      <xsd:simpleType>
        <xsd:restriction base="dms:Boolean"/>
      </xsd:simpleType>
    </xsd:element>
    <xsd:element name="StartDate" ma:index="17" nillable="true" ma:displayName="StartDate" ma:internalName="StartDate">
      <xsd:simpleType>
        <xsd:restriction base="dms:DateTime"/>
      </xsd:simpleType>
    </xsd:element>
    <xsd:element name="EndDate" ma:index="18" nillable="true" ma:displayName="EndDate" ma:internalName="EndDate">
      <xsd:simpleType>
        <xsd:restriction base="dms:DateTime"/>
      </xsd:simpleType>
    </xsd:element>
    <xsd:element name="EladDocOrder" ma:index="19" nillable="true" ma:displayName="EladDocOrder" ma:internalName="EladDocOrder">
      <xsd:simpleType>
        <xsd:restriction base="dms:Number"/>
      </xsd:simpleType>
    </xsd:element>
    <xsd:element name="OnlineForm" ma:index="20" nillable="true" ma:displayName="OnlineForm" ma:format="Hyperlink" ma:internalName="OnlineFor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 ma:index="13" ma:displayName="מילות-מפתח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678b7689-c994-4564-b28b-1965b1c5150f" local="false">
  <p:Name>Document</p:Name>
  <p:Description/>
  <p:Statement/>
  <p:PolicyItems>
    <p:PolicyItem featureId="Microsoft.Office.RecordsManagement.PolicyFeatures.PolicyAudit" staticId="0x010100B6362197F70A774F8F6E4ABDE45E163400BE365BD7B49D7A47971602CA436B6DBD|937198175" UniqueId="d6deecf6-85d3-4489-a987-65ce12a3d9f6">
      <p:Name>ביקורת</p:Name>
      <p:Description>ביצוע ביקורת על פעולות משתמש במסמכים ובפריטי רשימות ורישומן ביומן הביקורת.</p:Description>
      <p:CustomData>
        <Audit>
          <Update/>
          <View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a4df27-5183-4bee-9dbd-0c46c9c4aa40"/>
    <EladDocOrder xmlns="ad832a79-d85d-4531-a9ce-52549fc4496f" xsi:nil="true"/>
    <h2b0839f6e6d4e6ea64d32694c41cdb5 xmlns="1ca4df27-5183-4bee-9dbd-0c46c9c4aa40">
      <Terms xmlns="http://schemas.microsoft.com/office/infopath/2007/PartnerControls"/>
    </h2b0839f6e6d4e6ea64d32694c41cdb5>
    <EndDate xmlns="ad832a79-d85d-4531-a9ce-52549fc4496f" xsi:nil="true"/>
    <OnlineForm xmlns="ad832a79-d85d-4531-a9ce-52549fc4496f">
      <Url xsi:nil="true"/>
      <Description xsi:nil="true"/>
    </OnlineForm>
    <_x05de__x05d5__x05e6__x05e8__x0020__x05d0__x05ea__x05e8__x0020__x05d9__x05e9__x05df_ xmlns="ad832a79-d85d-4531-a9ce-52549fc4496f" xsi:nil="true"/>
    <Order1 xmlns="1ca4df27-5183-4bee-9dbd-0c46c9c4aa40" xsi:nil="true"/>
    <isFileInUse xmlns="1ca4df27-5183-4bee-9dbd-0c46c9c4aa40">true</isFileInUse>
    <IsAccessible xmlns="1ca4df27-5183-4bee-9dbd-0c46c9c4aa40">כן</IsAccessible>
    <eWaveListOrderValue xmlns="http://schemas.microsoft.com/sharepoint/v3" xsi:nil="true"/>
    <InArchive xmlns="ad832a79-d85d-4531-a9ce-52549fc4496f">false</InArchive>
    <StartDate xmlns="ad832a79-d85d-4531-a9ce-52549fc4496f" xsi:nil="true"/>
    <_x05ea__x05d7__x05d5__x05dd__x0020__x05d0__x05ea__x05e8__x0020__x05d9__x05e9__x05df_ xmlns="ad832a79-d85d-4531-a9ce-52549fc4496f" xsi:nil="true"/>
  </documentManagement>
</p:properties>
</file>

<file path=customXml/itemProps1.xml><?xml version="1.0" encoding="utf-8"?>
<ds:datastoreItem xmlns:ds="http://schemas.openxmlformats.org/officeDocument/2006/customXml" ds:itemID="{688510A8-0B6A-480F-94FE-C275ABCBF4AD}"/>
</file>

<file path=customXml/itemProps2.xml><?xml version="1.0" encoding="utf-8"?>
<ds:datastoreItem xmlns:ds="http://schemas.openxmlformats.org/officeDocument/2006/customXml" ds:itemID="{990E4FD1-EC3A-47DD-8A35-4D6360953098}"/>
</file>

<file path=customXml/itemProps3.xml><?xml version="1.0" encoding="utf-8"?>
<ds:datastoreItem xmlns:ds="http://schemas.openxmlformats.org/officeDocument/2006/customXml" ds:itemID="{2A6AA8AA-09C2-4FDA-8B0F-167B0A5919C1}"/>
</file>

<file path=customXml/itemProps4.xml><?xml version="1.0" encoding="utf-8"?>
<ds:datastoreItem xmlns:ds="http://schemas.openxmlformats.org/officeDocument/2006/customXml" ds:itemID="{FE9B81BB-E14B-4F84-9583-AD198366F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dc:description/>
  <cp:lastModifiedBy>ליזה שלו</cp:lastModifiedBy>
  <dcterms:created xsi:type="dcterms:W3CDTF">2022-06-22T10:37:40Z</dcterms:created>
  <dcterms:modified xsi:type="dcterms:W3CDTF">2022-06-22T10:38:20Z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0x010100B6362197F70A774F8F6E4ABDE45E163400BE365BD7B49D7A47971602CA436B6DBD</vt:lpwstr>
  </property>
  <property fmtid="{D5CDD505-2E9C-101B-9397-08002B2CF9AE}" pid="3" name="HcsraMMDSection">
    <vt:lpwstr/>
  </property>
</Properties>
</file>