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"/>
    </mc:Choice>
  </mc:AlternateContent>
  <bookViews>
    <workbookView xWindow="0" yWindow="105" windowWidth="24240" windowHeight="12585" firstSheet="10" activeTab="1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6" hidden="1">'לא סחיר - קרנות השקעה'!$A$11:$BA$59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27" i="1" l="1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J17" i="16"/>
  <c r="J12" i="16"/>
  <c r="J11" i="16" s="1"/>
  <c r="H11" i="16"/>
  <c r="H12" i="16"/>
  <c r="C35" i="1"/>
  <c r="C26" i="27" l="1"/>
  <c r="C12" i="27" l="1"/>
  <c r="C21" i="27"/>
  <c r="C11" i="27" l="1"/>
  <c r="C43" i="1" s="1"/>
  <c r="C42" i="1"/>
  <c r="C11" i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11" i="2"/>
  <c r="J12" i="2"/>
  <c r="J13" i="2"/>
  <c r="J15" i="2"/>
  <c r="L26" i="2" l="1"/>
  <c r="M11" i="16"/>
  <c r="M24" i="16"/>
  <c r="M22" i="16"/>
  <c r="M20" i="16"/>
  <c r="M18" i="16"/>
  <c r="M16" i="16"/>
  <c r="M14" i="16"/>
  <c r="M12" i="16"/>
  <c r="M23" i="16"/>
  <c r="M21" i="16"/>
  <c r="M19" i="16"/>
  <c r="M17" i="16"/>
  <c r="M15" i="16"/>
  <c r="M13" i="16"/>
  <c r="L13" i="2"/>
  <c r="L17" i="2"/>
  <c r="L21" i="2"/>
  <c r="L25" i="2"/>
  <c r="D15" i="1"/>
  <c r="D19" i="1"/>
  <c r="D24" i="1"/>
  <c r="D28" i="1"/>
  <c r="D32" i="1"/>
  <c r="D36" i="1"/>
  <c r="D41" i="1"/>
  <c r="L14" i="2"/>
  <c r="L18" i="2"/>
  <c r="L22" i="2"/>
  <c r="L27" i="2"/>
  <c r="D11" i="1"/>
  <c r="D16" i="1"/>
  <c r="D20" i="1"/>
  <c r="D25" i="1"/>
  <c r="D29" i="1"/>
  <c r="D33" i="1"/>
  <c r="D37" i="1"/>
  <c r="D42" i="1"/>
  <c r="L11" i="2"/>
  <c r="L15" i="2"/>
  <c r="L19" i="2"/>
  <c r="L23" i="2"/>
  <c r="L28" i="2"/>
  <c r="D13" i="1"/>
  <c r="D17" i="1"/>
  <c r="D21" i="1"/>
  <c r="D26" i="1"/>
  <c r="D30" i="1"/>
  <c r="D34" i="1"/>
  <c r="D39" i="1"/>
  <c r="D43" i="1"/>
  <c r="L12" i="2"/>
  <c r="L16" i="2"/>
  <c r="L20" i="2"/>
  <c r="L24" i="2"/>
  <c r="D14" i="1"/>
  <c r="D18" i="1"/>
  <c r="D22" i="1"/>
  <c r="D27" i="1"/>
  <c r="D31" i="1"/>
  <c r="D35" i="1"/>
  <c r="D40" i="1"/>
  <c r="L29" i="2"/>
</calcChain>
</file>

<file path=xl/sharedStrings.xml><?xml version="1.0" encoding="utf-8"?>
<sst xmlns="http://schemas.openxmlformats.org/spreadsheetml/2006/main" count="4298" uniqueCount="1160">
  <si>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</si>
  <si>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</si>
  <si>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</si>
  <si>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</si>
  <si>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</si>
  <si>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</si>
  <si>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</si>
  <si>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</si>
  <si>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</si>
  <si>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</si>
  <si>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</si>
  <si>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</si>
  <si>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</si>
  <si>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</si>
  <si>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</si>
  <si>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</si>
  <si>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</si>
  <si>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</si>
  <si>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</si>
  <si>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</si>
  <si>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</si>
  <si>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</si>
  <si>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</si>
  <si>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</si>
  <si>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</si>
  <si>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</si>
  <si>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</si>
  <si>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</si>
  <si>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</si>
  <si>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</si>
  <si>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</si>
  <si>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</si>
  <si>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</si>
  <si>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</si>
  <si>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</si>
  <si>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</si>
  <si>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</si>
  <si>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</si>
  <si>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</si>
  <si>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</si>
  <si>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</si>
  <si>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</si>
  <si>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</si>
  <si>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</si>
  <si>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</si>
  <si>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</si>
  <si>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</si>
  <si>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</si>
  <si>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</si>
  <si>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</si>
  <si>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</si>
  <si>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</si>
  <si>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</si>
  <si>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</si>
  <si>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</si>
  <si>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</si>
  <si>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</si>
  <si>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</si>
  <si>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</si>
  <si>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</si>
  <si>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</si>
  <si>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</si>
  <si>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</si>
  <si>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</si>
  <si>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</si>
  <si>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</si>
  <si>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</si>
  <si>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</si>
  <si>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</si>
  <si>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</si>
  <si>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</si>
  <si>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</si>
  <si>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</si>
  <si>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</si>
  <si>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</si>
  <si>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</si>
  <si>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</si>
  <si>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</si>
  <si>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</si>
  <si>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</si>
  <si>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</si>
  <si>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</si>
  <si>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</si>
  <si>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</si>
  <si>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</si>
  <si>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</si>
  <si>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</si>
  <si>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</si>
  <si>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</si>
  <si>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</si>
  <si>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</si>
  <si>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</si>
  <si>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</si>
  <si>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</si>
  <si>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</si>
  <si>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</si>
  <si>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</si>
  <si>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</si>
  <si>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</si>
  <si>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</si>
  <si>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</si>
  <si>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</si>
  <si>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</si>
  <si>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</si>
  <si>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</si>
  <si>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</si>
  <si>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</si>
  <si>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</si>
  <si>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</si>
  <si>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</si>
  <si>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</si>
  <si>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</si>
  <si>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</si>
  <si>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</si>
  <si>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</si>
  <si>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</si>
  <si>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</si>
  <si>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</si>
  <si>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</si>
  <si>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</si>
  <si>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</si>
  <si>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</si>
  <si>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</si>
  <si>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</si>
  <si>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</si>
  <si>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</si>
  <si>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</si>
  <si>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</si>
  <si>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</si>
  <si>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</si>
  <si>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</si>
  <si>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</si>
  <si>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</si>
  <si>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</si>
  <si>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</si>
  <si>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</si>
  <si>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</si>
  <si>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</si>
  <si>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</si>
  <si>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</si>
  <si>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</si>
  <si>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</si>
  <si>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</si>
  <si>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</si>
  <si>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</si>
  <si>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</si>
  <si>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</si>
  <si>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</si>
  <si>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</si>
  <si>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</si>
  <si>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</si>
  <si>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</si>
  <si>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</si>
  <si>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</si>
  <si>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</si>
  <si>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</si>
  <si>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</si>
  <si>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</si>
  <si>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</si>
  <si>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</si>
  <si>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</si>
  <si>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</si>
  <si>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</si>
  <si>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</si>
  <si>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</si>
  <si>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</si>
  <si>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</si>
  <si>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</si>
  <si>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</si>
  <si>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</si>
  <si>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</si>
  <si>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</si>
  <si>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</si>
  <si>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</si>
  <si>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</si>
  <si>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</si>
  <si>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</si>
  <si>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</si>
  <si>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</si>
  <si>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</si>
  <si>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</si>
  <si>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</si>
  <si>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</si>
  <si>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</si>
  <si>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</si>
  <si>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</si>
  <si>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</si>
  <si>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</si>
  <si>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</si>
  <si>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</si>
  <si>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</si>
  <si>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</si>
  <si>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</si>
  <si>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</si>
  <si>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</si>
  <si>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</si>
  <si>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</si>
  <si>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</si>
  <si>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הכשרה למקבלי קצבה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</si>
  <si>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</si>
  <si>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</si>
  <si>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</si>
  <si>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</si>
  <si>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</si>
  <si>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</si>
  <si>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</si>
  <si>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</si>
  <si>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</si>
  <si>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</si>
  <si>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</si>
  <si>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</si>
  <si>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</si>
  <si>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</si>
  <si>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</si>
  <si>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</si>
  <si>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</si>
  <si>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</si>
  <si>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</si>
  <si>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אוסטרלי 183- בנק מזרחי</t>
  </si>
  <si>
    <t>183- 20-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</si>
  <si>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</si>
  <si>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</si>
  <si>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</si>
  <si>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</si>
  <si>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</si>
  <si>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</si>
  <si>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</si>
  <si>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</si>
  <si>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</si>
  <si>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</si>
  <si>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</si>
  <si>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</si>
  <si>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</si>
  <si>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</si>
  <si>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</si>
  <si>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</si>
  <si>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</si>
  <si>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</si>
  <si>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</si>
  <si>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ממצמ0922- האוצר - ממשלתית צמודה</t>
  </si>
  <si>
    <t>1124056</t>
  </si>
  <si>
    <t>01/08/21</t>
  </si>
  <si>
    <t>ממצמ0923</t>
  </si>
  <si>
    <t>1128081</t>
  </si>
  <si>
    <t>30/12/21</t>
  </si>
  <si>
    <t>ממשל צמודה 0529- האוצר - ממשלתית צמודה</t>
  </si>
  <si>
    <t>1157023</t>
  </si>
  <si>
    <t>07/12/21</t>
  </si>
  <si>
    <t>ממשל צמודה 0726- האוצר - ממשלתית צמודה</t>
  </si>
  <si>
    <t>1169564</t>
  </si>
  <si>
    <t>16/08/21</t>
  </si>
  <si>
    <t>ממשל צמודה 1025- האוצר - ממשלתית צמודה</t>
  </si>
  <si>
    <t>1135912</t>
  </si>
  <si>
    <t>22/12/20</t>
  </si>
  <si>
    <t>ממשל צמודה 1131- האוצר - ממשלתית צמודה</t>
  </si>
  <si>
    <t>1172220</t>
  </si>
  <si>
    <t>07/06/21</t>
  </si>
  <si>
    <t>ממשלתי צמוד 0527- האוצר - ממשלתית צמודה</t>
  </si>
  <si>
    <t>1140847</t>
  </si>
  <si>
    <t>סה"כ לא צמודות</t>
  </si>
  <si>
    <t>סה"כ מלווה קצר מועד</t>
  </si>
  <si>
    <t>מ.ק.מ.     1112- בנק ישראל- מק"מ</t>
  </si>
  <si>
    <t>8221111</t>
  </si>
  <si>
    <t>02/11/21</t>
  </si>
  <si>
    <t>סה"כ שחר</t>
  </si>
  <si>
    <t>ממשל שקלי 1024- האוצר - ממשלתית שקלית</t>
  </si>
  <si>
    <t>1175777</t>
  </si>
  <si>
    <t>ממשל שקלית 0327</t>
  </si>
  <si>
    <t>1139344</t>
  </si>
  <si>
    <t>16/06/21</t>
  </si>
  <si>
    <t>ממשל שקלית 0330- האוצר - ממשלתית שקלית</t>
  </si>
  <si>
    <t>1160985</t>
  </si>
  <si>
    <t>ממשל שקלית 0432- האוצר - ממשלתית שקלית</t>
  </si>
  <si>
    <t>1180660</t>
  </si>
  <si>
    <t>ממשל שקלית 0537- האוצר - ממשלתית שקלית</t>
  </si>
  <si>
    <t>1166180</t>
  </si>
  <si>
    <t>18/05/20</t>
  </si>
  <si>
    <t>ממשל שקלית 0928</t>
  </si>
  <si>
    <t>1150879</t>
  </si>
  <si>
    <t>29/10/20</t>
  </si>
  <si>
    <t>ממשל שקלית 1123- האוצר - ממשלתית שקלית</t>
  </si>
  <si>
    <t>1155068</t>
  </si>
  <si>
    <t>15/09/20</t>
  </si>
  <si>
    <t>ממשק 1026- האוצר - ממשלתית שקלית</t>
  </si>
  <si>
    <t>1099456</t>
  </si>
  <si>
    <t>05/01/21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</si>
  <si>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</si>
  <si>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</si>
  <si>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</si>
  <si>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</si>
  <si>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</si>
  <si>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20/08/20</t>
  </si>
  <si>
    <t>ממשלת משתנה 1130- האוצר - ממשלתית משתנה</t>
  </si>
  <si>
    <t>1166552</t>
  </si>
  <si>
    <t>14/10/21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</si>
  <si>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</si>
  <si>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</si>
  <si>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</si>
  <si>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</si>
  <si>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</si>
  <si>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</si>
  <si>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</si>
  <si>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</si>
  <si>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</si>
  <si>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</si>
  <si>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</si>
  <si>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הנפקות אג"ח 49- מזרחי טפחות הנפק</t>
  </si>
  <si>
    <t>2310282</t>
  </si>
  <si>
    <t>520032046</t>
  </si>
  <si>
    <t>בנקים</t>
  </si>
  <si>
    <t>19/11/20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</si>
  <si>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</si>
  <si>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</si>
  <si>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</si>
  <si>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</si>
  <si>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</si>
  <si>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</si>
  <si>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</si>
  <si>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</si>
  <si>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</si>
  <si>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</si>
  <si>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</si>
  <si>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חשמל     אגח 29- חשמל</t>
  </si>
  <si>
    <t>6000236</t>
  </si>
  <si>
    <t>520000472</t>
  </si>
  <si>
    <t>אנרגיה</t>
  </si>
  <si>
    <t>ilAA+</t>
  </si>
  <si>
    <t>23/01/18</t>
  </si>
  <si>
    <t>חשמל אג27</t>
  </si>
  <si>
    <t>6000210</t>
  </si>
  <si>
    <t>29/03/20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</si>
  <si>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</si>
  <si>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</si>
  <si>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</si>
  <si>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</si>
  <si>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</si>
  <si>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</si>
  <si>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</si>
  <si>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</si>
  <si>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</si>
  <si>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</si>
  <si>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</si>
  <si>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ארפורט סיטי אג"ח 5- איירפורט סיטי</t>
  </si>
  <si>
    <t>1133487</t>
  </si>
  <si>
    <t>511659401</t>
  </si>
  <si>
    <t>ilAA</t>
  </si>
  <si>
    <t>23/12/20</t>
  </si>
  <si>
    <t>מבני תעש  אגח כ- מבנה נדל"ן</t>
  </si>
  <si>
    <t>2260495</t>
  </si>
  <si>
    <t>520024126</t>
  </si>
  <si>
    <t>26/12/18</t>
  </si>
  <si>
    <t>מבני תעש אגח יח</t>
  </si>
  <si>
    <t>2260479</t>
  </si>
  <si>
    <t>18/11/21</t>
  </si>
  <si>
    <t>מליסרון אגח כ- מליסרון</t>
  </si>
  <si>
    <t>3230422</t>
  </si>
  <si>
    <t>520037789</t>
  </si>
  <si>
    <t>17/08/21</t>
  </si>
  <si>
    <t>פועלים הנפקות אג"ח 18- פועלים הנפקות</t>
  </si>
  <si>
    <t>1940600</t>
  </si>
  <si>
    <t>20/06/18</t>
  </si>
  <si>
    <t>ריט אג"ח 4- ריט1</t>
  </si>
  <si>
    <t>1129899</t>
  </si>
  <si>
    <t>513821488</t>
  </si>
  <si>
    <t>27/02/19</t>
  </si>
  <si>
    <t>שופרסל    אגח ו- שופרסל</t>
  </si>
  <si>
    <t>7770217</t>
  </si>
  <si>
    <t>520022732</t>
  </si>
  <si>
    <t>רשתות שיווק</t>
  </si>
  <si>
    <t>אדמה אגח  2</t>
  </si>
  <si>
    <t>1110915</t>
  </si>
  <si>
    <t>520043605</t>
  </si>
  <si>
    <t>כימיה, גומי ופלסטיק</t>
  </si>
  <si>
    <t>ilAA-</t>
  </si>
  <si>
    <t>אלוני חץ אג8- אלוני חץ</t>
  </si>
  <si>
    <t>3900271</t>
  </si>
  <si>
    <t>520038506</t>
  </si>
  <si>
    <t>אלרוב נדלן אגחו- אלרוב נדל"ן</t>
  </si>
  <si>
    <t>3870185</t>
  </si>
  <si>
    <t>520038894</t>
  </si>
  <si>
    <t>נדלן מניב בחו"ל</t>
  </si>
  <si>
    <t>28/11/21</t>
  </si>
  <si>
    <t>ביג  אגח יח- ביג</t>
  </si>
  <si>
    <t>1174226</t>
  </si>
  <si>
    <t>513623314</t>
  </si>
  <si>
    <t>Aa3.il</t>
  </si>
  <si>
    <t>09/09/21</t>
  </si>
  <si>
    <t>גזית גלוב אג11- גזית גלוב</t>
  </si>
  <si>
    <t>1260546</t>
  </si>
  <si>
    <t>520033234</t>
  </si>
  <si>
    <t>20/10/20</t>
  </si>
  <si>
    <t>גזית גלוב אגחטז- גזית גלוב</t>
  </si>
  <si>
    <t>1260785</t>
  </si>
  <si>
    <t>24/08/21</t>
  </si>
  <si>
    <t>מזרחי טפחות שה 1</t>
  </si>
  <si>
    <t>6950083</t>
  </si>
  <si>
    <t>520000522</t>
  </si>
  <si>
    <t>סלע נדל"ן אג3</t>
  </si>
  <si>
    <t>1138973</t>
  </si>
  <si>
    <t>513992529</t>
  </si>
  <si>
    <t>מגה אור  אגח  י- מגה אור</t>
  </si>
  <si>
    <t>1178367</t>
  </si>
  <si>
    <t>513257873</t>
  </si>
  <si>
    <t>ilA+</t>
  </si>
  <si>
    <t>12/07/21</t>
  </si>
  <si>
    <t>פז נפט    אגח ז- פז חברת הנפט</t>
  </si>
  <si>
    <t>1142595</t>
  </si>
  <si>
    <t>510216054</t>
  </si>
  <si>
    <t>רבוע נדלן אגח ו- רבוע נדלן</t>
  </si>
  <si>
    <t>1140607</t>
  </si>
  <si>
    <t>513765859</t>
  </si>
  <si>
    <t>A1.il</t>
  </si>
  <si>
    <t>08/12/20</t>
  </si>
  <si>
    <t>אדגר אג"ח 9- אדגר השקעות</t>
  </si>
  <si>
    <t>1820190</t>
  </si>
  <si>
    <t>520035171</t>
  </si>
  <si>
    <t>A2.il</t>
  </si>
  <si>
    <t>אספן גרופ אגח ט- אספן גרופ</t>
  </si>
  <si>
    <t>3130424</t>
  </si>
  <si>
    <t>520037540</t>
  </si>
  <si>
    <t>ilA</t>
  </si>
  <si>
    <t>19/10/21</t>
  </si>
  <si>
    <t>אפריקה ישראל נכסים בע"מ אג"ח 7</t>
  </si>
  <si>
    <t>1132232</t>
  </si>
  <si>
    <t>510560188</t>
  </si>
  <si>
    <t>אשטרום נכ אגח10</t>
  </si>
  <si>
    <t>2510204</t>
  </si>
  <si>
    <t>520036617</t>
  </si>
  <si>
    <t>25/12/18</t>
  </si>
  <si>
    <t>אשטרום קב אגח ד- אשטרום קבוצה</t>
  </si>
  <si>
    <t>1182989</t>
  </si>
  <si>
    <t>510381601</t>
  </si>
  <si>
    <t>בנייה</t>
  </si>
  <si>
    <t>27/12/21</t>
  </si>
  <si>
    <t>הכשרת הישוב אג23- הכשרת הישוב</t>
  </si>
  <si>
    <t>6120323</t>
  </si>
  <si>
    <t>520020116</t>
  </si>
  <si>
    <t>ilA-</t>
  </si>
  <si>
    <t>21/06/21</t>
  </si>
  <si>
    <t>נמלי ישראל אג"ח ג- נמלי ישראל</t>
  </si>
  <si>
    <t>1145580</t>
  </si>
  <si>
    <t>ישראכרט אגח א- ישראכרט</t>
  </si>
  <si>
    <t>1157536</t>
  </si>
  <si>
    <t>510706153</t>
  </si>
  <si>
    <t>שרותים פיננסים</t>
  </si>
  <si>
    <t>Aa2.il</t>
  </si>
  <si>
    <t>18/03/20</t>
  </si>
  <si>
    <t>כיל       אגח ה</t>
  </si>
  <si>
    <t>2810299</t>
  </si>
  <si>
    <t>520027830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</si>
  <si>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</si>
  <si>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</si>
  <si>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</si>
  <si>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</si>
  <si>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</si>
  <si>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</si>
  <si>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</si>
  <si>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</si>
  <si>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</si>
  <si>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</si>
  <si>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</si>
  <si>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23/03/20</t>
  </si>
  <si>
    <t>דמרי אג"ח 8- דמרי</t>
  </si>
  <si>
    <t>1153725</t>
  </si>
  <si>
    <t>511399388</t>
  </si>
  <si>
    <t>09/03/20</t>
  </si>
  <si>
    <t>דמרי אגח ט</t>
  </si>
  <si>
    <t>1168368</t>
  </si>
  <si>
    <t>09/09/20</t>
  </si>
  <si>
    <t>סטרוברי אגח ג- סטרוברי</t>
  </si>
  <si>
    <t>1179019</t>
  </si>
  <si>
    <t>1863501</t>
  </si>
  <si>
    <t>פרטנר     אגח ו- פרטנר</t>
  </si>
  <si>
    <t>1141415</t>
  </si>
  <si>
    <t>520044314</t>
  </si>
  <si>
    <t>שפיר הנדסה אגח ג- שפיר הנדסה</t>
  </si>
  <si>
    <t>1178417</t>
  </si>
  <si>
    <t>514892801</t>
  </si>
  <si>
    <t>מתכת ומוצרי בניה</t>
  </si>
  <si>
    <t>20/07/21</t>
  </si>
  <si>
    <t>אזורים אגח 13- אזורים</t>
  </si>
  <si>
    <t>7150410</t>
  </si>
  <si>
    <t>520025990</t>
  </si>
  <si>
    <t>25/07/19</t>
  </si>
  <si>
    <t>אלדן תחבורה אג3- אלדן תחבורה</t>
  </si>
  <si>
    <t>1140813</t>
  </si>
  <si>
    <t>510454333</t>
  </si>
  <si>
    <t>31/08/20</t>
  </si>
  <si>
    <t>אלון רבוע אגח ו- אלון רבוע כחול</t>
  </si>
  <si>
    <t>1169127</t>
  </si>
  <si>
    <t>520042847</t>
  </si>
  <si>
    <t>השקעה ואחזקות</t>
  </si>
  <si>
    <t>20/04/21</t>
  </si>
  <si>
    <t>אנלייט אנ אגח ד- אנלייט אנרגיה</t>
  </si>
  <si>
    <t>7200256</t>
  </si>
  <si>
    <t>520041146</t>
  </si>
  <si>
    <t>אנרגיה מתחדשת</t>
  </si>
  <si>
    <t>אנרג'יקס אגח א- אנרג'יקס</t>
  </si>
  <si>
    <t>1161751</t>
  </si>
  <si>
    <t>513901371</t>
  </si>
  <si>
    <t>15/12/19</t>
  </si>
  <si>
    <t>אפי נכסים אגח יב- אפי נכסים</t>
  </si>
  <si>
    <t>1173764</t>
  </si>
  <si>
    <t>09/03/21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</si>
  <si>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</si>
  <si>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</si>
  <si>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</si>
  <si>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</si>
  <si>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</si>
  <si>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</si>
  <si>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סאות'רן אג"ח ג- סאותרן פרופרטיס</t>
  </si>
  <si>
    <t>1159474</t>
  </si>
  <si>
    <t>1921080</t>
  </si>
  <si>
    <t>או.פי.סי  אגח ג- או.פי.סי אנרגיה</t>
  </si>
  <si>
    <t>1180355</t>
  </si>
  <si>
    <t>514401702</t>
  </si>
  <si>
    <t>אלון רבוע אגח ד- אלון רבוע כחול</t>
  </si>
  <si>
    <t>1139583</t>
  </si>
  <si>
    <t>A3.il</t>
  </si>
  <si>
    <t>01/02/18</t>
  </si>
  <si>
    <t>בזן  אגח י'- בזן (בתי זיקוק)</t>
  </si>
  <si>
    <t>2590511</t>
  </si>
  <si>
    <t>520036658</t>
  </si>
  <si>
    <t>דור אלון  אגח ה- דור אלון</t>
  </si>
  <si>
    <t>1136761</t>
  </si>
  <si>
    <t>520043878</t>
  </si>
  <si>
    <t>אאורה אגח יד- אאורה</t>
  </si>
  <si>
    <t>3730488</t>
  </si>
  <si>
    <t>520038274</t>
  </si>
  <si>
    <t>Baa1.il</t>
  </si>
  <si>
    <t>04/07/19</t>
  </si>
  <si>
    <t>צמח המרמן אגח ו- צמח המרמן</t>
  </si>
  <si>
    <t>1158633</t>
  </si>
  <si>
    <t>512531203</t>
  </si>
  <si>
    <t>03/07/19</t>
  </si>
  <si>
    <t>אורון  אגח ב- אורון קבוצה</t>
  </si>
  <si>
    <t>1160571</t>
  </si>
  <si>
    <t>513432765</t>
  </si>
  <si>
    <t>ilBBB</t>
  </si>
  <si>
    <t>17/06/21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</si>
  <si>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</si>
  <si>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</si>
  <si>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</si>
  <si>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</si>
  <si>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</si>
  <si>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</si>
  <si>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</si>
  <si>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</si>
  <si>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</si>
  <si>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10/11/20</t>
  </si>
  <si>
    <t>ביג       אגח י- ביג</t>
  </si>
  <si>
    <t>1143023</t>
  </si>
  <si>
    <t>14/04/19</t>
  </si>
  <si>
    <t>שמוס  אג"ח א- שמוס</t>
  </si>
  <si>
    <t>1155951</t>
  </si>
  <si>
    <t>633896</t>
  </si>
  <si>
    <t>29/09/20</t>
  </si>
  <si>
    <t>סאפיינס   אגח ב- סאפיינס</t>
  </si>
  <si>
    <t>1141936</t>
  </si>
  <si>
    <t>1146</t>
  </si>
  <si>
    <t>14/09/17</t>
  </si>
  <si>
    <t>תמר פטרו  אגח א- תמר פטרוליום</t>
  </si>
  <si>
    <t>1141332</t>
  </si>
  <si>
    <t>515334662</t>
  </si>
  <si>
    <t>20/10/21</t>
  </si>
  <si>
    <t>חברה לישראל אג"ח 13</t>
  </si>
  <si>
    <t>5760269</t>
  </si>
  <si>
    <t>520028010</t>
  </si>
  <si>
    <t>בזן       אגח ט- בזן (בתי זיקוק)</t>
  </si>
  <si>
    <t>2590461</t>
  </si>
  <si>
    <t>27/04/17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</si>
  <si>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</si>
  <si>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</si>
  <si>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</si>
  <si>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</si>
  <si>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</si>
  <si>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</si>
  <si>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</si>
  <si>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</si>
  <si>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</si>
  <si>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</si>
  <si>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</si>
  <si>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</si>
  <si>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</si>
  <si>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</si>
  <si>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</si>
  <si>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</si>
  <si>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</si>
  <si>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</si>
  <si>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</si>
  <si>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</si>
  <si>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</si>
  <si>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</si>
  <si>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</si>
  <si>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</si>
  <si>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</si>
  <si>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</si>
  <si>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</si>
  <si>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</si>
  <si>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</si>
  <si>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</si>
  <si>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</si>
  <si>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</si>
  <si>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</si>
  <si>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</si>
  <si>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</si>
  <si>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</si>
  <si>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</si>
  <si>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</si>
  <si>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</si>
  <si>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</si>
  <si>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</si>
  <si>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פועלים- פועלים</t>
  </si>
  <si>
    <t>662577</t>
  </si>
  <si>
    <t>520000118</t>
  </si>
  <si>
    <t>חברה לישראל- חברה לישראל</t>
  </si>
  <si>
    <t>576017</t>
  </si>
  <si>
    <t>איי.סי.אל- איי.סי.אל</t>
  </si>
  <si>
    <t>281014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</si>
  <si>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</si>
  <si>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</si>
  <si>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</si>
  <si>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</si>
  <si>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</si>
  <si>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</si>
  <si>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</si>
  <si>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</si>
  <si>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</si>
  <si>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</si>
  <si>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</si>
  <si>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</si>
  <si>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520026683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</si>
  <si>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</si>
  <si>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</si>
  <si>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</si>
  <si>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</si>
  <si>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</si>
  <si>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</si>
  <si>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</si>
  <si>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</si>
  <si>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</si>
  <si>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</si>
  <si>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</si>
  <si>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</si>
  <si>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</si>
  <si>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</si>
  <si>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</si>
  <si>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</si>
  <si>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</si>
  <si>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</si>
  <si>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</si>
  <si>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</si>
  <si>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</si>
  <si>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</si>
  <si>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</si>
  <si>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</si>
  <si>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</si>
  <si>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</si>
  <si>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</si>
  <si>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</si>
  <si>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</si>
  <si>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</si>
  <si>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</si>
  <si>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</si>
  <si>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</si>
  <si>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</si>
  <si>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</si>
  <si>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</si>
  <si>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</si>
  <si>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</si>
  <si>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</si>
  <si>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</si>
  <si>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</si>
  <si>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</si>
  <si>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</si>
  <si>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</si>
  <si>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</si>
  <si>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</si>
  <si>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</si>
  <si>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</si>
  <si>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בראק אן וי- בראק אן וי</t>
  </si>
  <si>
    <t>1121607</t>
  </si>
  <si>
    <t>34250659</t>
  </si>
  <si>
    <t>גזית גלוב- גזית גלוב</t>
  </si>
  <si>
    <t>126011</t>
  </si>
  <si>
    <t>סאמיט- סאמיט</t>
  </si>
  <si>
    <t>1081686</t>
  </si>
  <si>
    <t>מגה אור- מגה אור</t>
  </si>
  <si>
    <t>1104488</t>
  </si>
  <si>
    <t>ריט 1- ריט1</t>
  </si>
  <si>
    <t>1098920</t>
  </si>
  <si>
    <t>אלקטריאון- אלקטריאון וירלס</t>
  </si>
  <si>
    <t>368019</t>
  </si>
  <si>
    <t>520038126</t>
  </si>
  <si>
    <t>ג'נסל- ג'נסל</t>
  </si>
  <si>
    <t>1169689</t>
  </si>
  <si>
    <t>514579887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</si>
  <si>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</si>
  <si>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</si>
  <si>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</si>
  <si>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</si>
  <si>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</si>
  <si>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</si>
  <si>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</si>
  <si>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</si>
  <si>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</si>
  <si>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</si>
  <si>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</si>
  <si>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</si>
  <si>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</si>
  <si>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</si>
  <si>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</si>
  <si>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</si>
  <si>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</si>
  <si>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</si>
  <si>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</si>
  <si>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</si>
  <si>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</si>
  <si>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ארקו קורפ- ארקו קורפ</t>
  </si>
  <si>
    <t>1170901</t>
  </si>
  <si>
    <t>3535148</t>
  </si>
  <si>
    <t>אופל בלאנס- אופל בלאנס השקעות בע"מ</t>
  </si>
  <si>
    <t>1094986</t>
  </si>
  <si>
    <t>513734566</t>
  </si>
  <si>
    <t>אשראי חוץ בנקאי</t>
  </si>
  <si>
    <t>חג'ג' נדל"ן- חג'ג' נדלן</t>
  </si>
  <si>
    <t>823013</t>
  </si>
  <si>
    <t>520033309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</si>
  <si>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</si>
  <si>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</si>
  <si>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</si>
  <si>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</si>
  <si>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</si>
  <si>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</si>
  <si>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יהש- איי.איי.אם אינפ</t>
  </si>
  <si>
    <t>1171230</t>
  </si>
  <si>
    <t>540299518</t>
  </si>
  <si>
    <t>השקעות במדעי החיים</t>
  </si>
  <si>
    <t>אלמדה יהש- אלמדה ונצ'רס</t>
  </si>
  <si>
    <t>1168962</t>
  </si>
  <si>
    <t>540296795</t>
  </si>
  <si>
    <t>רציו פטרוליום יהש- רציו פטרוליום</t>
  </si>
  <si>
    <t>1139864</t>
  </si>
  <si>
    <t>550268411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</si>
  <si>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</si>
  <si>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</si>
  <si>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</si>
  <si>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</si>
  <si>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</si>
  <si>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</si>
  <si>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</si>
  <si>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פליינג ספארק- פליינג ספארק</t>
  </si>
  <si>
    <t>1173582</t>
  </si>
  <si>
    <t>515259307</t>
  </si>
  <si>
    <t>פודטק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</si>
  <si>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</si>
  <si>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</si>
  <si>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</si>
  <si>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</si>
  <si>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</si>
  <si>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</si>
  <si>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</si>
  <si>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</si>
  <si>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</si>
  <si>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</si>
  <si>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</si>
  <si>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FIVERR INTERNATIONAL</t>
  </si>
  <si>
    <t>IL0011582033</t>
  </si>
  <si>
    <t>5153</t>
  </si>
  <si>
    <t>Software &amp; Services</t>
  </si>
  <si>
    <t>REE  Automotive - בנאמנות- REE</t>
  </si>
  <si>
    <t>IL0011786154</t>
  </si>
  <si>
    <t>514557339</t>
  </si>
  <si>
    <t>TABOOLA- TABOOLA</t>
  </si>
  <si>
    <t>IL0011754137</t>
  </si>
  <si>
    <t>רויטרס</t>
  </si>
  <si>
    <t>513870683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</si>
  <si>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</si>
  <si>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</si>
  <si>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</si>
  <si>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</si>
  <si>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</si>
  <si>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</si>
  <si>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</si>
  <si>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</si>
  <si>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</si>
  <si>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</si>
  <si>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</si>
  <si>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</si>
  <si>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</si>
  <si>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</si>
  <si>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</si>
  <si>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</si>
  <si>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</si>
  <si>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</si>
  <si>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</si>
  <si>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</si>
  <si>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</si>
  <si>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</si>
  <si>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</si>
  <si>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</si>
  <si>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</si>
  <si>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</si>
  <si>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</si>
  <si>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TSM - TAIWAN SEMICONDUCTOR- TAIWAN SEMI</t>
  </si>
  <si>
    <t>us8740391003</t>
  </si>
  <si>
    <t>5088</t>
  </si>
  <si>
    <t>Semiconductors &amp; Semicon Equip</t>
  </si>
  <si>
    <t>ALIBABA GROUP H</t>
  </si>
  <si>
    <t>US01609W1027</t>
  </si>
  <si>
    <t>4806</t>
  </si>
  <si>
    <t>AMAZON-AMZN COM</t>
  </si>
  <si>
    <t>US0231351067</t>
  </si>
  <si>
    <t>4865</t>
  </si>
  <si>
    <t>MSFT -  MICROSOFT- MICROSOFT</t>
  </si>
  <si>
    <t>us5949181045</t>
  </si>
  <si>
    <t>5083</t>
  </si>
  <si>
    <t>AAPL - Apple</t>
  </si>
  <si>
    <t>US0378331005</t>
  </si>
  <si>
    <t>930</t>
  </si>
  <si>
    <t>GOOG GOOGLE C Class- GOOGLE</t>
  </si>
  <si>
    <t>US02079K1079</t>
  </si>
  <si>
    <t>960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</si>
  <si>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</si>
  <si>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</si>
  <si>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</si>
  <si>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</si>
  <si>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</si>
  <si>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</si>
  <si>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</si>
  <si>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</si>
  <si>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תכלית סל (A4) ת"א 35- מיטב תכלית</t>
  </si>
  <si>
    <t>1143700</t>
  </si>
  <si>
    <t>פסגות ETF ת"א 90- פסגות קרנות מדד</t>
  </si>
  <si>
    <t>1148642</t>
  </si>
  <si>
    <t>513765339</t>
  </si>
  <si>
    <t>קסם ETF ת"א 35 (A4)- קסם קרנות נאמנות</t>
  </si>
  <si>
    <t>1146570</t>
  </si>
  <si>
    <t>510938608</t>
  </si>
  <si>
    <t>קסם ETF ת"א 90- קסם קרנות נאמנות</t>
  </si>
  <si>
    <t>1146331</t>
  </si>
  <si>
    <t>סה"כ שמחקות מדדי מניות בחו"ל</t>
  </si>
  <si>
    <t>תכלית S&amp;P500</t>
  </si>
  <si>
    <t>1144385</t>
  </si>
  <si>
    <t>פסגות S&amp;P 500 מנוטרלת מט"ח- פסגות קרנות מדד</t>
  </si>
  <si>
    <t>1148436</t>
  </si>
  <si>
    <t>Indxx China Internet (4D) ETF קסם- קסם קרנות נאמנות</t>
  </si>
  <si>
    <t>1170844</t>
  </si>
  <si>
    <t>קסם DAX 30 ETF- קסם קרנות נאמנות</t>
  </si>
  <si>
    <t>1146513</t>
  </si>
  <si>
    <t>קסם ETF (4D) אינדקס מפעילי בורסות עולמיות- קסם קרנות נאמנות</t>
  </si>
  <si>
    <t>1175207</t>
  </si>
  <si>
    <t>קסם MSCI EM (D4) ETF- קסם קרנות נאמנות</t>
  </si>
  <si>
    <t>1145812</t>
  </si>
  <si>
    <t>קסם NDX100(4A)ETF מנוטרלת מט"ח- קסם קרנות נאמנות</t>
  </si>
  <si>
    <t>1146612</t>
  </si>
  <si>
    <t>קסם S&amp;P 500 (4A) ETF מנוטרלת- קסם קרנות נאמנות</t>
  </si>
  <si>
    <t>1146604</t>
  </si>
  <si>
    <t>סה"כ שמחקות מדדים אחרים בישראל</t>
  </si>
  <si>
    <t>הראל סל (00) תל בונד שקלי- הראל קרנות מדד</t>
  </si>
  <si>
    <t>1150523</t>
  </si>
  <si>
    <t>אג"ח</t>
  </si>
  <si>
    <t>תכלית תל בונד שקלי סד.2- מיטב תכלית</t>
  </si>
  <si>
    <t>1145184</t>
  </si>
  <si>
    <t>פסגות EFT (00) תל בונד 20- פסגות קרנות מדד</t>
  </si>
  <si>
    <t>1147958</t>
  </si>
  <si>
    <t>פסגות סל תל בונד 60 סדרה 3- פסגות קרנות מדד</t>
  </si>
  <si>
    <t>1148006</t>
  </si>
  <si>
    <t>קסם בונד צמוד בנקים- קסם קרנות נאמנות</t>
  </si>
  <si>
    <t>1146281</t>
  </si>
  <si>
    <t>קסם תל בונד 20- קסם קרנות נאמנות</t>
  </si>
  <si>
    <t>1145960</t>
  </si>
  <si>
    <t>קסם תל בונד 60- קסם קרנות נאמנות</t>
  </si>
  <si>
    <t>1146232</t>
  </si>
  <si>
    <t>סה"כ שמחקות מדדים אחרים בחו"ל</t>
  </si>
  <si>
    <t>סה"כ short</t>
  </si>
  <si>
    <t>סה"כ שמחקות מדדי מניות</t>
  </si>
  <si>
    <t>DAXEX  GY - DAX- ISHARES</t>
  </si>
  <si>
    <t>DE0005933931</t>
  </si>
  <si>
    <t>4601</t>
  </si>
  <si>
    <t>Other</t>
  </si>
  <si>
    <t>IWM - RUSSELL 2000- ISHARES</t>
  </si>
  <si>
    <t>US4642876555</t>
  </si>
  <si>
    <t>XLB - MATERIALS</t>
  </si>
  <si>
    <t>US81369Y1001</t>
  </si>
  <si>
    <t>4640</t>
  </si>
  <si>
    <t>Global X China Clean Energy ETF</t>
  </si>
  <si>
    <t>HK0000562667</t>
  </si>
  <si>
    <t>5249</t>
  </si>
  <si>
    <t>SOXX - SEMICONDUCTOR- BlackRock</t>
  </si>
  <si>
    <t>US4642875235</t>
  </si>
  <si>
    <t>2235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</si>
  <si>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</si>
  <si>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</si>
  <si>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</si>
  <si>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</si>
  <si>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</si>
  <si>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</si>
  <si>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</si>
  <si>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</si>
  <si>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QQQQ - Nasdaq 100- INVESCO POWERSHARES</t>
  </si>
  <si>
    <t>US46090E1038</t>
  </si>
  <si>
    <t>1290</t>
  </si>
  <si>
    <t>FXI - CHINA 50- ISHARES</t>
  </si>
  <si>
    <t>US4642871846</t>
  </si>
  <si>
    <t>ISHARES EURO STOXX BANK 30-15- ISHARES</t>
  </si>
  <si>
    <t>DE0006289309</t>
  </si>
  <si>
    <t>iShares Healthcare Innovation</t>
  </si>
  <si>
    <t>IE00BYZK4776</t>
  </si>
  <si>
    <t>CSI-KWEB CHINA</t>
  </si>
  <si>
    <t>US5007673065</t>
  </si>
  <si>
    <t>4868</t>
  </si>
  <si>
    <t>HEALTH CARE XLV- STATE STREET-SPDRS</t>
  </si>
  <si>
    <t>us81369y2090</t>
  </si>
  <si>
    <t>XLE - Energy Select- STATE STREET-SPDRS</t>
  </si>
  <si>
    <t>us81369y5069</t>
  </si>
  <si>
    <t>XLF - Financial Select- STATE STREET-SPDRS</t>
  </si>
  <si>
    <t>US81369Y6059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</si>
  <si>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</si>
  <si>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</si>
  <si>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</si>
  <si>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</si>
  <si>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</si>
  <si>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</si>
  <si>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US97717W4226</t>
  </si>
  <si>
    <t>3115</t>
  </si>
  <si>
    <t>XTRACKERS CSI300 SWAP</t>
  </si>
  <si>
    <t>LU0779800910</t>
  </si>
  <si>
    <t>5246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</si>
  <si>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</si>
  <si>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</si>
  <si>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</si>
  <si>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</si>
  <si>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</si>
  <si>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</si>
  <si>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</si>
  <si>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</si>
  <si>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</si>
  <si>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</si>
  <si>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</si>
  <si>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</si>
  <si>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</si>
  <si>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SCHRODER INT GREAT CHINA-SISGRCC LX</t>
  </si>
  <si>
    <t>LU0140637140</t>
  </si>
  <si>
    <t>5105</t>
  </si>
  <si>
    <t>סה"כ כתבי אופציות בישראל</t>
  </si>
  <si>
    <t>אייספאק 1  אפ 1_10/12/2023- איי ספאק</t>
  </si>
  <si>
    <t>1179613</t>
  </si>
  <si>
    <t>אלמדה  אופציה 1 5/4/22</t>
  </si>
  <si>
    <t>1168970</t>
  </si>
  <si>
    <t>אלמדה  אופציה 2 10/10/23</t>
  </si>
  <si>
    <t>1168988</t>
  </si>
  <si>
    <t>פליינג ספרק אופציה 1 04/03/2024- פליינג ספארק</t>
  </si>
  <si>
    <t>1173590</t>
  </si>
  <si>
    <t>סה"כ כתבי אופציה בחו"ל</t>
  </si>
  <si>
    <t>סה"כ מדדים כולל מניות</t>
  </si>
  <si>
    <t>סה"כ ש"ח/מט"ח</t>
  </si>
  <si>
    <t>סה"כ ריבית</t>
  </si>
  <si>
    <t>SPXW PUT 3650 31/12/21</t>
  </si>
  <si>
    <t>BBG00YMK8B94</t>
  </si>
  <si>
    <t>סה"כ מטבע</t>
  </si>
  <si>
    <t>סה"כ סחורות</t>
  </si>
  <si>
    <t>DAX - DFWH2 - 18/03/2022</t>
  </si>
  <si>
    <t>DE000C6EV0A4</t>
  </si>
  <si>
    <t>FTSE 100 - Z H2 - 18/03/2022</t>
  </si>
  <si>
    <t>GB00JBVSC167</t>
  </si>
  <si>
    <t>FUT VAL EUR HSBC - רוו"ה מחוזים</t>
  </si>
  <si>
    <t>333740</t>
  </si>
  <si>
    <t>FUT VAL GBP HSB - רוו"ה מחוזים</t>
  </si>
  <si>
    <t>333732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</si>
  <si>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</si>
  <si>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</si>
  <si>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</si>
  <si>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</si>
  <si>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</si>
  <si>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</si>
  <si>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</si>
  <si>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</si>
  <si>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</si>
  <si>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</si>
  <si>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</si>
  <si>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</si>
  <si>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</si>
  <si>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</si>
  <si>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</si>
  <si>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</si>
  <si>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דליה אנ אגחא-רמ- דליה אנרגיה</t>
  </si>
  <si>
    <t>1171362</t>
  </si>
  <si>
    <t>516269248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</si>
  <si>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</si>
  <si>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</si>
  <si>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</si>
  <si>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</si>
  <si>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</si>
  <si>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</si>
  <si>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</si>
  <si>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מסחר</t>
  </si>
  <si>
    <t>14/01/20</t>
  </si>
  <si>
    <t>SMART SHOOTER LTD-מניה לא סחירה- סמארט שוטר</t>
  </si>
  <si>
    <t>74213</t>
  </si>
  <si>
    <t>514615590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</si>
  <si>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</si>
  <si>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</si>
  <si>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</si>
  <si>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</si>
  <si>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</si>
  <si>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</si>
  <si>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</si>
  <si>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Metro- Metro</t>
  </si>
  <si>
    <t>74227</t>
  </si>
  <si>
    <t>5307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</si>
  <si>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</si>
  <si>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</si>
  <si>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</si>
  <si>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</si>
  <si>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</si>
  <si>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</si>
  <si>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</si>
  <si>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</si>
  <si>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25/07/18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</si>
  <si>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</si>
  <si>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</si>
  <si>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</si>
  <si>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</si>
  <si>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</si>
  <si>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קרן 2 JTLV- קרן 2 JTLV</t>
  </si>
  <si>
    <t>סה"כ קרנות השקעה אחרות</t>
  </si>
  <si>
    <t>קרן FinTLV 2- FINTLV 2</t>
  </si>
  <si>
    <t>12/08/21</t>
  </si>
  <si>
    <t>First Time 2 קרן- First Time</t>
  </si>
  <si>
    <t>09/11/21</t>
  </si>
  <si>
    <t>קרן להב 3- קרן להב</t>
  </si>
  <si>
    <t>17/10/21</t>
  </si>
  <si>
    <t>Vertex Israel Opportunities Fund II- Vertex Israel Opportunities Fund II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</si>
  <si>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</si>
  <si>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</si>
  <si>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</si>
  <si>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</si>
  <si>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</si>
  <si>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קרן הליוס 4- קרן הליוס</t>
  </si>
  <si>
    <t>24/06/21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</si>
  <si>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</si>
  <si>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</si>
  <si>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</si>
  <si>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</si>
  <si>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</si>
  <si>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14/12/20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</si>
  <si>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</si>
  <si>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</si>
  <si>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</si>
  <si>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</si>
  <si>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</si>
  <si>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</si>
  <si>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</si>
  <si>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</si>
  <si>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</si>
  <si>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</si>
  <si>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</si>
  <si>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</si>
  <si>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SG VC 3 קרן- SG VC</t>
  </si>
  <si>
    <t>24/05/21</t>
  </si>
  <si>
    <t>SG VC 4 קרן- SG VC</t>
  </si>
  <si>
    <t>SG VC 5 קרן- SG VC</t>
  </si>
  <si>
    <t>22/09/21</t>
  </si>
  <si>
    <t>קרן חוב פונטיפקס 4- Pontifax Medison Debt Financing</t>
  </si>
  <si>
    <t>09/12/21</t>
  </si>
  <si>
    <t>קרן COLLER 8- קרן COLLER 8</t>
  </si>
  <si>
    <t>16/11/21</t>
  </si>
  <si>
    <t>LPA  Nordic Power- LPA  Nordic Power</t>
  </si>
  <si>
    <t>24/11/20</t>
  </si>
  <si>
    <t>אלקטרה נדל"ן קרן חוב- Electra Capital PM Fund LP</t>
  </si>
  <si>
    <t>20/09/21</t>
  </si>
  <si>
    <t>FUSE 11 FUND- FUSE 11 FUND</t>
  </si>
  <si>
    <t>07/04/21</t>
  </si>
  <si>
    <t>קרן REVOLVER- REVOLVER</t>
  </si>
  <si>
    <t>קרן הפניקס קו-אינווסט- הפניקס</t>
  </si>
  <si>
    <t>26/08/21</t>
  </si>
  <si>
    <t>קרן ויולה קרדיט 6- קרן ויולה</t>
  </si>
  <si>
    <t>ION CROSS OVER קרן- ION</t>
  </si>
  <si>
    <t>07/07/20</t>
  </si>
  <si>
    <t>קרן ION CROSS OVER 2- ION</t>
  </si>
  <si>
    <t>14/12/21</t>
  </si>
  <si>
    <t>סה"כ כתבי אופציה בישראל</t>
  </si>
  <si>
    <t>SMART SHOOTER LTD אופציה לא סחירה 18/02/23- סמארט שוטר</t>
  </si>
  <si>
    <t>742131</t>
  </si>
  <si>
    <t>23/02/21</t>
  </si>
  <si>
    <t>סה"כ מט"ח/מט"ח</t>
  </si>
  <si>
    <t>פוורוד אירו/שקל 3.6353 18/01/22 153959</t>
  </si>
  <si>
    <t>153959</t>
  </si>
  <si>
    <t>03/11/21</t>
  </si>
  <si>
    <t>פוורוד אירו/שקל 3.7485 18/01/22 153932</t>
  </si>
  <si>
    <t>153932</t>
  </si>
  <si>
    <t>05/10/21</t>
  </si>
  <si>
    <t>פורוורד דולר/שקל 18/01/22 3.22435 153928</t>
  </si>
  <si>
    <t>153928</t>
  </si>
  <si>
    <t>פורוורד דולר/שקל 3.08 18/01/22 153979</t>
  </si>
  <si>
    <t>153979</t>
  </si>
  <si>
    <t>פורוורד דולר/שקל 3.1141 18/01/22 153976</t>
  </si>
  <si>
    <t>153976</t>
  </si>
  <si>
    <t>11/11/21</t>
  </si>
  <si>
    <t>לונג אינפלציה 08.11.2022 2.585%</t>
  </si>
  <si>
    <t>23482</t>
  </si>
  <si>
    <t>08/11/21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</si>
  <si>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</si>
  <si>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</si>
  <si>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</si>
  <si>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</si>
  <si>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</si>
  <si>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</si>
  <si>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</si>
  <si>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</si>
  <si>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</si>
  <si>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</si>
  <si>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</si>
  <si>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</si>
  <si>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</si>
  <si>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</si>
  <si>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</si>
  <si>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</si>
  <si>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</si>
  <si>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</si>
  <si>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</si>
  <si>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</si>
  <si>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</si>
  <si>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</si>
  <si>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</si>
  <si>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</si>
  <si>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</si>
  <si>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</si>
  <si>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</si>
  <si>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</si>
  <si>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</si>
  <si>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</si>
  <si>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</si>
  <si>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</si>
  <si>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</si>
  <si>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</si>
  <si>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</si>
  <si>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</si>
  <si>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</si>
  <si>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</si>
  <si>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</si>
  <si>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</si>
  <si>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</si>
  <si>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</si>
  <si>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</si>
  <si>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</si>
  <si>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</si>
  <si>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</si>
  <si>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</si>
  <si>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</si>
  <si>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</si>
  <si>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</si>
  <si>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</si>
  <si>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</si>
  <si>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</si>
  <si>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>קרן COLLER 8</t>
  </si>
  <si>
    <t xml:space="preserve"> first time2 
</t>
  </si>
  <si>
    <t>דאון טאון חיפה</t>
  </si>
  <si>
    <t>נדל"ן מניב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</si>
</sst>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3" fontId="18" fillId="0" borderId="0" xfId="0" applyNumberFormat="1" applyFont="1"/>
    <xf numFmtId="0" fontId="1" fillId="0" borderId="0" xfId="0" applyFont="1"/>
    <xf numFmtId="14" fontId="0" fillId="0" borderId="0" xfId="0" applyNumberFormat="1" applyFill="1"/>
    <xf numFmtId="14" fontId="0" fillId="0" borderId="0" xfId="0" applyNumberFormat="1"/>
    <xf numFmtId="43" fontId="1" fillId="0" borderId="0" xfId="11" applyFont="1" applyAlignment="1">
      <alignment horizontal="center" vertical="center" wrapText="1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16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34388.684734944327</v>
      </c>
      <c r="D11" s="76">
        <f>C11/$C$42</f>
        <v>0.2043369821419446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57089.143645700002</v>
      </c>
      <c r="D13" s="78">
        <f t="shared" ref="D13:D22" si="0">C13/$C$42</f>
        <v>0.33922272443808826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10663.422492219001</v>
      </c>
      <c r="D15" s="78">
        <f t="shared" si="0"/>
        <v>6.3361875807667237E-2</v>
      </c>
    </row>
    <row r="16" spans="1:36">
      <c r="A16" s="10" t="s">
        <v>13</v>
      </c>
      <c r="B16" s="70" t="s">
        <v>19</v>
      </c>
      <c r="C16" s="77">
        <v>16422.49081516813</v>
      </c>
      <c r="D16" s="78">
        <f t="shared" si="0"/>
        <v>9.7582162222543983E-2</v>
      </c>
    </row>
    <row r="17" spans="1:4">
      <c r="A17" s="10" t="s">
        <v>13</v>
      </c>
      <c r="B17" s="70" t="s">
        <v>195</v>
      </c>
      <c r="C17" s="77">
        <v>29085.902309876601</v>
      </c>
      <c r="D17" s="78">
        <f t="shared" si="0"/>
        <v>0.1728279388026796</v>
      </c>
    </row>
    <row r="18" spans="1:4">
      <c r="A18" s="10" t="s">
        <v>13</v>
      </c>
      <c r="B18" s="70" t="s">
        <v>20</v>
      </c>
      <c r="C18" s="77">
        <v>344.24773911199998</v>
      </c>
      <c r="D18" s="78">
        <f t="shared" si="0"/>
        <v>2.0455142341589596E-3</v>
      </c>
    </row>
    <row r="19" spans="1:4">
      <c r="A19" s="10" t="s">
        <v>13</v>
      </c>
      <c r="B19" s="70" t="s">
        <v>21</v>
      </c>
      <c r="C19" s="77">
        <v>155.85463200000001</v>
      </c>
      <c r="D19" s="78">
        <f t="shared" si="0"/>
        <v>9.2608558312676356E-4</v>
      </c>
    </row>
    <row r="20" spans="1:4">
      <c r="A20" s="10" t="s">
        <v>13</v>
      </c>
      <c r="B20" s="70" t="s">
        <v>22</v>
      </c>
      <c r="C20" s="77">
        <v>3.1099999999999999E-2</v>
      </c>
      <c r="D20" s="78">
        <f t="shared" si="0"/>
        <v>1.8479567315806401E-7</v>
      </c>
    </row>
    <row r="21" spans="1:4">
      <c r="A21" s="10" t="s">
        <v>13</v>
      </c>
      <c r="B21" s="70" t="s">
        <v>23</v>
      </c>
      <c r="C21" s="77">
        <v>26.6574995331076</v>
      </c>
      <c r="D21" s="78">
        <f t="shared" si="0"/>
        <v>1.5839841064088092E-4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748.88409957600004</v>
      </c>
      <c r="D26" s="78">
        <f t="shared" si="1"/>
        <v>4.449856633392848E-3</v>
      </c>
    </row>
    <row r="27" spans="1:4">
      <c r="A27" s="10" t="s">
        <v>13</v>
      </c>
      <c r="B27" s="70" t="s">
        <v>28</v>
      </c>
      <c r="C27" s="77">
        <f>'לא סחיר - מניות'!J11</f>
        <v>4704.9532996974976</v>
      </c>
      <c r="D27" s="78">
        <f t="shared" si="1"/>
        <v>2.7956752803693041E-2</v>
      </c>
    </row>
    <row r="28" spans="1:4">
      <c r="A28" s="10" t="s">
        <v>13</v>
      </c>
      <c r="B28" s="70" t="s">
        <v>29</v>
      </c>
      <c r="C28" s="77">
        <v>12815.41305931595</v>
      </c>
      <c r="D28" s="78">
        <f t="shared" si="1"/>
        <v>7.6148967302087964E-2</v>
      </c>
    </row>
    <row r="29" spans="1:4">
      <c r="A29" s="10" t="s">
        <v>13</v>
      </c>
      <c r="B29" s="70" t="s">
        <v>30</v>
      </c>
      <c r="C29" s="77">
        <v>23.278679969445001</v>
      </c>
      <c r="D29" s="78">
        <f t="shared" si="1"/>
        <v>1.3832152203166335E-4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707.4497772345909</v>
      </c>
      <c r="D31" s="78">
        <f t="shared" si="1"/>
        <v>4.2036545919481886E-3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421.76677820746642</v>
      </c>
      <c r="D33" s="78">
        <f t="shared" si="1"/>
        <v>2.5061310512719177E-3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f>'זכויות מקרקעין'!G11</f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695.80300338799998</v>
      </c>
      <c r="D37" s="78">
        <f t="shared" si="1"/>
        <v>4.1344496590510664E-3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168293.9836659421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5171.9993286353292</v>
      </c>
      <c r="D43" s="78">
        <f t="shared" si="2"/>
        <v>3.0731932395762728E-2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3.4045000000000001</v>
      </c>
    </row>
    <row r="48" spans="1:4">
      <c r="C48" t="s">
        <v>110</v>
      </c>
      <c r="D48">
        <v>3.5198999999999998</v>
      </c>
    </row>
    <row r="49" spans="3:4">
      <c r="C49" t="s">
        <v>120</v>
      </c>
      <c r="D49">
        <v>2.2597999999999998</v>
      </c>
    </row>
    <row r="50" spans="3:4">
      <c r="C50" t="s">
        <v>106</v>
      </c>
      <c r="D50">
        <v>3.11</v>
      </c>
    </row>
    <row r="51" spans="3:4">
      <c r="C51" t="s">
        <v>113</v>
      </c>
      <c r="D51">
        <v>4.2031000000000001</v>
      </c>
    </row>
    <row r="52" spans="3:4">
      <c r="C52" t="s">
        <v>123</v>
      </c>
      <c r="D52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200</v>
      </c>
      <c r="H11" s="7"/>
      <c r="I11" s="75">
        <v>3.1099999999999999E-2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955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956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957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200</v>
      </c>
      <c r="I21" s="81">
        <v>3.1099999999999999E-2</v>
      </c>
      <c r="K21" s="80">
        <v>1</v>
      </c>
      <c r="L21" s="80">
        <v>0</v>
      </c>
    </row>
    <row r="22" spans="2:12">
      <c r="B22" s="79" t="s">
        <v>955</v>
      </c>
      <c r="C22" s="16"/>
      <c r="D22" s="16"/>
      <c r="E22" s="16"/>
      <c r="G22" s="81">
        <v>200</v>
      </c>
      <c r="I22" s="81">
        <v>3.1099999999999999E-2</v>
      </c>
      <c r="K22" s="80">
        <v>1</v>
      </c>
      <c r="L22" s="80">
        <v>0</v>
      </c>
    </row>
    <row r="23" spans="2:12">
      <c r="B23" t="s">
        <v>958</v>
      </c>
      <c r="C23" t="s">
        <v>959</v>
      </c>
      <c r="D23" t="s">
        <v>123</v>
      </c>
      <c r="E23" t="s">
        <v>880</v>
      </c>
      <c r="F23" t="s">
        <v>106</v>
      </c>
      <c r="G23" s="77">
        <v>200</v>
      </c>
      <c r="H23" s="77">
        <v>5</v>
      </c>
      <c r="I23" s="77">
        <v>3.1099999999999999E-2</v>
      </c>
      <c r="J23" s="78">
        <v>0</v>
      </c>
      <c r="K23" s="78">
        <v>1</v>
      </c>
      <c r="L23" s="78">
        <v>0</v>
      </c>
    </row>
    <row r="24" spans="2:12">
      <c r="B24" s="79" t="s">
        <v>960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957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961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7230.85</v>
      </c>
      <c r="H11" s="25"/>
      <c r="I11" s="75">
        <v>26.6574995331076</v>
      </c>
      <c r="J11" s="76">
        <v>1</v>
      </c>
      <c r="K11" s="76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7230.85</v>
      </c>
      <c r="H14" s="19"/>
      <c r="I14" s="81">
        <v>26.6574995331076</v>
      </c>
      <c r="J14" s="80">
        <v>1</v>
      </c>
      <c r="K14" s="80">
        <v>2.0000000000000001E-4</v>
      </c>
      <c r="BF14" s="16" t="s">
        <v>126</v>
      </c>
    </row>
    <row r="15" spans="1:60">
      <c r="B15" t="s">
        <v>962</v>
      </c>
      <c r="C15" t="s">
        <v>963</v>
      </c>
      <c r="D15" t="s">
        <v>123</v>
      </c>
      <c r="E15" t="s">
        <v>880</v>
      </c>
      <c r="F15" t="s">
        <v>110</v>
      </c>
      <c r="G15" s="77">
        <v>3</v>
      </c>
      <c r="H15" s="77">
        <v>1.5855999999999999</v>
      </c>
      <c r="I15" s="77">
        <v>1.6743460320000001E-4</v>
      </c>
      <c r="J15" s="78">
        <v>0</v>
      </c>
      <c r="K15" s="78">
        <v>0</v>
      </c>
      <c r="BF15" s="16" t="s">
        <v>127</v>
      </c>
    </row>
    <row r="16" spans="1:60">
      <c r="B16" t="s">
        <v>964</v>
      </c>
      <c r="C16" t="s">
        <v>965</v>
      </c>
      <c r="D16" t="s">
        <v>123</v>
      </c>
      <c r="E16" t="s">
        <v>880</v>
      </c>
      <c r="F16" t="s">
        <v>113</v>
      </c>
      <c r="G16" s="77">
        <v>1</v>
      </c>
      <c r="H16" s="77">
        <v>0.73240000000000005</v>
      </c>
      <c r="I16" s="77">
        <v>3.0783504399999998E-5</v>
      </c>
      <c r="J16" s="78">
        <v>0</v>
      </c>
      <c r="K16" s="78">
        <v>0</v>
      </c>
      <c r="BF16" s="16" t="s">
        <v>128</v>
      </c>
    </row>
    <row r="17" spans="2:58">
      <c r="B17" t="s">
        <v>966</v>
      </c>
      <c r="C17" t="s">
        <v>967</v>
      </c>
      <c r="D17" t="s">
        <v>123</v>
      </c>
      <c r="E17" t="s">
        <v>880</v>
      </c>
      <c r="F17" t="s">
        <v>110</v>
      </c>
      <c r="G17" s="77">
        <v>5441.85</v>
      </c>
      <c r="H17" s="77">
        <v>100</v>
      </c>
      <c r="I17" s="77">
        <v>19.154767815</v>
      </c>
      <c r="J17" s="78">
        <v>0.71860000000000002</v>
      </c>
      <c r="K17" s="78">
        <v>1E-4</v>
      </c>
      <c r="BF17" s="16" t="s">
        <v>129</v>
      </c>
    </row>
    <row r="18" spans="2:58">
      <c r="B18" t="s">
        <v>968</v>
      </c>
      <c r="C18" t="s">
        <v>969</v>
      </c>
      <c r="D18" t="s">
        <v>123</v>
      </c>
      <c r="E18" t="s">
        <v>880</v>
      </c>
      <c r="F18" t="s">
        <v>113</v>
      </c>
      <c r="G18" s="77">
        <v>1785</v>
      </c>
      <c r="H18" s="77">
        <v>100</v>
      </c>
      <c r="I18" s="77">
        <v>7.5025335000000002</v>
      </c>
      <c r="J18" s="78">
        <v>0.28139999999999998</v>
      </c>
      <c r="K18" s="78">
        <v>0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970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971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225</v>
      </c>
      <c r="C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225</v>
      </c>
      <c r="C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225</v>
      </c>
      <c r="C33" t="s">
        <v>225</v>
      </c>
      <c r="E33" t="s">
        <v>225</v>
      </c>
      <c r="H33" s="77">
        <v>0</v>
      </c>
      <c r="I33" t="s">
        <v>225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225</v>
      </c>
      <c r="C35" t="s">
        <v>225</v>
      </c>
      <c r="E35" t="s">
        <v>225</v>
      </c>
      <c r="H35" s="77">
        <v>0</v>
      </c>
      <c r="I35" t="s">
        <v>225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225</v>
      </c>
      <c r="C37" t="s">
        <v>225</v>
      </c>
      <c r="E37" t="s">
        <v>225</v>
      </c>
      <c r="H37" s="77">
        <v>0</v>
      </c>
      <c r="I37" t="s">
        <v>225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225</v>
      </c>
      <c r="C39" t="s">
        <v>225</v>
      </c>
      <c r="E39" t="s">
        <v>225</v>
      </c>
      <c r="H39" s="77">
        <v>0</v>
      </c>
      <c r="I39" t="s">
        <v>225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571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4.8600000000000003</v>
      </c>
      <c r="K11" s="7"/>
      <c r="L11" s="7"/>
      <c r="M11" s="76">
        <v>6.0000000000000001E-3</v>
      </c>
      <c r="N11" s="75">
        <v>668113.84</v>
      </c>
      <c r="O11" s="7"/>
      <c r="P11" s="75">
        <v>748.88409957600004</v>
      </c>
      <c r="Q11" s="7"/>
      <c r="R11" s="76">
        <v>1</v>
      </c>
      <c r="S11" s="76">
        <v>4.5999999999999999E-3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4.8600000000000003</v>
      </c>
      <c r="M12" s="80">
        <v>6.0000000000000001E-3</v>
      </c>
      <c r="N12" s="81">
        <v>668113.84</v>
      </c>
      <c r="P12" s="81">
        <v>748.88409957600004</v>
      </c>
      <c r="R12" s="80">
        <v>1</v>
      </c>
      <c r="S12" s="80">
        <v>4.5999999999999999E-3</v>
      </c>
    </row>
    <row r="13" spans="2:81">
      <c r="B13" s="79" t="s">
        <v>982</v>
      </c>
      <c r="C13" s="16"/>
      <c r="D13" s="16"/>
      <c r="E13" s="16"/>
      <c r="J13" s="81">
        <v>5.37</v>
      </c>
      <c r="M13" s="80">
        <v>-2.0999999999999999E-3</v>
      </c>
      <c r="N13" s="81">
        <v>456960</v>
      </c>
      <c r="P13" s="81">
        <v>522.53376000000003</v>
      </c>
      <c r="R13" s="80">
        <v>0.69769999999999999</v>
      </c>
      <c r="S13" s="80">
        <v>3.2000000000000002E-3</v>
      </c>
    </row>
    <row r="14" spans="2:81">
      <c r="B14" t="s">
        <v>986</v>
      </c>
      <c r="C14" t="s">
        <v>987</v>
      </c>
      <c r="D14" t="s">
        <v>123</v>
      </c>
      <c r="E14" t="s">
        <v>988</v>
      </c>
      <c r="F14" t="s">
        <v>325</v>
      </c>
      <c r="G14" t="s">
        <v>518</v>
      </c>
      <c r="H14" t="s">
        <v>150</v>
      </c>
      <c r="I14" t="s">
        <v>285</v>
      </c>
      <c r="J14" s="77">
        <v>5.37</v>
      </c>
      <c r="K14" t="s">
        <v>102</v>
      </c>
      <c r="L14" s="78">
        <v>1.7999999999999999E-2</v>
      </c>
      <c r="M14" s="78">
        <v>-2.0999999999999999E-3</v>
      </c>
      <c r="N14" s="77">
        <v>456960</v>
      </c>
      <c r="O14" s="77">
        <v>114.35</v>
      </c>
      <c r="P14" s="77">
        <v>522.53376000000003</v>
      </c>
      <c r="Q14" s="78">
        <v>4.0000000000000002E-4</v>
      </c>
      <c r="R14" s="78">
        <v>0.69769999999999999</v>
      </c>
      <c r="S14" s="78">
        <v>3.2000000000000002E-3</v>
      </c>
    </row>
    <row r="15" spans="2:81">
      <c r="B15" s="79" t="s">
        <v>983</v>
      </c>
      <c r="C15" s="16"/>
      <c r="D15" s="16"/>
      <c r="E15" s="16"/>
      <c r="J15" s="81">
        <v>3.67</v>
      </c>
      <c r="M15" s="80">
        <v>2.47E-2</v>
      </c>
      <c r="N15" s="81">
        <v>211153.84</v>
      </c>
      <c r="P15" s="81">
        <v>226.35033957600001</v>
      </c>
      <c r="R15" s="80">
        <v>0.30230000000000001</v>
      </c>
      <c r="S15" s="80">
        <v>1.4E-3</v>
      </c>
    </row>
    <row r="16" spans="2:81">
      <c r="B16" t="s">
        <v>989</v>
      </c>
      <c r="C16" t="s">
        <v>990</v>
      </c>
      <c r="D16" t="s">
        <v>123</v>
      </c>
      <c r="E16" t="s">
        <v>991</v>
      </c>
      <c r="F16" t="s">
        <v>491</v>
      </c>
      <c r="G16" t="s">
        <v>416</v>
      </c>
      <c r="H16" t="s">
        <v>150</v>
      </c>
      <c r="I16" t="s">
        <v>992</v>
      </c>
      <c r="J16" s="77">
        <v>3.81</v>
      </c>
      <c r="K16" t="s">
        <v>102</v>
      </c>
      <c r="L16" s="78">
        <v>4.4699999999999997E-2</v>
      </c>
      <c r="M16" s="78">
        <v>2.69E-2</v>
      </c>
      <c r="N16" s="77">
        <v>139153.84</v>
      </c>
      <c r="O16" s="77">
        <v>106.89</v>
      </c>
      <c r="P16" s="77">
        <v>148.74153957600001</v>
      </c>
      <c r="Q16" s="78">
        <v>2.0000000000000001E-4</v>
      </c>
      <c r="R16" s="78">
        <v>0.1986</v>
      </c>
      <c r="S16" s="78">
        <v>8.9999999999999998E-4</v>
      </c>
    </row>
    <row r="17" spans="2:19">
      <c r="B17" t="s">
        <v>993</v>
      </c>
      <c r="C17" t="s">
        <v>994</v>
      </c>
      <c r="D17" t="s">
        <v>123</v>
      </c>
      <c r="E17" t="s">
        <v>995</v>
      </c>
      <c r="F17" t="s">
        <v>996</v>
      </c>
      <c r="G17" t="s">
        <v>518</v>
      </c>
      <c r="H17" t="s">
        <v>150</v>
      </c>
      <c r="I17" t="s">
        <v>997</v>
      </c>
      <c r="J17" s="77">
        <v>3.39</v>
      </c>
      <c r="K17" t="s">
        <v>102</v>
      </c>
      <c r="L17" s="78">
        <v>4.2999999999999997E-2</v>
      </c>
      <c r="M17" s="78">
        <v>2.0500000000000001E-2</v>
      </c>
      <c r="N17" s="77">
        <v>72000</v>
      </c>
      <c r="O17" s="77">
        <v>107.79</v>
      </c>
      <c r="P17" s="77">
        <v>77.608800000000002</v>
      </c>
      <c r="Q17" s="78">
        <v>4.0000000000000002E-4</v>
      </c>
      <c r="R17" s="78">
        <v>0.1036</v>
      </c>
      <c r="S17" s="78">
        <v>5.0000000000000001E-4</v>
      </c>
    </row>
    <row r="18" spans="2:19">
      <c r="B18" s="79" t="s">
        <v>303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225</v>
      </c>
      <c r="C19" t="s">
        <v>225</v>
      </c>
      <c r="D19" s="16"/>
      <c r="E19" s="16"/>
      <c r="F19" t="s">
        <v>225</v>
      </c>
      <c r="G19" t="s">
        <v>225</v>
      </c>
      <c r="J19" s="77">
        <v>0</v>
      </c>
      <c r="K19" t="s">
        <v>225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571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J21" s="77">
        <v>0</v>
      </c>
      <c r="K21" t="s">
        <v>225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304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J24" s="77">
        <v>0</v>
      </c>
      <c r="K24" t="s">
        <v>225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305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J26" s="77">
        <v>0</v>
      </c>
      <c r="K26" t="s">
        <v>225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232</v>
      </c>
      <c r="C27" s="16"/>
      <c r="D27" s="16"/>
      <c r="E27" s="16"/>
    </row>
    <row r="28" spans="2:19">
      <c r="B28" t="s">
        <v>298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B30" t="s">
        <v>300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2"/>
  <sheetViews>
    <sheetView rightToLeft="1" tabSelected="1" workbookViewId="0">
      <selection activeCell="K19" sqref="K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f>H12+H18</f>
        <v>440299.91000000003</v>
      </c>
      <c r="I11" s="7"/>
      <c r="J11" s="75">
        <f>J12+J18</f>
        <v>4704.9532996974976</v>
      </c>
      <c r="K11" s="7"/>
      <c r="L11" s="76">
        <f>J11/$J$11</f>
        <v>1</v>
      </c>
      <c r="M11" s="76">
        <f>J11/'סכום נכסי הקרן'!$C$42</f>
        <v>2.7956752803693041E-2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f>SUM(H13:H17)</f>
        <v>46031.47</v>
      </c>
      <c r="J12" s="81">
        <f>SUM(J13:J17)</f>
        <v>3300.2998234478437</v>
      </c>
      <c r="L12" s="80">
        <f t="shared" ref="L12:L24" si="0">J12/$J$11</f>
        <v>0.70145219585070795</v>
      </c>
      <c r="M12" s="80">
        <f>J12/'סכום נכסי הקרן'!$C$42</f>
        <v>1.9610325643005921E-2</v>
      </c>
    </row>
    <row r="13" spans="2:98">
      <c r="B13" t="s">
        <v>998</v>
      </c>
      <c r="C13" t="s">
        <v>999</v>
      </c>
      <c r="D13" t="s">
        <v>123</v>
      </c>
      <c r="E13" t="s">
        <v>1000</v>
      </c>
      <c r="F13" t="s">
        <v>597</v>
      </c>
      <c r="G13" t="s">
        <v>106</v>
      </c>
      <c r="H13" s="77">
        <v>42954.9</v>
      </c>
      <c r="I13" s="77">
        <v>361.52859999999998</v>
      </c>
      <c r="J13" s="77">
        <v>482.965113150354</v>
      </c>
      <c r="K13" s="78">
        <v>5.5999999999999999E-3</v>
      </c>
      <c r="L13" s="78">
        <f t="shared" si="0"/>
        <v>0.1026503521685127</v>
      </c>
      <c r="M13" s="78">
        <f>J13/'סכום נכסי הקרן'!$C$42</f>
        <v>2.8697705207871454E-3</v>
      </c>
    </row>
    <row r="14" spans="2:98">
      <c r="B14" t="s">
        <v>1001</v>
      </c>
      <c r="C14" t="s">
        <v>1002</v>
      </c>
      <c r="D14" t="s">
        <v>123</v>
      </c>
      <c r="E14" t="s">
        <v>736</v>
      </c>
      <c r="F14" t="s">
        <v>737</v>
      </c>
      <c r="G14" t="s">
        <v>102</v>
      </c>
      <c r="H14" s="77">
        <v>160</v>
      </c>
      <c r="I14" s="77">
        <v>389.86354799999998</v>
      </c>
      <c r="J14" s="77">
        <v>0.62378167679999996</v>
      </c>
      <c r="K14" s="78">
        <v>8.9999999999999998E-4</v>
      </c>
      <c r="L14" s="78">
        <f t="shared" si="0"/>
        <v>1.3257978072600757E-4</v>
      </c>
      <c r="M14" s="78">
        <f>J14/'סכום נכסי הקרן'!$C$42</f>
        <v>3.7065001565248205E-6</v>
      </c>
    </row>
    <row r="15" spans="2:98">
      <c r="B15" t="s">
        <v>1003</v>
      </c>
      <c r="C15" t="s">
        <v>1004</v>
      </c>
      <c r="D15" t="s">
        <v>123</v>
      </c>
      <c r="E15" t="s">
        <v>1005</v>
      </c>
      <c r="F15" t="s">
        <v>676</v>
      </c>
      <c r="G15" t="s">
        <v>102</v>
      </c>
      <c r="H15" s="77">
        <v>1</v>
      </c>
      <c r="I15" s="77">
        <v>38276775.862069003</v>
      </c>
      <c r="J15" s="77">
        <v>382.76775862069002</v>
      </c>
      <c r="K15" s="78">
        <v>9.4827586206896553E-4</v>
      </c>
      <c r="L15" s="78">
        <f t="shared" si="0"/>
        <v>8.1354209965335864E-2</v>
      </c>
      <c r="M15" s="78">
        <f>J15/'סכום נכסי הקרן'!$C$42</f>
        <v>2.2743995375406356E-3</v>
      </c>
    </row>
    <row r="16" spans="2:98">
      <c r="B16" t="s">
        <v>1006</v>
      </c>
      <c r="C16" t="s">
        <v>1007</v>
      </c>
      <c r="D16" t="s">
        <v>123</v>
      </c>
      <c r="E16" t="s">
        <v>995</v>
      </c>
      <c r="F16" t="s">
        <v>996</v>
      </c>
      <c r="G16" t="s">
        <v>106</v>
      </c>
      <c r="H16" s="77">
        <v>2882.47</v>
      </c>
      <c r="I16" s="77">
        <v>10000</v>
      </c>
      <c r="J16" s="77">
        <v>896.44817</v>
      </c>
      <c r="K16" s="78">
        <v>1E-3</v>
      </c>
      <c r="L16" s="78">
        <f t="shared" si="0"/>
        <v>0.19053285184735769</v>
      </c>
      <c r="M16" s="78">
        <f>J16/'סכום נכסי הקרן'!$C$42</f>
        <v>5.3266798400792474E-3</v>
      </c>
    </row>
    <row r="17" spans="2:13">
      <c r="B17" t="s">
        <v>1158</v>
      </c>
      <c r="C17" s="87">
        <v>74209</v>
      </c>
      <c r="D17" t="s">
        <v>123</v>
      </c>
      <c r="E17">
        <v>514829126</v>
      </c>
      <c r="F17" t="s">
        <v>1159</v>
      </c>
      <c r="G17" t="s">
        <v>102</v>
      </c>
      <c r="H17" s="77">
        <v>33.1</v>
      </c>
      <c r="I17" s="77">
        <v>4645000</v>
      </c>
      <c r="J17" s="77">
        <f>1537495/1000</f>
        <v>1537.4949999999999</v>
      </c>
      <c r="K17" s="78">
        <v>1.66E-2</v>
      </c>
      <c r="L17" s="78">
        <f t="shared" si="0"/>
        <v>0.32678220208877573</v>
      </c>
      <c r="M17" s="78">
        <f>J17/'סכום נכסי הקרן'!$C$42</f>
        <v>9.1357692444423676E-3</v>
      </c>
    </row>
    <row r="18" spans="2:13">
      <c r="B18" s="79" t="s">
        <v>230</v>
      </c>
      <c r="C18" s="16"/>
      <c r="D18" s="16"/>
      <c r="E18" s="16"/>
      <c r="H18" s="81">
        <v>394268.44</v>
      </c>
      <c r="J18" s="81">
        <v>1404.6534762496544</v>
      </c>
      <c r="L18" s="80">
        <f t="shared" si="0"/>
        <v>0.29854780414929216</v>
      </c>
      <c r="M18" s="80">
        <f>J18/'סכום נכסי הקרן'!$C$42</f>
        <v>8.3464271606871251E-3</v>
      </c>
    </row>
    <row r="19" spans="2:13">
      <c r="B19" s="79" t="s">
        <v>304</v>
      </c>
      <c r="C19" s="16"/>
      <c r="D19" s="16"/>
      <c r="E19" s="16"/>
      <c r="H19" s="81">
        <v>0</v>
      </c>
      <c r="J19" s="81">
        <v>0</v>
      </c>
      <c r="L19" s="80">
        <f t="shared" si="0"/>
        <v>0</v>
      </c>
      <c r="M19" s="80">
        <f>J19/'סכום נכסי הקרן'!$C$42</f>
        <v>0</v>
      </c>
    </row>
    <row r="20" spans="2:13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7">
        <v>0</v>
      </c>
      <c r="I20" s="77">
        <v>0</v>
      </c>
      <c r="J20" s="77">
        <v>0</v>
      </c>
      <c r="K20" s="78">
        <v>0</v>
      </c>
      <c r="L20" s="78">
        <f t="shared" si="0"/>
        <v>0</v>
      </c>
      <c r="M20" s="78">
        <f>J20/'סכום נכסי הקרן'!$C$42</f>
        <v>0</v>
      </c>
    </row>
    <row r="21" spans="2:13">
      <c r="B21" s="79" t="s">
        <v>305</v>
      </c>
      <c r="C21" s="16"/>
      <c r="D21" s="16"/>
      <c r="E21" s="16"/>
      <c r="H21" s="81">
        <v>394268.44</v>
      </c>
      <c r="J21" s="81">
        <v>1404.6534762496544</v>
      </c>
      <c r="L21" s="80">
        <f t="shared" si="0"/>
        <v>0.29854780414929216</v>
      </c>
      <c r="M21" s="80">
        <f>J21/'סכום נכסי הקרן'!$C$42</f>
        <v>8.3464271606871251E-3</v>
      </c>
    </row>
    <row r="22" spans="2:13">
      <c r="B22" t="s">
        <v>1008</v>
      </c>
      <c r="C22" t="s">
        <v>1009</v>
      </c>
      <c r="D22" t="s">
        <v>123</v>
      </c>
      <c r="E22" t="s">
        <v>1010</v>
      </c>
      <c r="F22" t="s">
        <v>799</v>
      </c>
      <c r="G22" t="s">
        <v>110</v>
      </c>
      <c r="H22" s="77">
        <v>337736</v>
      </c>
      <c r="I22" s="77">
        <v>100</v>
      </c>
      <c r="J22" s="77">
        <v>1188.7969464</v>
      </c>
      <c r="K22" s="78">
        <v>2.4553407274354386E-3</v>
      </c>
      <c r="L22" s="78">
        <f t="shared" si="0"/>
        <v>0.25266923403393465</v>
      </c>
      <c r="M22" s="78">
        <f>J22/'סכום נכסי הקרן'!$C$42</f>
        <v>7.0638113169851757E-3</v>
      </c>
    </row>
    <row r="23" spans="2:13">
      <c r="B23" t="s">
        <v>1011</v>
      </c>
      <c r="C23" t="s">
        <v>1012</v>
      </c>
      <c r="D23" t="s">
        <v>123</v>
      </c>
      <c r="E23" t="s">
        <v>1013</v>
      </c>
      <c r="F23" t="s">
        <v>799</v>
      </c>
      <c r="G23" t="s">
        <v>110</v>
      </c>
      <c r="H23" s="77">
        <v>49383</v>
      </c>
      <c r="I23" s="77">
        <v>112.47516299999978</v>
      </c>
      <c r="J23" s="77">
        <v>195.507951938926</v>
      </c>
      <c r="K23" s="78">
        <v>3.7963185995398255E-4</v>
      </c>
      <c r="L23" s="78">
        <f t="shared" si="0"/>
        <v>4.1553643465812098E-2</v>
      </c>
      <c r="M23" s="78">
        <f>J23/'סכום נכסי הקרן'!$C$42</f>
        <v>1.1617049384665035E-3</v>
      </c>
    </row>
    <row r="24" spans="2:13">
      <c r="B24" t="s">
        <v>1014</v>
      </c>
      <c r="C24" t="s">
        <v>1015</v>
      </c>
      <c r="D24" t="s">
        <v>123</v>
      </c>
      <c r="E24" t="s">
        <v>1005</v>
      </c>
      <c r="F24" t="s">
        <v>799</v>
      </c>
      <c r="G24" t="s">
        <v>110</v>
      </c>
      <c r="H24" s="77">
        <v>7149.44</v>
      </c>
      <c r="I24" s="77">
        <v>80.859623000000141</v>
      </c>
      <c r="J24" s="77">
        <v>20.348577910728402</v>
      </c>
      <c r="K24" s="78">
        <v>6.6665770171610002E-4</v>
      </c>
      <c r="L24" s="78">
        <f t="shared" si="0"/>
        <v>4.3249266495454276E-3</v>
      </c>
      <c r="M24" s="78">
        <f>J24/'סכום נכסי הקרן'!$C$42</f>
        <v>1.2091090523544588E-4</v>
      </c>
    </row>
    <row r="25" spans="2:13">
      <c r="B25" t="s">
        <v>232</v>
      </c>
      <c r="C25" s="16"/>
      <c r="D25" s="16"/>
      <c r="E25" s="16"/>
    </row>
    <row r="26" spans="2:13">
      <c r="B26" t="s">
        <v>298</v>
      </c>
      <c r="C26" s="16"/>
      <c r="D26" s="16"/>
      <c r="E26" s="16"/>
    </row>
    <row r="27" spans="2:13">
      <c r="B27" t="s">
        <v>299</v>
      </c>
      <c r="C27" s="16"/>
      <c r="D27" s="16"/>
      <c r="E27" s="16"/>
    </row>
    <row r="28" spans="2:13">
      <c r="B28" t="s">
        <v>300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6"/>
      <c r="C391" s="16"/>
      <c r="D391" s="16"/>
      <c r="E391" s="16"/>
    </row>
    <row r="392" spans="2:5">
      <c r="B392" s="19"/>
      <c r="C392" s="16"/>
      <c r="D392" s="16"/>
      <c r="E392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3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4426541.75</v>
      </c>
      <c r="G11" s="7"/>
      <c r="H11" s="75">
        <v>12815.41305931595</v>
      </c>
      <c r="I11" s="7"/>
      <c r="J11" s="76">
        <v>1</v>
      </c>
      <c r="K11" s="76">
        <v>7.8600000000000003E-2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201</v>
      </c>
      <c r="C12" s="16"/>
      <c r="F12" s="81">
        <v>1876320.23</v>
      </c>
      <c r="H12" s="81">
        <v>4096.6423909123205</v>
      </c>
      <c r="J12" s="80">
        <v>0.31969999999999998</v>
      </c>
      <c r="K12" s="80">
        <v>2.5100000000000001E-2</v>
      </c>
    </row>
    <row r="13" spans="2:53">
      <c r="B13" s="79" t="s">
        <v>1016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3">
      <c r="B14" t="s">
        <v>225</v>
      </c>
      <c r="C14" t="s">
        <v>225</v>
      </c>
      <c r="D14" t="s">
        <v>225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3">
      <c r="B15" s="79" t="s">
        <v>1017</v>
      </c>
      <c r="C15" s="16"/>
      <c r="F15" s="81">
        <v>144485</v>
      </c>
      <c r="H15" s="81">
        <v>220.9173735343</v>
      </c>
      <c r="J15" s="80">
        <v>1.72E-2</v>
      </c>
      <c r="K15" s="80">
        <v>1.4E-3</v>
      </c>
    </row>
    <row r="16" spans="2:53">
      <c r="B16" t="s">
        <v>1018</v>
      </c>
      <c r="C16">
        <v>74176</v>
      </c>
      <c r="D16" t="s">
        <v>102</v>
      </c>
      <c r="E16" t="s">
        <v>1019</v>
      </c>
      <c r="F16" s="77">
        <v>64503.5</v>
      </c>
      <c r="G16" s="77">
        <v>155.69257999999999</v>
      </c>
      <c r="H16" s="77">
        <v>100.4271633403</v>
      </c>
      <c r="I16" s="78">
        <v>8.0399822340575721E-5</v>
      </c>
      <c r="J16" s="78">
        <v>7.7999999999999996E-3</v>
      </c>
      <c r="K16" s="78">
        <v>5.9999999999999995E-4</v>
      </c>
    </row>
    <row r="17" spans="2:11">
      <c r="B17" t="s">
        <v>1020</v>
      </c>
      <c r="C17">
        <v>74177</v>
      </c>
      <c r="D17" t="s">
        <v>102</v>
      </c>
      <c r="E17" t="s">
        <v>1021</v>
      </c>
      <c r="F17" s="77">
        <v>79981.5</v>
      </c>
      <c r="G17" s="77">
        <v>150.64760000000001</v>
      </c>
      <c r="H17" s="77">
        <v>120.490210194</v>
      </c>
      <c r="I17" s="78">
        <v>2.4000093381957834E-4</v>
      </c>
      <c r="J17" s="78">
        <v>9.4000000000000004E-3</v>
      </c>
      <c r="K17" s="78">
        <v>6.9999999999999999E-4</v>
      </c>
    </row>
    <row r="18" spans="2:11">
      <c r="B18" s="79" t="s">
        <v>1022</v>
      </c>
      <c r="C18" s="16"/>
      <c r="F18" s="81">
        <v>760255.59</v>
      </c>
      <c r="H18" s="81">
        <v>1219.789421107062</v>
      </c>
      <c r="J18" s="80">
        <v>9.5200000000000007E-2</v>
      </c>
      <c r="K18" s="80">
        <v>7.4999999999999997E-3</v>
      </c>
    </row>
    <row r="19" spans="2:11">
      <c r="B19" t="s">
        <v>1023</v>
      </c>
      <c r="C19">
        <v>74204</v>
      </c>
      <c r="D19" t="s">
        <v>102</v>
      </c>
      <c r="E19" t="s">
        <v>1024</v>
      </c>
      <c r="F19" s="77">
        <v>389115.7</v>
      </c>
      <c r="G19" s="77">
        <v>225.43576300000001</v>
      </c>
      <c r="H19" s="77">
        <v>877.20594724779096</v>
      </c>
      <c r="I19" s="78">
        <v>1.636935272648293E-3</v>
      </c>
      <c r="J19" s="78">
        <v>6.8400000000000002E-2</v>
      </c>
      <c r="K19" s="78">
        <v>5.4000000000000003E-3</v>
      </c>
    </row>
    <row r="20" spans="2:11">
      <c r="B20" t="s">
        <v>1025</v>
      </c>
      <c r="C20">
        <v>74186</v>
      </c>
      <c r="D20" t="s">
        <v>102</v>
      </c>
      <c r="E20" t="s">
        <v>1024</v>
      </c>
      <c r="F20" s="77">
        <v>371139.89</v>
      </c>
      <c r="G20" s="77">
        <v>92.305754000000107</v>
      </c>
      <c r="H20" s="77">
        <v>342.58347385927101</v>
      </c>
      <c r="I20" s="78">
        <v>4.9901645768144203E-4</v>
      </c>
      <c r="J20" s="78">
        <v>2.6700000000000002E-2</v>
      </c>
      <c r="K20" s="78">
        <v>2.0999999999999999E-3</v>
      </c>
    </row>
    <row r="21" spans="2:11">
      <c r="B21" s="79" t="s">
        <v>1026</v>
      </c>
      <c r="C21" s="16"/>
      <c r="F21" s="81">
        <v>971579.64</v>
      </c>
      <c r="H21" s="81">
        <v>2655.9355962709587</v>
      </c>
      <c r="J21" s="80">
        <v>0.2072</v>
      </c>
      <c r="K21" s="80">
        <v>1.6299999999999999E-2</v>
      </c>
    </row>
    <row r="22" spans="2:11">
      <c r="B22" t="s">
        <v>1027</v>
      </c>
      <c r="C22">
        <v>74221</v>
      </c>
      <c r="D22" t="s">
        <v>106</v>
      </c>
      <c r="E22" t="s">
        <v>1028</v>
      </c>
      <c r="F22" s="77">
        <v>129168</v>
      </c>
      <c r="G22" s="77">
        <v>95.744937999999905</v>
      </c>
      <c r="H22" s="77">
        <v>384.61936491426201</v>
      </c>
      <c r="I22" s="78">
        <v>3.9840255000003887E-3</v>
      </c>
      <c r="J22" s="78">
        <v>0.03</v>
      </c>
      <c r="K22" s="78">
        <v>2.3999999999999998E-3</v>
      </c>
    </row>
    <row r="23" spans="2:11">
      <c r="B23" t="s">
        <v>1029</v>
      </c>
      <c r="C23">
        <v>74173</v>
      </c>
      <c r="D23" t="s">
        <v>106</v>
      </c>
      <c r="E23" t="s">
        <v>1030</v>
      </c>
      <c r="F23" s="77">
        <v>18352.32</v>
      </c>
      <c r="G23" s="77">
        <v>68.35218200000007</v>
      </c>
      <c r="H23" s="77">
        <v>39.012496731305703</v>
      </c>
      <c r="I23" s="78">
        <v>4.6222502866948045E-4</v>
      </c>
      <c r="J23" s="78">
        <v>3.0000000000000001E-3</v>
      </c>
      <c r="K23" s="78">
        <v>2.0000000000000001E-4</v>
      </c>
    </row>
    <row r="24" spans="2:11">
      <c r="B24" t="s">
        <v>1031</v>
      </c>
      <c r="C24">
        <v>74217</v>
      </c>
      <c r="D24" t="s">
        <v>102</v>
      </c>
      <c r="E24" t="s">
        <v>1032</v>
      </c>
      <c r="F24" s="77">
        <v>165533</v>
      </c>
      <c r="G24" s="77">
        <v>91.861309000000006</v>
      </c>
      <c r="H24" s="77">
        <v>152.06078062697</v>
      </c>
      <c r="I24" s="78">
        <v>6.8879577812824312E-3</v>
      </c>
      <c r="J24" s="78">
        <v>1.1900000000000001E-2</v>
      </c>
      <c r="K24" s="78">
        <v>8.9999999999999998E-4</v>
      </c>
    </row>
    <row r="25" spans="2:11">
      <c r="B25" t="s">
        <v>1033</v>
      </c>
      <c r="C25">
        <v>74228</v>
      </c>
      <c r="D25" t="s">
        <v>106</v>
      </c>
      <c r="E25" t="s">
        <v>244</v>
      </c>
      <c r="F25" s="77">
        <v>215616</v>
      </c>
      <c r="G25" s="77">
        <v>100</v>
      </c>
      <c r="H25" s="77">
        <v>670.56575999999995</v>
      </c>
      <c r="I25" s="78">
        <v>2.7217101639344264E-3</v>
      </c>
      <c r="J25" s="78">
        <v>5.2299999999999999E-2</v>
      </c>
      <c r="K25" s="78">
        <v>4.1000000000000003E-3</v>
      </c>
    </row>
    <row r="26" spans="2:11">
      <c r="B26" t="s">
        <v>1034</v>
      </c>
      <c r="C26">
        <v>74196</v>
      </c>
      <c r="D26" t="s">
        <v>102</v>
      </c>
      <c r="E26" t="s">
        <v>1035</v>
      </c>
      <c r="F26" s="77">
        <v>1128</v>
      </c>
      <c r="G26" s="77">
        <v>71207.360000000001</v>
      </c>
      <c r="H26" s="77">
        <v>803.21902079999995</v>
      </c>
      <c r="I26" s="78">
        <v>4.1805230647916944E-4</v>
      </c>
      <c r="J26" s="78">
        <v>6.2700000000000006E-2</v>
      </c>
      <c r="K26" s="78">
        <v>4.8999999999999998E-3</v>
      </c>
    </row>
    <row r="27" spans="2:11">
      <c r="B27" t="s">
        <v>1036</v>
      </c>
      <c r="C27">
        <v>74185</v>
      </c>
      <c r="D27" t="s">
        <v>102</v>
      </c>
      <c r="E27" t="s">
        <v>1037</v>
      </c>
      <c r="F27" s="77">
        <v>268100</v>
      </c>
      <c r="G27" s="77">
        <v>125.741491</v>
      </c>
      <c r="H27" s="77">
        <v>337.11293737099999</v>
      </c>
      <c r="I27" s="78">
        <v>7.6993186991228637E-4</v>
      </c>
      <c r="J27" s="78">
        <v>2.63E-2</v>
      </c>
      <c r="K27" s="78">
        <v>2.0999999999999999E-3</v>
      </c>
    </row>
    <row r="28" spans="2:11">
      <c r="B28" t="s">
        <v>1038</v>
      </c>
      <c r="C28">
        <v>74202</v>
      </c>
      <c r="D28" t="s">
        <v>102</v>
      </c>
      <c r="E28" t="s">
        <v>461</v>
      </c>
      <c r="F28" s="77">
        <v>141761</v>
      </c>
      <c r="G28" s="77">
        <v>172.064527</v>
      </c>
      <c r="H28" s="77">
        <v>243.92039412047001</v>
      </c>
      <c r="I28" s="78">
        <v>8.3431520837134391E-4</v>
      </c>
      <c r="J28" s="78">
        <v>1.9E-2</v>
      </c>
      <c r="K28" s="78">
        <v>1.5E-3</v>
      </c>
    </row>
    <row r="29" spans="2:11">
      <c r="B29" t="s">
        <v>1039</v>
      </c>
      <c r="C29">
        <v>74179</v>
      </c>
      <c r="D29" t="s">
        <v>102</v>
      </c>
      <c r="E29" t="s">
        <v>1040</v>
      </c>
      <c r="F29" s="77">
        <v>31921.32</v>
      </c>
      <c r="G29" s="77">
        <v>79.648465999999999</v>
      </c>
      <c r="H29" s="77">
        <v>25.424841706951199</v>
      </c>
      <c r="I29" s="78">
        <v>2.3980127948825179E-4</v>
      </c>
      <c r="J29" s="78">
        <v>2E-3</v>
      </c>
      <c r="K29" s="78">
        <v>2.0000000000000001E-4</v>
      </c>
    </row>
    <row r="30" spans="2:11">
      <c r="B30" s="79" t="s">
        <v>230</v>
      </c>
      <c r="C30" s="16"/>
      <c r="F30" s="81">
        <v>2550221.52</v>
      </c>
      <c r="H30" s="81">
        <v>8718.7706684036293</v>
      </c>
      <c r="J30" s="80">
        <v>0.68030000000000002</v>
      </c>
      <c r="K30" s="80">
        <v>5.3499999999999999E-2</v>
      </c>
    </row>
    <row r="31" spans="2:11">
      <c r="B31" s="79" t="s">
        <v>1041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225</v>
      </c>
      <c r="C32" t="s">
        <v>225</v>
      </c>
      <c r="D32" t="s">
        <v>225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1042</v>
      </c>
      <c r="C33" s="16"/>
      <c r="F33" s="81">
        <v>239225.61</v>
      </c>
      <c r="H33" s="81">
        <v>1122.6235653478741</v>
      </c>
      <c r="J33" s="80">
        <v>8.7599999999999997E-2</v>
      </c>
      <c r="K33" s="80">
        <v>6.8999999999999999E-3</v>
      </c>
    </row>
    <row r="34" spans="2:11">
      <c r="B34" t="s">
        <v>1043</v>
      </c>
      <c r="C34">
        <v>74188</v>
      </c>
      <c r="D34" t="s">
        <v>106</v>
      </c>
      <c r="E34" t="s">
        <v>1044</v>
      </c>
      <c r="F34" s="77">
        <v>3750.14</v>
      </c>
      <c r="G34" s="77">
        <v>1303.6944499999975</v>
      </c>
      <c r="H34" s="77">
        <v>152.04904151688501</v>
      </c>
      <c r="I34" s="78">
        <v>1.0206614183415133E-4</v>
      </c>
      <c r="J34" s="78">
        <v>1.1900000000000001E-2</v>
      </c>
      <c r="K34" s="78">
        <v>8.9999999999999998E-4</v>
      </c>
    </row>
    <row r="35" spans="2:11">
      <c r="B35" t="s">
        <v>1045</v>
      </c>
      <c r="C35">
        <v>74189</v>
      </c>
      <c r="D35" t="s">
        <v>106</v>
      </c>
      <c r="E35" t="s">
        <v>1046</v>
      </c>
      <c r="F35" s="77">
        <v>235475.47</v>
      </c>
      <c r="G35" s="77">
        <v>132.532633</v>
      </c>
      <c r="H35" s="77">
        <v>970.57452383098905</v>
      </c>
      <c r="I35" s="78">
        <v>2.31114673345032E-3</v>
      </c>
      <c r="J35" s="78">
        <v>7.5700000000000003E-2</v>
      </c>
      <c r="K35" s="78">
        <v>6.0000000000000001E-3</v>
      </c>
    </row>
    <row r="36" spans="2:11">
      <c r="B36" s="79" t="s">
        <v>1047</v>
      </c>
      <c r="C36" s="16"/>
      <c r="F36" s="81">
        <v>1317985.2</v>
      </c>
      <c r="H36" s="81">
        <v>3757.9247436472338</v>
      </c>
      <c r="J36" s="80">
        <v>0.29320000000000002</v>
      </c>
      <c r="K36" s="80">
        <v>2.3099999999999999E-2</v>
      </c>
    </row>
    <row r="37" spans="2:11">
      <c r="B37" t="s">
        <v>1048</v>
      </c>
      <c r="C37">
        <v>74192</v>
      </c>
      <c r="D37" t="s">
        <v>106</v>
      </c>
      <c r="E37" t="s">
        <v>1049</v>
      </c>
      <c r="F37" s="77">
        <v>32599</v>
      </c>
      <c r="G37" s="77">
        <v>109.35776</v>
      </c>
      <c r="H37" s="77">
        <v>110.870057527264</v>
      </c>
      <c r="I37" s="78">
        <v>2.3080092000007495E-4</v>
      </c>
      <c r="J37" s="78">
        <v>8.6999999999999994E-3</v>
      </c>
      <c r="K37" s="78">
        <v>6.9999999999999999E-4</v>
      </c>
    </row>
    <row r="38" spans="2:11">
      <c r="B38" t="s">
        <v>1050</v>
      </c>
      <c r="C38">
        <v>74178</v>
      </c>
      <c r="D38" t="s">
        <v>106</v>
      </c>
      <c r="E38" t="s">
        <v>1051</v>
      </c>
      <c r="F38" s="77">
        <v>49577.06</v>
      </c>
      <c r="G38" s="77">
        <v>108.60298999999978</v>
      </c>
      <c r="H38" s="77">
        <v>167.449147188832</v>
      </c>
      <c r="I38" s="78">
        <v>1.082496065674927E-4</v>
      </c>
      <c r="J38" s="78">
        <v>1.3100000000000001E-2</v>
      </c>
      <c r="K38" s="78">
        <v>1E-3</v>
      </c>
    </row>
    <row r="39" spans="2:11">
      <c r="B39" t="s">
        <v>1052</v>
      </c>
      <c r="C39">
        <v>74208</v>
      </c>
      <c r="D39" t="s">
        <v>106</v>
      </c>
      <c r="E39" t="s">
        <v>1053</v>
      </c>
      <c r="F39" s="77">
        <v>1142772.1599999999</v>
      </c>
      <c r="G39" s="77">
        <v>90.963848999999897</v>
      </c>
      <c r="H39" s="77">
        <v>3232.8746757333201</v>
      </c>
      <c r="I39" s="78">
        <v>1.8629386199152502E-3</v>
      </c>
      <c r="J39" s="78">
        <v>0.25230000000000002</v>
      </c>
      <c r="K39" s="78">
        <v>1.9800000000000002E-2</v>
      </c>
    </row>
    <row r="40" spans="2:11">
      <c r="B40" t="s">
        <v>1054</v>
      </c>
      <c r="C40">
        <v>74172</v>
      </c>
      <c r="D40" t="s">
        <v>106</v>
      </c>
      <c r="E40" t="s">
        <v>1055</v>
      </c>
      <c r="F40" s="77">
        <v>50668.98</v>
      </c>
      <c r="G40" s="77">
        <v>102.08318600000018</v>
      </c>
      <c r="H40" s="77">
        <v>160.86322329385601</v>
      </c>
      <c r="I40" s="78">
        <v>2.099040949408895E-4</v>
      </c>
      <c r="J40" s="78">
        <v>1.26E-2</v>
      </c>
      <c r="K40" s="78">
        <v>1E-3</v>
      </c>
    </row>
    <row r="41" spans="2:11">
      <c r="B41" t="s">
        <v>1056</v>
      </c>
      <c r="C41">
        <v>74181</v>
      </c>
      <c r="D41" t="s">
        <v>106</v>
      </c>
      <c r="E41" t="s">
        <v>1057</v>
      </c>
      <c r="F41" s="77">
        <v>42368</v>
      </c>
      <c r="G41" s="77">
        <v>65.167517000000004</v>
      </c>
      <c r="H41" s="77">
        <v>85.867639903961603</v>
      </c>
      <c r="I41" s="78">
        <v>9.3680355555596944E-4</v>
      </c>
      <c r="J41" s="78">
        <v>6.7000000000000002E-3</v>
      </c>
      <c r="K41" s="78">
        <v>5.0000000000000001E-4</v>
      </c>
    </row>
    <row r="42" spans="2:11">
      <c r="B42" s="79" t="s">
        <v>1058</v>
      </c>
      <c r="C42" s="16"/>
      <c r="F42" s="81">
        <v>993010.71</v>
      </c>
      <c r="H42" s="81">
        <v>3838.2223594085217</v>
      </c>
      <c r="J42" s="80">
        <v>0.29949999999999999</v>
      </c>
      <c r="K42" s="80">
        <v>2.35E-2</v>
      </c>
    </row>
    <row r="43" spans="2:11">
      <c r="B43" t="s">
        <v>1059</v>
      </c>
      <c r="C43">
        <v>74180</v>
      </c>
      <c r="D43" t="s">
        <v>106</v>
      </c>
      <c r="E43" t="s">
        <v>1060</v>
      </c>
      <c r="F43" s="77">
        <v>15747.77</v>
      </c>
      <c r="G43" s="77">
        <v>454.53771899999958</v>
      </c>
      <c r="H43" s="77">
        <v>222.61241465474899</v>
      </c>
      <c r="I43" s="78">
        <v>3.9238887000911117E-4</v>
      </c>
      <c r="J43" s="78">
        <v>1.7399999999999999E-2</v>
      </c>
      <c r="K43" s="78">
        <v>1.4E-3</v>
      </c>
    </row>
    <row r="44" spans="2:11">
      <c r="B44" t="s">
        <v>1061</v>
      </c>
      <c r="C44">
        <v>74200</v>
      </c>
      <c r="D44" t="s">
        <v>106</v>
      </c>
      <c r="E44" t="s">
        <v>1030</v>
      </c>
      <c r="F44" s="77">
        <v>46380.71</v>
      </c>
      <c r="G44" s="77">
        <v>250.19636299999971</v>
      </c>
      <c r="H44" s="77">
        <v>360.89326211162501</v>
      </c>
      <c r="I44" s="78">
        <v>4.4752626790420615E-4</v>
      </c>
      <c r="J44" s="78">
        <v>2.8199999999999999E-2</v>
      </c>
      <c r="K44" s="78">
        <v>2.2000000000000001E-3</v>
      </c>
    </row>
    <row r="45" spans="2:11">
      <c r="B45" t="s">
        <v>1062</v>
      </c>
      <c r="C45">
        <v>74215</v>
      </c>
      <c r="D45" t="s">
        <v>106</v>
      </c>
      <c r="E45" t="s">
        <v>1063</v>
      </c>
      <c r="F45" s="77">
        <v>292988.40000000002</v>
      </c>
      <c r="G45" s="77">
        <v>98.513150999999979</v>
      </c>
      <c r="H45" s="77">
        <v>897.64584625294503</v>
      </c>
      <c r="I45" s="78">
        <v>1.5649115034818127E-3</v>
      </c>
      <c r="J45" s="78">
        <v>7.0000000000000007E-2</v>
      </c>
      <c r="K45" s="78">
        <v>5.4999999999999997E-3</v>
      </c>
    </row>
    <row r="46" spans="2:11">
      <c r="B46" t="s">
        <v>1064</v>
      </c>
      <c r="C46">
        <v>74187</v>
      </c>
      <c r="D46" t="s">
        <v>106</v>
      </c>
      <c r="E46" t="s">
        <v>1065</v>
      </c>
      <c r="F46" s="77">
        <v>13616.49</v>
      </c>
      <c r="G46" s="77">
        <v>92.02652099999996</v>
      </c>
      <c r="H46" s="77">
        <v>38.970732111163102</v>
      </c>
      <c r="I46" s="78">
        <v>2.1591739127303498E-4</v>
      </c>
      <c r="J46" s="78">
        <v>3.0000000000000001E-3</v>
      </c>
      <c r="K46" s="78">
        <v>2.0000000000000001E-4</v>
      </c>
    </row>
    <row r="47" spans="2:11">
      <c r="B47" t="s">
        <v>1066</v>
      </c>
      <c r="C47">
        <v>74207</v>
      </c>
      <c r="D47" t="s">
        <v>106</v>
      </c>
      <c r="E47" t="s">
        <v>1067</v>
      </c>
      <c r="F47" s="77">
        <v>158444.43</v>
      </c>
      <c r="G47" s="77">
        <v>129.25361700000002</v>
      </c>
      <c r="H47" s="77">
        <v>636.91293736820296</v>
      </c>
      <c r="I47" s="78">
        <v>5.5383494015567686E-5</v>
      </c>
      <c r="J47" s="78">
        <v>4.9700000000000001E-2</v>
      </c>
      <c r="K47" s="78">
        <v>3.8999999999999998E-3</v>
      </c>
    </row>
    <row r="48" spans="2:11">
      <c r="B48" t="s">
        <v>1068</v>
      </c>
      <c r="C48">
        <v>74205</v>
      </c>
      <c r="D48" t="s">
        <v>110</v>
      </c>
      <c r="E48" t="s">
        <v>1069</v>
      </c>
      <c r="F48" s="77">
        <v>132018</v>
      </c>
      <c r="G48" s="77">
        <v>133.51329999999987</v>
      </c>
      <c r="H48" s="77">
        <v>620.42316498803996</v>
      </c>
      <c r="I48" s="78">
        <v>6.3862894581276268E-3</v>
      </c>
      <c r="J48" s="78">
        <v>4.8399999999999999E-2</v>
      </c>
      <c r="K48" s="78">
        <v>3.8E-3</v>
      </c>
    </row>
    <row r="49" spans="2:11">
      <c r="B49" t="s">
        <v>1070</v>
      </c>
      <c r="C49">
        <v>74199</v>
      </c>
      <c r="D49" t="s">
        <v>106</v>
      </c>
      <c r="E49" t="s">
        <v>1071</v>
      </c>
      <c r="F49" s="77">
        <v>40464.03</v>
      </c>
      <c r="G49" s="77">
        <v>78.965796999999995</v>
      </c>
      <c r="H49" s="77">
        <v>99.373033180117403</v>
      </c>
      <c r="I49" s="78">
        <v>2.0629271395074624E-4</v>
      </c>
      <c r="J49" s="78">
        <v>7.7999999999999996E-3</v>
      </c>
      <c r="K49" s="78">
        <v>5.9999999999999995E-4</v>
      </c>
    </row>
    <row r="50" spans="2:11">
      <c r="B50" t="s">
        <v>1072</v>
      </c>
      <c r="C50">
        <v>74203</v>
      </c>
      <c r="D50" t="s">
        <v>106</v>
      </c>
      <c r="E50" t="s">
        <v>1073</v>
      </c>
      <c r="F50" s="77">
        <v>46965</v>
      </c>
      <c r="G50" s="77">
        <v>100</v>
      </c>
      <c r="H50" s="77">
        <v>146.06115</v>
      </c>
      <c r="I50" s="78">
        <v>5.8330529999999999E-4</v>
      </c>
      <c r="J50" s="78">
        <v>1.14E-2</v>
      </c>
      <c r="K50" s="78">
        <v>8.9999999999999998E-4</v>
      </c>
    </row>
    <row r="51" spans="2:11">
      <c r="B51" t="s">
        <v>1074</v>
      </c>
      <c r="C51">
        <v>74193</v>
      </c>
      <c r="D51" t="s">
        <v>106</v>
      </c>
      <c r="E51" t="s">
        <v>446</v>
      </c>
      <c r="F51" s="77">
        <v>8451.7900000000009</v>
      </c>
      <c r="G51" s="77">
        <v>30.875155999999986</v>
      </c>
      <c r="H51" s="77">
        <v>8.1155554100793594</v>
      </c>
      <c r="I51" s="78">
        <v>7.3192416222862965E-5</v>
      </c>
      <c r="J51" s="78">
        <v>5.9999999999999995E-4</v>
      </c>
      <c r="K51" s="78">
        <v>0</v>
      </c>
    </row>
    <row r="52" spans="2:11">
      <c r="B52" t="s">
        <v>1075</v>
      </c>
      <c r="C52">
        <v>74190</v>
      </c>
      <c r="D52" t="s">
        <v>106</v>
      </c>
      <c r="E52" t="s">
        <v>1076</v>
      </c>
      <c r="F52" s="77">
        <v>39993.1</v>
      </c>
      <c r="G52" s="77">
        <v>106.24622900000008</v>
      </c>
      <c r="H52" s="77">
        <v>132.147509497719</v>
      </c>
      <c r="I52" s="78">
        <v>1.2089937588358331E-3</v>
      </c>
      <c r="J52" s="78">
        <v>1.03E-2</v>
      </c>
      <c r="K52" s="78">
        <v>8.0000000000000004E-4</v>
      </c>
    </row>
    <row r="53" spans="2:11">
      <c r="B53" t="s">
        <v>1077</v>
      </c>
      <c r="C53">
        <v>74197</v>
      </c>
      <c r="D53" t="s">
        <v>106</v>
      </c>
      <c r="E53" t="s">
        <v>1053</v>
      </c>
      <c r="F53" s="77">
        <v>28260.959999999999</v>
      </c>
      <c r="G53" s="77">
        <v>45.082605999999956</v>
      </c>
      <c r="H53" s="77">
        <v>39.623817243200698</v>
      </c>
      <c r="I53" s="78">
        <v>2.4844597967004991E-4</v>
      </c>
      <c r="J53" s="78">
        <v>3.0999999999999999E-3</v>
      </c>
      <c r="K53" s="78">
        <v>2.0000000000000001E-4</v>
      </c>
    </row>
    <row r="54" spans="2:11">
      <c r="B54" t="s">
        <v>1078</v>
      </c>
      <c r="C54">
        <v>74183</v>
      </c>
      <c r="D54" t="s">
        <v>106</v>
      </c>
      <c r="E54" t="s">
        <v>1079</v>
      </c>
      <c r="F54" s="77">
        <v>23055.38</v>
      </c>
      <c r="G54" s="77">
        <v>351.66453799999988</v>
      </c>
      <c r="H54" s="77">
        <v>252.151322195159</v>
      </c>
      <c r="I54" s="78">
        <v>3.1484769822263476E-4</v>
      </c>
      <c r="J54" s="78">
        <v>1.9699999999999999E-2</v>
      </c>
      <c r="K54" s="78">
        <v>1.5E-3</v>
      </c>
    </row>
    <row r="55" spans="2:11">
      <c r="B55" t="s">
        <v>1080</v>
      </c>
      <c r="C55">
        <v>74216</v>
      </c>
      <c r="D55" t="s">
        <v>106</v>
      </c>
      <c r="E55" t="s">
        <v>1081</v>
      </c>
      <c r="F55" s="77">
        <v>146624.65</v>
      </c>
      <c r="G55" s="77">
        <v>84.05468799999997</v>
      </c>
      <c r="H55" s="77">
        <v>383.29161439552098</v>
      </c>
      <c r="I55" s="78">
        <v>7.0251904616475916E-4</v>
      </c>
      <c r="J55" s="78">
        <v>2.9899999999999999E-2</v>
      </c>
      <c r="K55" s="78">
        <v>2.3999999999999998E-3</v>
      </c>
    </row>
    <row r="56" spans="2:11">
      <c r="B56" t="s">
        <v>232</v>
      </c>
      <c r="C56" s="16"/>
    </row>
    <row r="57" spans="2:11">
      <c r="B57" t="s">
        <v>298</v>
      </c>
      <c r="C57" s="16"/>
    </row>
    <row r="58" spans="2:11">
      <c r="B58" t="s">
        <v>299</v>
      </c>
      <c r="C58" s="16"/>
    </row>
    <row r="59" spans="2:11">
      <c r="B59" t="s">
        <v>300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autoFilter ref="A11:BA59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42954.9</v>
      </c>
      <c r="H11" s="7"/>
      <c r="I11" s="75">
        <v>23.278679969445001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1082</v>
      </c>
      <c r="C12" s="16"/>
      <c r="D12" s="16"/>
      <c r="G12" s="81">
        <v>42954.9</v>
      </c>
      <c r="I12" s="81">
        <v>23.278679969445001</v>
      </c>
      <c r="K12" s="80">
        <v>1</v>
      </c>
      <c r="L12" s="80">
        <v>1E-4</v>
      </c>
    </row>
    <row r="13" spans="2:59">
      <c r="B13" t="s">
        <v>1083</v>
      </c>
      <c r="C13" t="s">
        <v>1084</v>
      </c>
      <c r="D13" t="s">
        <v>597</v>
      </c>
      <c r="E13" t="s">
        <v>106</v>
      </c>
      <c r="F13" t="s">
        <v>1085</v>
      </c>
      <c r="G13" s="77">
        <v>42954.9</v>
      </c>
      <c r="H13" s="77">
        <v>17.4255</v>
      </c>
      <c r="I13" s="77">
        <v>23.278679969445001</v>
      </c>
      <c r="J13" s="78">
        <v>0</v>
      </c>
      <c r="K13" s="78">
        <v>1</v>
      </c>
      <c r="L13" s="78">
        <v>1E-4</v>
      </c>
    </row>
    <row r="14" spans="2:59">
      <c r="B14" s="79" t="s">
        <v>954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955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956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1086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957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571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955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960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957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961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L12:L2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34388.684734944327</v>
      </c>
      <c r="K11" s="76">
        <f>J11/$J$11</f>
        <v>1</v>
      </c>
      <c r="L11" s="76">
        <f>J11/'סכום נכסי הקרן'!$C$42</f>
        <v>0.2043369821419446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J13+J16</f>
        <v>34388.684734944327</v>
      </c>
      <c r="K12" s="80">
        <f t="shared" ref="K12:K24" si="0">J12/$J$11</f>
        <v>1</v>
      </c>
      <c r="L12" s="80">
        <f>J12/'סכום נכסי הקרן'!$C$42</f>
        <v>0.2043369821419446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27661.582504421323</v>
      </c>
      <c r="K13" s="80">
        <f t="shared" si="0"/>
        <v>0.80438035701646926</v>
      </c>
      <c r="L13" s="80">
        <f>J13/'סכום נכסי הקרן'!$C$42</f>
        <v>0.16436465464700531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49.649990000000003</v>
      </c>
      <c r="K14" s="78">
        <f t="shared" si="0"/>
        <v>1.4437885712316233E-3</v>
      </c>
      <c r="L14" s="78">
        <f>J14/'סכום נכסי הקרן'!$C$42</f>
        <v>2.9501939949649989E-4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f>22320.47563+5291.45688442132</f>
        <v>27611.932514421322</v>
      </c>
      <c r="K15" s="78">
        <f t="shared" si="0"/>
        <v>0.80293656844523753</v>
      </c>
      <c r="L15" s="78">
        <f>J15/'סכום נכסי הקרן'!$C$42</f>
        <v>0.16406963524750878</v>
      </c>
    </row>
    <row r="16" spans="2:13">
      <c r="B16" s="79" t="s">
        <v>211</v>
      </c>
      <c r="D16" s="16"/>
      <c r="I16" s="80">
        <v>0</v>
      </c>
      <c r="J16" s="81">
        <v>6727.1022305229999</v>
      </c>
      <c r="K16" s="80">
        <f t="shared" si="0"/>
        <v>0.19561964298353066</v>
      </c>
      <c r="L16" s="80">
        <f>J16/'סכום נכסי הקרן'!$C$42</f>
        <v>3.9972327494939286E-2</v>
      </c>
    </row>
    <row r="17" spans="2:12">
      <c r="B17" t="s">
        <v>212</v>
      </c>
      <c r="C17" t="s">
        <v>213</v>
      </c>
      <c r="D17" t="s">
        <v>210</v>
      </c>
      <c r="E17" t="s">
        <v>206</v>
      </c>
      <c r="F17" t="s">
        <v>207</v>
      </c>
      <c r="G17" t="s">
        <v>110</v>
      </c>
      <c r="H17" s="78">
        <v>0</v>
      </c>
      <c r="I17" s="78">
        <v>0</v>
      </c>
      <c r="J17" s="77">
        <v>141.50300711400001</v>
      </c>
      <c r="K17" s="78">
        <f t="shared" si="0"/>
        <v>4.1148130033077605E-3</v>
      </c>
      <c r="L17" s="78">
        <f>J17/'סכום נכסי הקרן'!$C$42</f>
        <v>8.4080847117433931E-4</v>
      </c>
    </row>
    <row r="18" spans="2:12">
      <c r="B18" t="s">
        <v>214</v>
      </c>
      <c r="C18" t="s">
        <v>215</v>
      </c>
      <c r="D18" t="s">
        <v>205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85.571121300000001</v>
      </c>
      <c r="K18" s="78">
        <f t="shared" si="0"/>
        <v>2.4883510945402994E-3</v>
      </c>
      <c r="L18" s="78">
        <f>J18/'סכום נכסי הקרן'!$C$42</f>
        <v>5.0846215316796941E-4</v>
      </c>
    </row>
    <row r="19" spans="2:12">
      <c r="B19" t="s">
        <v>216</v>
      </c>
      <c r="C19" t="s">
        <v>217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6469.7415524999997</v>
      </c>
      <c r="K19" s="78">
        <f t="shared" si="0"/>
        <v>0.18813576623725076</v>
      </c>
      <c r="L19" s="78">
        <f>J19/'סכום נכסי הקרן'!$C$42</f>
        <v>3.8443094705882176E-2</v>
      </c>
    </row>
    <row r="20" spans="2:12">
      <c r="B20" t="s">
        <v>218</v>
      </c>
      <c r="C20" t="s">
        <v>219</v>
      </c>
      <c r="D20" t="s">
        <v>210</v>
      </c>
      <c r="E20" t="s">
        <v>206</v>
      </c>
      <c r="F20" t="s">
        <v>207</v>
      </c>
      <c r="G20" t="s">
        <v>120</v>
      </c>
      <c r="H20" s="78">
        <v>0</v>
      </c>
      <c r="I20" s="78">
        <v>0</v>
      </c>
      <c r="J20" s="77">
        <v>29.736934179999999</v>
      </c>
      <c r="K20" s="78">
        <f t="shared" si="0"/>
        <v>8.6473019858717022E-4</v>
      </c>
      <c r="L20" s="78">
        <f>J20/'סכום נכסי הקרן'!$C$42</f>
        <v>1.7669635914630683E-4</v>
      </c>
    </row>
    <row r="21" spans="2:12">
      <c r="B21" t="s">
        <v>220</v>
      </c>
      <c r="C21" t="s">
        <v>221</v>
      </c>
      <c r="D21" t="s">
        <v>210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0.419427349</v>
      </c>
      <c r="K21" s="78">
        <f t="shared" si="0"/>
        <v>1.2196667369886224E-5</v>
      </c>
      <c r="L21" s="78">
        <f>J21/'סכום נכסי הקרן'!$C$42</f>
        <v>2.4922302025516799E-6</v>
      </c>
    </row>
    <row r="22" spans="2:12">
      <c r="B22" t="s">
        <v>222</v>
      </c>
      <c r="C22" t="s">
        <v>223</v>
      </c>
      <c r="D22" t="s">
        <v>210</v>
      </c>
      <c r="E22" t="s">
        <v>206</v>
      </c>
      <c r="F22" t="s">
        <v>207</v>
      </c>
      <c r="G22" t="s">
        <v>200</v>
      </c>
      <c r="H22" s="78">
        <v>0</v>
      </c>
      <c r="I22" s="78">
        <v>0</v>
      </c>
      <c r="J22" s="77">
        <v>0.13018808000000001</v>
      </c>
      <c r="K22" s="78">
        <f t="shared" si="0"/>
        <v>3.7857824747716622E-6</v>
      </c>
      <c r="L22" s="78">
        <f>J22/'סכום נכסי הקרן'!$C$42</f>
        <v>7.7357536594070398E-7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225</v>
      </c>
      <c r="C24" t="s">
        <v>225</v>
      </c>
      <c r="D24" s="16"/>
      <c r="E24" t="s">
        <v>225</v>
      </c>
      <c r="G24" t="s">
        <v>225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f>J25/'סכום נכסי הקרן'!$C$42</f>
        <v>0</v>
      </c>
    </row>
    <row r="26" spans="2:12">
      <c r="B26" t="s">
        <v>225</v>
      </c>
      <c r="C26" t="s">
        <v>225</v>
      </c>
      <c r="D26" s="16"/>
      <c r="E26" t="s">
        <v>225</v>
      </c>
      <c r="G26" t="s">
        <v>225</v>
      </c>
      <c r="H26" s="78">
        <v>0</v>
      </c>
      <c r="I26" s="78">
        <v>0</v>
      </c>
      <c r="J26" s="77">
        <v>0</v>
      </c>
      <c r="K26" s="78">
        <v>0</v>
      </c>
      <c r="L26" s="78">
        <f>J26/'סכום נכסי הקרן'!$C$42</f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f>J27/'סכום נכסי הקרן'!$C$42</f>
        <v>0</v>
      </c>
    </row>
    <row r="28" spans="2:12">
      <c r="B28" t="s">
        <v>225</v>
      </c>
      <c r="C28" t="s">
        <v>225</v>
      </c>
      <c r="D28" s="16"/>
      <c r="E28" t="s">
        <v>225</v>
      </c>
      <c r="G28" t="s">
        <v>225</v>
      </c>
      <c r="H28" s="78">
        <v>0</v>
      </c>
      <c r="I28" s="78">
        <v>0</v>
      </c>
      <c r="J28" s="77">
        <v>0</v>
      </c>
      <c r="K28" s="78">
        <v>0</v>
      </c>
      <c r="L28" s="78">
        <f>J28/'סכום נכסי הקרן'!$C$42</f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f>J29/'סכום נכסי הקרן'!$C$42</f>
        <v>0</v>
      </c>
    </row>
    <row r="30" spans="2:12">
      <c r="B30" t="s">
        <v>225</v>
      </c>
      <c r="C30" t="s">
        <v>225</v>
      </c>
      <c r="D30" s="16"/>
      <c r="E30" t="s">
        <v>225</v>
      </c>
      <c r="G30" t="s">
        <v>225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225</v>
      </c>
      <c r="C32" t="s">
        <v>225</v>
      </c>
      <c r="D32" s="16"/>
      <c r="E32" t="s">
        <v>225</v>
      </c>
      <c r="G32" t="s">
        <v>225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231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225</v>
      </c>
      <c r="C35" t="s">
        <v>225</v>
      </c>
      <c r="D35" s="16"/>
      <c r="E35" t="s">
        <v>225</v>
      </c>
      <c r="G35" t="s">
        <v>225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229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225</v>
      </c>
      <c r="C37" t="s">
        <v>225</v>
      </c>
      <c r="D37" s="16"/>
      <c r="E37" t="s">
        <v>225</v>
      </c>
      <c r="G37" t="s">
        <v>225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-4329754</v>
      </c>
      <c r="H11" s="7"/>
      <c r="I11" s="75">
        <v>707.4497772345909</v>
      </c>
      <c r="J11" s="76">
        <v>1</v>
      </c>
      <c r="K11" s="76">
        <v>4.3E-3</v>
      </c>
      <c r="AW11" s="16"/>
    </row>
    <row r="12" spans="2:49">
      <c r="B12" s="79" t="s">
        <v>201</v>
      </c>
      <c r="C12" s="16"/>
      <c r="D12" s="16"/>
      <c r="G12" s="81">
        <v>-4329754</v>
      </c>
      <c r="I12" s="81">
        <v>707.4497772345909</v>
      </c>
      <c r="J12" s="80">
        <v>1</v>
      </c>
      <c r="K12" s="80">
        <v>4.3E-3</v>
      </c>
    </row>
    <row r="13" spans="2:49">
      <c r="B13" s="79" t="s">
        <v>955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956</v>
      </c>
      <c r="C15" s="16"/>
      <c r="D15" s="16"/>
      <c r="G15" s="81">
        <v>-6666754</v>
      </c>
      <c r="I15" s="81">
        <v>717.93311146180736</v>
      </c>
      <c r="J15" s="80">
        <v>1.0147999999999999</v>
      </c>
      <c r="K15" s="80">
        <v>4.4000000000000003E-3</v>
      </c>
    </row>
    <row r="16" spans="2:49">
      <c r="B16" t="s">
        <v>1087</v>
      </c>
      <c r="C16" t="s">
        <v>1088</v>
      </c>
      <c r="D16" t="s">
        <v>123</v>
      </c>
      <c r="E16" t="s">
        <v>110</v>
      </c>
      <c r="F16" t="s">
        <v>1089</v>
      </c>
      <c r="G16" s="77">
        <v>-337736</v>
      </c>
      <c r="H16" s="77">
        <v>-11.420090025303107</v>
      </c>
      <c r="I16" s="77">
        <v>38.569755247857699</v>
      </c>
      <c r="J16" s="78">
        <v>5.45E-2</v>
      </c>
      <c r="K16" s="78">
        <v>2.0000000000000001E-4</v>
      </c>
    </row>
    <row r="17" spans="2:11">
      <c r="B17" t="s">
        <v>1090</v>
      </c>
      <c r="C17" t="s">
        <v>1091</v>
      </c>
      <c r="D17" t="s">
        <v>123</v>
      </c>
      <c r="E17" t="s">
        <v>110</v>
      </c>
      <c r="F17" t="s">
        <v>1092</v>
      </c>
      <c r="G17" s="77">
        <v>-411018</v>
      </c>
      <c r="H17" s="77">
        <v>-22.739841882800121</v>
      </c>
      <c r="I17" s="77">
        <v>93.464843309847396</v>
      </c>
      <c r="J17" s="78">
        <v>0.1321</v>
      </c>
      <c r="K17" s="78">
        <v>5.9999999999999995E-4</v>
      </c>
    </row>
    <row r="18" spans="2:11">
      <c r="B18" t="s">
        <v>1093</v>
      </c>
      <c r="C18" t="s">
        <v>1094</v>
      </c>
      <c r="D18" t="s">
        <v>123</v>
      </c>
      <c r="E18" t="s">
        <v>106</v>
      </c>
      <c r="F18" t="s">
        <v>1092</v>
      </c>
      <c r="G18" s="77">
        <v>-5170000</v>
      </c>
      <c r="H18" s="77">
        <v>-11.440096565966982</v>
      </c>
      <c r="I18" s="77">
        <v>591.45299246049296</v>
      </c>
      <c r="J18" s="78">
        <v>0.83599999999999997</v>
      </c>
      <c r="K18" s="78">
        <v>3.5999999999999999E-3</v>
      </c>
    </row>
    <row r="19" spans="2:11">
      <c r="B19" t="s">
        <v>1095</v>
      </c>
      <c r="C19" t="s">
        <v>1096</v>
      </c>
      <c r="D19" t="s">
        <v>123</v>
      </c>
      <c r="E19" t="s">
        <v>106</v>
      </c>
      <c r="F19" t="s">
        <v>353</v>
      </c>
      <c r="G19" s="77">
        <v>-254000</v>
      </c>
      <c r="H19" s="77">
        <v>2.9945871456585591</v>
      </c>
      <c r="I19" s="77">
        <v>-7.60625134997274</v>
      </c>
      <c r="J19" s="78">
        <v>-1.0800000000000001E-2</v>
      </c>
      <c r="K19" s="78">
        <v>0</v>
      </c>
    </row>
    <row r="20" spans="2:11">
      <c r="B20" t="s">
        <v>1097</v>
      </c>
      <c r="C20" t="s">
        <v>1098</v>
      </c>
      <c r="D20" t="s">
        <v>123</v>
      </c>
      <c r="E20" t="s">
        <v>106</v>
      </c>
      <c r="F20" t="s">
        <v>1099</v>
      </c>
      <c r="G20" s="77">
        <v>-494000</v>
      </c>
      <c r="H20" s="77">
        <v>-0.41533841975344332</v>
      </c>
      <c r="I20" s="77">
        <v>2.0517717935820099</v>
      </c>
      <c r="J20" s="78">
        <v>2.8999999999999998E-3</v>
      </c>
      <c r="K20" s="78">
        <v>0</v>
      </c>
    </row>
    <row r="21" spans="2:11">
      <c r="B21" s="79" t="s">
        <v>1086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957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225</v>
      </c>
      <c r="C24" t="s">
        <v>225</v>
      </c>
      <c r="D24" t="s">
        <v>225</v>
      </c>
      <c r="E24" t="s">
        <v>225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571</v>
      </c>
      <c r="C25" s="16"/>
      <c r="D25" s="16"/>
      <c r="G25" s="81">
        <v>2337000</v>
      </c>
      <c r="I25" s="81">
        <v>-10.483334227216501</v>
      </c>
      <c r="J25" s="80">
        <v>-1.4800000000000001E-2</v>
      </c>
      <c r="K25" s="80">
        <v>-1E-4</v>
      </c>
    </row>
    <row r="26" spans="2:11">
      <c r="B26" t="s">
        <v>1100</v>
      </c>
      <c r="C26" t="s">
        <v>1101</v>
      </c>
      <c r="D26" t="s">
        <v>123</v>
      </c>
      <c r="E26" t="s">
        <v>102</v>
      </c>
      <c r="F26" t="s">
        <v>1102</v>
      </c>
      <c r="G26" s="77">
        <v>2337000</v>
      </c>
      <c r="H26" s="77">
        <v>-0.44858083984666236</v>
      </c>
      <c r="I26" s="77">
        <v>-10.483334227216501</v>
      </c>
      <c r="J26" s="78">
        <v>-1.4800000000000001E-2</v>
      </c>
      <c r="K26" s="78">
        <v>-1E-4</v>
      </c>
    </row>
    <row r="27" spans="2:11">
      <c r="B27" s="79" t="s">
        <v>230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955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960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957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571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225</v>
      </c>
      <c r="C35" t="s">
        <v>225</v>
      </c>
      <c r="D35" t="s">
        <v>225</v>
      </c>
      <c r="E35" t="s">
        <v>225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232</v>
      </c>
      <c r="C36" s="16"/>
      <c r="D36" s="16"/>
    </row>
    <row r="37" spans="2:11">
      <c r="B37" t="s">
        <v>298</v>
      </c>
      <c r="C37" s="16"/>
      <c r="D37" s="16"/>
    </row>
    <row r="38" spans="2:11">
      <c r="B38" t="s">
        <v>299</v>
      </c>
      <c r="C38" s="16"/>
      <c r="D38" s="16"/>
    </row>
    <row r="39" spans="2:11">
      <c r="B39" t="s">
        <v>300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970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971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7">
        <v>0</v>
      </c>
      <c r="I33" t="s">
        <v>225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7">
        <v>0</v>
      </c>
      <c r="I35" t="s">
        <v>225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7">
        <v>0</v>
      </c>
      <c r="I37" t="s">
        <v>225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7">
        <v>0</v>
      </c>
      <c r="I39" t="s">
        <v>225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1.1100000000000001</v>
      </c>
      <c r="J11" s="18"/>
      <c r="K11" s="18"/>
      <c r="L11" s="18"/>
      <c r="M11" s="76">
        <v>3.1699999999999999E-2</v>
      </c>
      <c r="N11" s="75">
        <v>377641.85</v>
      </c>
      <c r="O11" s="7"/>
      <c r="P11" s="75">
        <v>421.76677820746642</v>
      </c>
      <c r="Q11" s="76">
        <v>1</v>
      </c>
      <c r="R11" s="76">
        <v>2.5999999999999999E-3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1.1100000000000001</v>
      </c>
      <c r="M12" s="80">
        <v>3.1699999999999999E-2</v>
      </c>
      <c r="N12" s="81">
        <v>377641.85</v>
      </c>
      <c r="P12" s="81">
        <v>421.76677820746642</v>
      </c>
      <c r="Q12" s="80">
        <v>1</v>
      </c>
      <c r="R12" s="80">
        <v>2.5999999999999999E-3</v>
      </c>
    </row>
    <row r="13" spans="2:60">
      <c r="B13" s="79" t="s">
        <v>1103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225</v>
      </c>
      <c r="D14" t="s">
        <v>225</v>
      </c>
      <c r="F14" t="s">
        <v>225</v>
      </c>
      <c r="I14" s="77">
        <v>0</v>
      </c>
      <c r="J14" t="s">
        <v>225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1104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225</v>
      </c>
      <c r="D16" t="s">
        <v>225</v>
      </c>
      <c r="F16" t="s">
        <v>225</v>
      </c>
      <c r="I16" s="77">
        <v>0</v>
      </c>
      <c r="J16" t="s">
        <v>225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1105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225</v>
      </c>
      <c r="D18" t="s">
        <v>225</v>
      </c>
      <c r="F18" t="s">
        <v>225</v>
      </c>
      <c r="I18" s="77">
        <v>0</v>
      </c>
      <c r="J18" t="s">
        <v>225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1106</v>
      </c>
      <c r="I19" s="81">
        <v>0.56999999999999995</v>
      </c>
      <c r="M19" s="80">
        <v>3.9300000000000002E-2</v>
      </c>
      <c r="N19" s="81">
        <v>245641.85</v>
      </c>
      <c r="P19" s="81">
        <v>279.6291782074664</v>
      </c>
      <c r="Q19" s="80">
        <v>0.66300000000000003</v>
      </c>
      <c r="R19" s="80">
        <v>1.6999999999999999E-3</v>
      </c>
    </row>
    <row r="20" spans="2:18">
      <c r="B20" t="s">
        <v>1107</v>
      </c>
      <c r="C20" t="s">
        <v>1108</v>
      </c>
      <c r="D20" t="s">
        <v>1109</v>
      </c>
      <c r="E20" t="s">
        <v>1005</v>
      </c>
      <c r="F20" t="s">
        <v>1110</v>
      </c>
      <c r="G20" t="s">
        <v>500</v>
      </c>
      <c r="H20" t="s">
        <v>1111</v>
      </c>
      <c r="J20" t="s">
        <v>676</v>
      </c>
      <c r="K20" t="s">
        <v>102</v>
      </c>
      <c r="L20" s="78">
        <v>0</v>
      </c>
      <c r="M20" s="78">
        <v>0</v>
      </c>
      <c r="N20" s="77">
        <v>12142.7</v>
      </c>
      <c r="O20" s="77">
        <v>340.392157</v>
      </c>
      <c r="P20" s="77">
        <v>41.332798448039</v>
      </c>
      <c r="Q20" s="78">
        <v>9.8000000000000004E-2</v>
      </c>
      <c r="R20" s="78">
        <v>2.9999999999999997E-4</v>
      </c>
    </row>
    <row r="21" spans="2:18">
      <c r="B21" t="s">
        <v>1112</v>
      </c>
      <c r="C21" t="s">
        <v>1108</v>
      </c>
      <c r="D21" t="s">
        <v>1113</v>
      </c>
      <c r="E21" t="s">
        <v>1005</v>
      </c>
      <c r="F21" t="s">
        <v>1110</v>
      </c>
      <c r="G21" t="s">
        <v>1114</v>
      </c>
      <c r="H21" t="s">
        <v>1111</v>
      </c>
      <c r="I21" s="77">
        <v>1.19</v>
      </c>
      <c r="J21" t="s">
        <v>676</v>
      </c>
      <c r="K21" t="s">
        <v>102</v>
      </c>
      <c r="L21" s="78">
        <v>7.0000000000000007E-2</v>
      </c>
      <c r="M21" s="78">
        <v>5.9900000000000002E-2</v>
      </c>
      <c r="N21" s="77">
        <v>90841.38</v>
      </c>
      <c r="O21" s="77">
        <v>102.51697299999999</v>
      </c>
      <c r="P21" s="77">
        <v>93.127833007427398</v>
      </c>
      <c r="Q21" s="78">
        <v>0.2208</v>
      </c>
      <c r="R21" s="78">
        <v>5.9999999999999995E-4</v>
      </c>
    </row>
    <row r="22" spans="2:18">
      <c r="B22" t="s">
        <v>1115</v>
      </c>
      <c r="C22" t="s">
        <v>1108</v>
      </c>
      <c r="D22" t="s">
        <v>1116</v>
      </c>
      <c r="E22" t="s">
        <v>1117</v>
      </c>
      <c r="F22" t="s">
        <v>225</v>
      </c>
      <c r="G22" t="s">
        <v>1118</v>
      </c>
      <c r="H22" t="s">
        <v>938</v>
      </c>
      <c r="I22" s="77">
        <v>0.33</v>
      </c>
      <c r="J22" t="s">
        <v>432</v>
      </c>
      <c r="K22" t="s">
        <v>102</v>
      </c>
      <c r="L22" s="78">
        <v>7.0000000000000007E-2</v>
      </c>
      <c r="M22" s="78">
        <v>3.73E-2</v>
      </c>
      <c r="N22" s="77">
        <v>142657.76999999999</v>
      </c>
      <c r="O22" s="77">
        <v>101.76</v>
      </c>
      <c r="P22" s="77">
        <v>145.168546752</v>
      </c>
      <c r="Q22" s="78">
        <v>0.34420000000000001</v>
      </c>
      <c r="R22" s="78">
        <v>8.9999999999999998E-4</v>
      </c>
    </row>
    <row r="23" spans="2:18">
      <c r="B23" s="79" t="s">
        <v>1119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225</v>
      </c>
      <c r="D24" t="s">
        <v>225</v>
      </c>
      <c r="F24" t="s">
        <v>225</v>
      </c>
      <c r="I24" s="77">
        <v>0</v>
      </c>
      <c r="J24" t="s">
        <v>225</v>
      </c>
      <c r="K24" t="s">
        <v>225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1120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1121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225</v>
      </c>
      <c r="D27" t="s">
        <v>225</v>
      </c>
      <c r="F27" t="s">
        <v>225</v>
      </c>
      <c r="I27" s="77">
        <v>0</v>
      </c>
      <c r="J27" t="s">
        <v>225</v>
      </c>
      <c r="K27" t="s">
        <v>225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1122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225</v>
      </c>
      <c r="D29" t="s">
        <v>225</v>
      </c>
      <c r="F29" t="s">
        <v>225</v>
      </c>
      <c r="I29" s="77">
        <v>0</v>
      </c>
      <c r="J29" t="s">
        <v>225</v>
      </c>
      <c r="K29" t="s">
        <v>225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1123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225</v>
      </c>
      <c r="D31" t="s">
        <v>225</v>
      </c>
      <c r="F31" t="s">
        <v>225</v>
      </c>
      <c r="I31" s="77">
        <v>0</v>
      </c>
      <c r="J31" t="s">
        <v>225</v>
      </c>
      <c r="K31" t="s">
        <v>225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1124</v>
      </c>
      <c r="I32" s="81">
        <v>2.1800000000000002</v>
      </c>
      <c r="M32" s="80">
        <v>1.6799999999999999E-2</v>
      </c>
      <c r="N32" s="81">
        <v>132000</v>
      </c>
      <c r="P32" s="81">
        <v>142.13759999999999</v>
      </c>
      <c r="Q32" s="80">
        <v>0.33700000000000002</v>
      </c>
      <c r="R32" s="80">
        <v>8.9999999999999998E-4</v>
      </c>
    </row>
    <row r="33" spans="2:18">
      <c r="B33" t="s">
        <v>1125</v>
      </c>
      <c r="C33" t="s">
        <v>1108</v>
      </c>
      <c r="D33" t="s">
        <v>1126</v>
      </c>
      <c r="E33" t="s">
        <v>1127</v>
      </c>
      <c r="F33" t="s">
        <v>411</v>
      </c>
      <c r="G33" t="s">
        <v>1128</v>
      </c>
      <c r="H33" t="s">
        <v>150</v>
      </c>
      <c r="I33" s="77">
        <v>2.1800000000000002</v>
      </c>
      <c r="J33" t="s">
        <v>444</v>
      </c>
      <c r="K33" t="s">
        <v>102</v>
      </c>
      <c r="L33" s="78">
        <v>5.1799999999999999E-2</v>
      </c>
      <c r="M33" s="78">
        <v>1.6799999999999999E-2</v>
      </c>
      <c r="N33" s="77">
        <v>132000</v>
      </c>
      <c r="O33" s="77">
        <v>107.68</v>
      </c>
      <c r="P33" s="77">
        <v>142.13759999999999</v>
      </c>
      <c r="Q33" s="78">
        <v>0.33700000000000002</v>
      </c>
      <c r="R33" s="78">
        <v>8.9999999999999998E-4</v>
      </c>
    </row>
    <row r="34" spans="2:18">
      <c r="B34" s="79" t="s">
        <v>230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1129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225</v>
      </c>
      <c r="D36" t="s">
        <v>225</v>
      </c>
      <c r="F36" t="s">
        <v>225</v>
      </c>
      <c r="I36" s="77">
        <v>0</v>
      </c>
      <c r="J36" t="s">
        <v>225</v>
      </c>
      <c r="K36" t="s">
        <v>225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1105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225</v>
      </c>
      <c r="D38" t="s">
        <v>225</v>
      </c>
      <c r="F38" t="s">
        <v>225</v>
      </c>
      <c r="I38" s="77">
        <v>0</v>
      </c>
      <c r="J38" t="s">
        <v>225</v>
      </c>
      <c r="K38" t="s">
        <v>225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1106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225</v>
      </c>
      <c r="D40" t="s">
        <v>225</v>
      </c>
      <c r="F40" t="s">
        <v>225</v>
      </c>
      <c r="I40" s="77">
        <v>0</v>
      </c>
      <c r="J40" t="s">
        <v>225</v>
      </c>
      <c r="K40" t="s">
        <v>225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1124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225</v>
      </c>
      <c r="D42" t="s">
        <v>225</v>
      </c>
      <c r="F42" t="s">
        <v>225</v>
      </c>
      <c r="I42" s="77">
        <v>0</v>
      </c>
      <c r="J42" t="s">
        <v>225</v>
      </c>
      <c r="K42" t="s">
        <v>225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232</v>
      </c>
    </row>
    <row r="44" spans="2:18">
      <c r="B44" t="s">
        <v>298</v>
      </c>
    </row>
    <row r="45" spans="2:18">
      <c r="B45" t="s">
        <v>299</v>
      </c>
    </row>
    <row r="46" spans="2:18">
      <c r="B46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225</v>
      </c>
      <c r="C14" t="s">
        <v>225</v>
      </c>
      <c r="E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225</v>
      </c>
      <c r="C16" t="s">
        <v>225</v>
      </c>
      <c r="E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1130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225</v>
      </c>
      <c r="C18" t="s">
        <v>225</v>
      </c>
      <c r="E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1131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E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571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225</v>
      </c>
      <c r="C22" t="s">
        <v>225</v>
      </c>
      <c r="E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225</v>
      </c>
      <c r="C24" t="s">
        <v>225</v>
      </c>
      <c r="E24" t="s">
        <v>225</v>
      </c>
      <c r="G24" s="77">
        <v>0</v>
      </c>
      <c r="H24" t="s">
        <v>225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17" sqref="E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1132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225</v>
      </c>
      <c r="E14" s="78">
        <v>0</v>
      </c>
      <c r="F14" t="s">
        <v>225</v>
      </c>
      <c r="G14" s="77">
        <v>0</v>
      </c>
      <c r="H14" s="78">
        <v>0</v>
      </c>
      <c r="I14" s="78">
        <v>0</v>
      </c>
    </row>
    <row r="15" spans="2:55">
      <c r="B15" s="79" t="s">
        <v>1133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225</v>
      </c>
      <c r="E16" s="78">
        <v>0</v>
      </c>
      <c r="F16" t="s">
        <v>225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1132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225</v>
      </c>
      <c r="E19" s="78">
        <v>0</v>
      </c>
      <c r="F19" t="s">
        <v>225</v>
      </c>
      <c r="G19" s="77">
        <v>0</v>
      </c>
      <c r="H19" s="78">
        <v>0</v>
      </c>
      <c r="I19" s="78">
        <v>0</v>
      </c>
    </row>
    <row r="20" spans="2:9">
      <c r="B20" s="79" t="s">
        <v>1133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225</v>
      </c>
      <c r="E21" s="78">
        <v>0</v>
      </c>
      <c r="F21" t="s">
        <v>225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225</v>
      </c>
      <c r="D13" t="s">
        <v>225</v>
      </c>
      <c r="E13" s="19"/>
      <c r="F13" s="78">
        <v>0</v>
      </c>
      <c r="G13" t="s">
        <v>225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225</v>
      </c>
      <c r="D15" t="s">
        <v>225</v>
      </c>
      <c r="E15" s="19"/>
      <c r="F15" s="78">
        <v>0</v>
      </c>
      <c r="G15" t="s">
        <v>225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695.80300338799998</v>
      </c>
      <c r="J11" s="76">
        <v>1</v>
      </c>
      <c r="K11" s="76">
        <v>4.3E-3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225</v>
      </c>
      <c r="C13" t="s">
        <v>225</v>
      </c>
      <c r="D13" t="s">
        <v>225</v>
      </c>
      <c r="E13" s="19"/>
      <c r="F13" s="78">
        <v>0</v>
      </c>
      <c r="G13" t="s">
        <v>225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695.80300338799998</v>
      </c>
      <c r="J14" s="80">
        <v>1</v>
      </c>
      <c r="K14" s="80">
        <v>4.3E-3</v>
      </c>
    </row>
    <row r="15" spans="2:60">
      <c r="B15" t="s">
        <v>1134</v>
      </c>
      <c r="C15" t="s">
        <v>1135</v>
      </c>
      <c r="D15" t="s">
        <v>225</v>
      </c>
      <c r="E15" t="s">
        <v>938</v>
      </c>
      <c r="F15" s="78">
        <v>0</v>
      </c>
      <c r="G15" t="s">
        <v>200</v>
      </c>
      <c r="H15" s="78">
        <v>0</v>
      </c>
      <c r="I15" s="77">
        <v>41.319429194999998</v>
      </c>
      <c r="J15" s="78">
        <v>5.9400000000000001E-2</v>
      </c>
      <c r="K15" s="78">
        <v>2.9999999999999997E-4</v>
      </c>
    </row>
    <row r="16" spans="2:60">
      <c r="B16" t="s">
        <v>1136</v>
      </c>
      <c r="C16" t="s">
        <v>1137</v>
      </c>
      <c r="D16" t="s">
        <v>225</v>
      </c>
      <c r="E16" t="s">
        <v>938</v>
      </c>
      <c r="F16" s="78">
        <v>0</v>
      </c>
      <c r="G16" t="s">
        <v>113</v>
      </c>
      <c r="H16" s="78">
        <v>0</v>
      </c>
      <c r="I16" s="77">
        <v>29.301575402000001</v>
      </c>
      <c r="J16" s="78">
        <v>4.2099999999999999E-2</v>
      </c>
      <c r="K16" s="78">
        <v>2.0000000000000001E-4</v>
      </c>
    </row>
    <row r="17" spans="2:11">
      <c r="B17" t="s">
        <v>1138</v>
      </c>
      <c r="C17" t="s">
        <v>1139</v>
      </c>
      <c r="D17" t="s">
        <v>225</v>
      </c>
      <c r="E17" t="s">
        <v>938</v>
      </c>
      <c r="F17" s="78">
        <v>0</v>
      </c>
      <c r="G17" t="s">
        <v>110</v>
      </c>
      <c r="H17" s="78">
        <v>0</v>
      </c>
      <c r="I17" s="77">
        <v>50.764314591000002</v>
      </c>
      <c r="J17" s="78">
        <v>7.2999999999999995E-2</v>
      </c>
      <c r="K17" s="78">
        <v>2.9999999999999997E-4</v>
      </c>
    </row>
    <row r="18" spans="2:11">
      <c r="B18" t="s">
        <v>1140</v>
      </c>
      <c r="C18" t="s">
        <v>1141</v>
      </c>
      <c r="D18" t="s">
        <v>225</v>
      </c>
      <c r="E18" t="s">
        <v>938</v>
      </c>
      <c r="F18" s="78">
        <v>0</v>
      </c>
      <c r="G18" t="s">
        <v>106</v>
      </c>
      <c r="H18" s="78">
        <v>0</v>
      </c>
      <c r="I18" s="77">
        <v>574.41768420000005</v>
      </c>
      <c r="J18" s="78">
        <v>0.82550000000000001</v>
      </c>
      <c r="K18" s="78">
        <v>3.5000000000000001E-3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9"/>
  <sheetViews>
    <sheetView rightToLeft="1" topLeftCell="A10" workbookViewId="0">
      <selection activeCell="C26" sqref="C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C12+C21</f>
        <v>5171.9993286353292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2">
        <f>SUM(C13:C20)</f>
        <v>3702.7435836353297</v>
      </c>
    </row>
    <row r="13" spans="2:17">
      <c r="B13" t="s">
        <v>1157</v>
      </c>
      <c r="C13" s="86">
        <v>25.427359999999993</v>
      </c>
      <c r="D13" s="84">
        <v>45347</v>
      </c>
    </row>
    <row r="14" spans="2:17">
      <c r="B14" s="83" t="s">
        <v>1142</v>
      </c>
      <c r="C14" s="86">
        <v>69.305000000000007</v>
      </c>
      <c r="D14" s="84">
        <v>44854</v>
      </c>
    </row>
    <row r="15" spans="2:17">
      <c r="B15" s="83" t="s">
        <v>1143</v>
      </c>
      <c r="C15" s="86">
        <v>43.894873635329816</v>
      </c>
      <c r="D15" s="84">
        <v>45307</v>
      </c>
    </row>
    <row r="16" spans="2:17">
      <c r="B16" s="83" t="s">
        <v>1144</v>
      </c>
      <c r="C16" s="86">
        <v>172.89599999999999</v>
      </c>
      <c r="D16" s="84">
        <v>44926</v>
      </c>
    </row>
    <row r="17" spans="2:4">
      <c r="B17" s="83" t="s">
        <v>1145</v>
      </c>
      <c r="C17" s="86">
        <v>85.998999999999995</v>
      </c>
      <c r="D17" s="84">
        <v>44926</v>
      </c>
    </row>
    <row r="18" spans="2:4">
      <c r="B18" s="83" t="s">
        <v>1146</v>
      </c>
      <c r="C18" s="86">
        <v>684.30574000000001</v>
      </c>
      <c r="D18" s="84">
        <v>46197</v>
      </c>
    </row>
    <row r="19" spans="2:4">
      <c r="B19" s="83" t="s">
        <v>1147</v>
      </c>
      <c r="C19" s="86">
        <v>2018.35</v>
      </c>
      <c r="D19" s="84">
        <v>46196</v>
      </c>
    </row>
    <row r="20" spans="2:4">
      <c r="B20" s="83" t="s">
        <v>1148</v>
      </c>
      <c r="C20" s="86">
        <v>602.56560999999999</v>
      </c>
      <c r="D20" s="84">
        <v>47331</v>
      </c>
    </row>
    <row r="21" spans="2:4">
      <c r="B21" s="79" t="s">
        <v>230</v>
      </c>
      <c r="C21" s="82">
        <f>SUM(C22:C37)</f>
        <v>1469.2557449999997</v>
      </c>
    </row>
    <row r="22" spans="2:4">
      <c r="B22" t="s">
        <v>1149</v>
      </c>
      <c r="C22" s="86">
        <v>55.460629999999995</v>
      </c>
      <c r="D22" s="85">
        <v>44926</v>
      </c>
    </row>
    <row r="23" spans="2:4">
      <c r="B23" s="83" t="s">
        <v>1150</v>
      </c>
      <c r="C23" s="86">
        <v>75.877780000000001</v>
      </c>
      <c r="D23" s="85">
        <v>44926</v>
      </c>
    </row>
    <row r="24" spans="2:4">
      <c r="B24" s="83" t="s">
        <v>1151</v>
      </c>
      <c r="C24" s="86">
        <v>111.37532</v>
      </c>
      <c r="D24" s="85">
        <v>44926</v>
      </c>
    </row>
    <row r="25" spans="2:4">
      <c r="B25" s="83" t="s">
        <v>1152</v>
      </c>
      <c r="C25" s="86">
        <v>16.585630000000005</v>
      </c>
      <c r="D25" s="85">
        <v>44926</v>
      </c>
    </row>
    <row r="26" spans="2:4">
      <c r="B26" s="83" t="s">
        <v>1153</v>
      </c>
      <c r="C26" s="86">
        <f>73660.35/1000</f>
        <v>73.660350000000008</v>
      </c>
      <c r="D26" s="85">
        <v>44977</v>
      </c>
    </row>
    <row r="27" spans="2:4">
      <c r="B27" s="83" t="s">
        <v>1154</v>
      </c>
      <c r="C27" s="86">
        <v>1.2145171999999729</v>
      </c>
      <c r="D27" s="85">
        <v>45859</v>
      </c>
    </row>
    <row r="28" spans="2:4">
      <c r="B28" s="83" t="s">
        <v>1155</v>
      </c>
      <c r="C28" s="86">
        <v>92.560410899999994</v>
      </c>
      <c r="D28" s="84">
        <v>45658</v>
      </c>
    </row>
    <row r="29" spans="2:4">
      <c r="B29" s="83" t="s">
        <v>1156</v>
      </c>
      <c r="C29" s="86">
        <v>1042.5211068999997</v>
      </c>
      <c r="D29" s="85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5.51</v>
      </c>
      <c r="I11" s="7"/>
      <c r="J11" s="7"/>
      <c r="K11" s="76">
        <v>-7.0000000000000001E-3</v>
      </c>
      <c r="L11" s="75">
        <v>48298627</v>
      </c>
      <c r="M11" s="7"/>
      <c r="N11" s="75">
        <v>0</v>
      </c>
      <c r="O11" s="75">
        <v>57089.143645700002</v>
      </c>
      <c r="P11" s="7"/>
      <c r="Q11" s="76">
        <v>1</v>
      </c>
      <c r="R11" s="76">
        <v>0.35020000000000001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5.51</v>
      </c>
      <c r="K12" s="80">
        <v>-7.0000000000000001E-3</v>
      </c>
      <c r="L12" s="81">
        <v>48298627</v>
      </c>
      <c r="N12" s="81">
        <v>0</v>
      </c>
      <c r="O12" s="81">
        <v>57089.143645700002</v>
      </c>
      <c r="Q12" s="80">
        <v>1</v>
      </c>
      <c r="R12" s="80">
        <v>0.35020000000000001</v>
      </c>
    </row>
    <row r="13" spans="2:53">
      <c r="B13" s="79" t="s">
        <v>233</v>
      </c>
      <c r="C13" s="16"/>
      <c r="D13" s="16"/>
      <c r="H13" s="81">
        <v>2.83</v>
      </c>
      <c r="K13" s="80">
        <v>-2.3800000000000002E-2</v>
      </c>
      <c r="L13" s="81">
        <v>22602846</v>
      </c>
      <c r="N13" s="81">
        <v>0</v>
      </c>
      <c r="O13" s="81">
        <v>27019.705603099999</v>
      </c>
      <c r="Q13" s="80">
        <v>0.4733</v>
      </c>
      <c r="R13" s="80">
        <v>0.1658</v>
      </c>
    </row>
    <row r="14" spans="2:53">
      <c r="B14" s="79" t="s">
        <v>234</v>
      </c>
      <c r="C14" s="16"/>
      <c r="D14" s="16"/>
      <c r="H14" s="81">
        <v>2.83</v>
      </c>
      <c r="K14" s="80">
        <v>-2.3800000000000002E-2</v>
      </c>
      <c r="L14" s="81">
        <v>22602846</v>
      </c>
      <c r="N14" s="81">
        <v>0</v>
      </c>
      <c r="O14" s="81">
        <v>27019.705603099999</v>
      </c>
      <c r="Q14" s="80">
        <v>0.4733</v>
      </c>
      <c r="R14" s="80">
        <v>0.1658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2.48</v>
      </c>
      <c r="I15" t="s">
        <v>102</v>
      </c>
      <c r="J15" s="78">
        <v>0.04</v>
      </c>
      <c r="K15" s="78">
        <v>-2.46E-2</v>
      </c>
      <c r="L15" s="77">
        <v>3520335</v>
      </c>
      <c r="M15" s="77">
        <v>150.76</v>
      </c>
      <c r="N15" s="77">
        <v>0</v>
      </c>
      <c r="O15" s="77">
        <v>5307.2570459999997</v>
      </c>
      <c r="P15" s="78">
        <v>2.0000000000000001E-4</v>
      </c>
      <c r="Q15" s="78">
        <v>9.2999999999999999E-2</v>
      </c>
      <c r="R15" s="78">
        <v>3.2599999999999997E-2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0.75</v>
      </c>
      <c r="I16" t="s">
        <v>102</v>
      </c>
      <c r="J16" s="78">
        <v>2.75E-2</v>
      </c>
      <c r="K16" s="78">
        <v>-2.4899999999999999E-2</v>
      </c>
      <c r="L16" s="77">
        <v>4288962</v>
      </c>
      <c r="M16" s="77">
        <v>111.15</v>
      </c>
      <c r="N16" s="77">
        <v>0</v>
      </c>
      <c r="O16" s="77">
        <v>4767.1812630000004</v>
      </c>
      <c r="P16" s="78">
        <v>2.9999999999999997E-4</v>
      </c>
      <c r="Q16" s="78">
        <v>8.3500000000000005E-2</v>
      </c>
      <c r="R16" s="78">
        <v>2.92E-2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1.73</v>
      </c>
      <c r="I17" t="s">
        <v>102</v>
      </c>
      <c r="J17" s="78">
        <v>1.7500000000000002E-2</v>
      </c>
      <c r="K17" s="78">
        <v>-2.5100000000000001E-2</v>
      </c>
      <c r="L17" s="77">
        <v>7950856</v>
      </c>
      <c r="M17" s="77">
        <v>112.74</v>
      </c>
      <c r="N17" s="77">
        <v>0</v>
      </c>
      <c r="O17" s="77">
        <v>8963.7950543999996</v>
      </c>
      <c r="P17" s="78">
        <v>4.0000000000000002E-4</v>
      </c>
      <c r="Q17" s="78">
        <v>0.157</v>
      </c>
      <c r="R17" s="78">
        <v>5.5E-2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7.3</v>
      </c>
      <c r="I18" t="s">
        <v>102</v>
      </c>
      <c r="J18" s="78">
        <v>5.0000000000000001E-3</v>
      </c>
      <c r="K18" s="78">
        <v>-1.66E-2</v>
      </c>
      <c r="L18" s="77">
        <v>829924</v>
      </c>
      <c r="M18" s="77">
        <v>120.45</v>
      </c>
      <c r="N18" s="77">
        <v>0</v>
      </c>
      <c r="O18" s="77">
        <v>999.64345800000001</v>
      </c>
      <c r="P18" s="78">
        <v>0</v>
      </c>
      <c r="Q18" s="78">
        <v>1.7500000000000002E-2</v>
      </c>
      <c r="R18" s="78">
        <v>6.1000000000000004E-3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7">
        <v>4.57</v>
      </c>
      <c r="I19" t="s">
        <v>102</v>
      </c>
      <c r="J19" s="78">
        <v>1E-3</v>
      </c>
      <c r="K19" s="78">
        <v>-2.0899999999999998E-2</v>
      </c>
      <c r="L19" s="77">
        <v>3009419</v>
      </c>
      <c r="M19" s="77">
        <v>113.49</v>
      </c>
      <c r="N19" s="77">
        <v>0</v>
      </c>
      <c r="O19" s="77">
        <v>3415.3896230999999</v>
      </c>
      <c r="P19" s="78">
        <v>2.9999999999999997E-4</v>
      </c>
      <c r="Q19" s="78">
        <v>5.9799999999999999E-2</v>
      </c>
      <c r="R19" s="78">
        <v>2.1000000000000001E-2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7">
        <v>3.79</v>
      </c>
      <c r="I20" t="s">
        <v>102</v>
      </c>
      <c r="J20" s="78">
        <v>7.4999999999999997E-3</v>
      </c>
      <c r="K20" s="78">
        <v>-2.23E-2</v>
      </c>
      <c r="L20" s="77">
        <v>639889</v>
      </c>
      <c r="M20" s="77">
        <v>115.45</v>
      </c>
      <c r="N20" s="77">
        <v>0</v>
      </c>
      <c r="O20" s="77">
        <v>738.75185050000005</v>
      </c>
      <c r="P20" s="78">
        <v>0</v>
      </c>
      <c r="Q20" s="78">
        <v>1.29E-2</v>
      </c>
      <c r="R20" s="78">
        <v>4.4999999999999997E-3</v>
      </c>
    </row>
    <row r="21" spans="2:18">
      <c r="B21" t="s">
        <v>254</v>
      </c>
      <c r="C21" t="s">
        <v>255</v>
      </c>
      <c r="D21" t="s">
        <v>100</v>
      </c>
      <c r="E21" t="s">
        <v>237</v>
      </c>
      <c r="G21" t="s">
        <v>256</v>
      </c>
      <c r="H21" s="77">
        <v>9.8800000000000008</v>
      </c>
      <c r="I21" t="s">
        <v>102</v>
      </c>
      <c r="J21" s="78">
        <v>1E-3</v>
      </c>
      <c r="K21" s="78">
        <v>-1.29E-2</v>
      </c>
      <c r="L21" s="77">
        <v>667698</v>
      </c>
      <c r="M21" s="77">
        <v>117.64</v>
      </c>
      <c r="N21" s="77">
        <v>0</v>
      </c>
      <c r="O21" s="77">
        <v>785.47992720000002</v>
      </c>
      <c r="P21" s="78">
        <v>1E-4</v>
      </c>
      <c r="Q21" s="78">
        <v>1.38E-2</v>
      </c>
      <c r="R21" s="78">
        <v>4.7999999999999996E-3</v>
      </c>
    </row>
    <row r="22" spans="2:18">
      <c r="B22" t="s">
        <v>257</v>
      </c>
      <c r="C22" t="s">
        <v>258</v>
      </c>
      <c r="D22" t="s">
        <v>100</v>
      </c>
      <c r="E22" t="s">
        <v>237</v>
      </c>
      <c r="G22" t="s">
        <v>247</v>
      </c>
      <c r="H22" s="77">
        <v>5.32</v>
      </c>
      <c r="I22" t="s">
        <v>102</v>
      </c>
      <c r="J22" s="78">
        <v>7.4999999999999997E-3</v>
      </c>
      <c r="K22" s="78">
        <v>-2.63E-2</v>
      </c>
      <c r="L22" s="77">
        <v>1695763</v>
      </c>
      <c r="M22" s="77">
        <v>120.43</v>
      </c>
      <c r="N22" s="77">
        <v>0</v>
      </c>
      <c r="O22" s="77">
        <v>2042.2073809000001</v>
      </c>
      <c r="P22" s="78">
        <v>1E-4</v>
      </c>
      <c r="Q22" s="78">
        <v>3.5799999999999998E-2</v>
      </c>
      <c r="R22" s="78">
        <v>1.2500000000000001E-2</v>
      </c>
    </row>
    <row r="23" spans="2:18">
      <c r="B23" s="79" t="s">
        <v>259</v>
      </c>
      <c r="C23" s="16"/>
      <c r="D23" s="16"/>
      <c r="H23" s="81">
        <v>7.91</v>
      </c>
      <c r="K23" s="80">
        <v>8.0999999999999996E-3</v>
      </c>
      <c r="L23" s="81">
        <v>25695781</v>
      </c>
      <c r="N23" s="81">
        <v>0</v>
      </c>
      <c r="O23" s="81">
        <v>30069.438042599999</v>
      </c>
      <c r="Q23" s="80">
        <v>0.52669999999999995</v>
      </c>
      <c r="R23" s="80">
        <v>0.1845</v>
      </c>
    </row>
    <row r="24" spans="2:18">
      <c r="B24" s="79" t="s">
        <v>260</v>
      </c>
      <c r="C24" s="16"/>
      <c r="D24" s="16"/>
      <c r="H24" s="81">
        <v>0.84</v>
      </c>
      <c r="K24" s="80">
        <v>1E-4</v>
      </c>
      <c r="L24" s="81">
        <v>772324</v>
      </c>
      <c r="N24" s="81">
        <v>0</v>
      </c>
      <c r="O24" s="81">
        <v>772.2467676</v>
      </c>
      <c r="Q24" s="80">
        <v>1.35E-2</v>
      </c>
      <c r="R24" s="80">
        <v>4.7000000000000002E-3</v>
      </c>
    </row>
    <row r="25" spans="2:18">
      <c r="B25" t="s">
        <v>261</v>
      </c>
      <c r="C25" t="s">
        <v>262</v>
      </c>
      <c r="D25" t="s">
        <v>100</v>
      </c>
      <c r="E25" t="s">
        <v>237</v>
      </c>
      <c r="G25" t="s">
        <v>263</v>
      </c>
      <c r="H25" s="77">
        <v>0.84</v>
      </c>
      <c r="I25" t="s">
        <v>102</v>
      </c>
      <c r="J25" s="78">
        <v>0</v>
      </c>
      <c r="K25" s="78">
        <v>1E-4</v>
      </c>
      <c r="L25" s="77">
        <v>772324</v>
      </c>
      <c r="M25" s="77">
        <v>99.99</v>
      </c>
      <c r="N25" s="77">
        <v>0</v>
      </c>
      <c r="O25" s="77">
        <v>772.2467676</v>
      </c>
      <c r="P25" s="78">
        <v>1E-4</v>
      </c>
      <c r="Q25" s="78">
        <v>1.35E-2</v>
      </c>
      <c r="R25" s="78">
        <v>4.7000000000000002E-3</v>
      </c>
    </row>
    <row r="26" spans="2:18">
      <c r="B26" s="79" t="s">
        <v>264</v>
      </c>
      <c r="C26" s="16"/>
      <c r="D26" s="16"/>
      <c r="H26" s="81">
        <v>8</v>
      </c>
      <c r="K26" s="80">
        <v>1.03E-2</v>
      </c>
      <c r="L26" s="81">
        <v>18786028</v>
      </c>
      <c r="N26" s="81">
        <v>0</v>
      </c>
      <c r="O26" s="81">
        <v>23193.819032200001</v>
      </c>
      <c r="Q26" s="80">
        <v>0.40629999999999999</v>
      </c>
      <c r="R26" s="80">
        <v>0.14230000000000001</v>
      </c>
    </row>
    <row r="27" spans="2:18">
      <c r="B27" t="s">
        <v>265</v>
      </c>
      <c r="C27" t="s">
        <v>266</v>
      </c>
      <c r="D27" t="s">
        <v>100</v>
      </c>
      <c r="E27" t="s">
        <v>237</v>
      </c>
      <c r="G27" t="s">
        <v>247</v>
      </c>
      <c r="H27" s="77">
        <v>2.82</v>
      </c>
      <c r="I27" t="s">
        <v>102</v>
      </c>
      <c r="J27" s="78">
        <v>4.0000000000000001E-3</v>
      </c>
      <c r="K27" s="78">
        <v>1.6000000000000001E-3</v>
      </c>
      <c r="L27" s="77">
        <v>423254</v>
      </c>
      <c r="M27" s="77">
        <v>100.73</v>
      </c>
      <c r="N27" s="77">
        <v>0</v>
      </c>
      <c r="O27" s="77">
        <v>426.34375419999998</v>
      </c>
      <c r="P27" s="78">
        <v>1E-4</v>
      </c>
      <c r="Q27" s="78">
        <v>7.4999999999999997E-3</v>
      </c>
      <c r="R27" s="78">
        <v>2.5999999999999999E-3</v>
      </c>
    </row>
    <row r="28" spans="2:18">
      <c r="B28" t="s">
        <v>267</v>
      </c>
      <c r="C28" t="s">
        <v>268</v>
      </c>
      <c r="D28" t="s">
        <v>100</v>
      </c>
      <c r="E28" t="s">
        <v>237</v>
      </c>
      <c r="G28" t="s">
        <v>269</v>
      </c>
      <c r="H28" s="77">
        <v>4.9800000000000004</v>
      </c>
      <c r="I28" t="s">
        <v>102</v>
      </c>
      <c r="J28" s="78">
        <v>0.02</v>
      </c>
      <c r="K28" s="78">
        <v>5.7000000000000002E-3</v>
      </c>
      <c r="L28" s="77">
        <v>1906420</v>
      </c>
      <c r="M28" s="77">
        <v>108.88</v>
      </c>
      <c r="N28" s="77">
        <v>0</v>
      </c>
      <c r="O28" s="77">
        <v>2075.7100959999998</v>
      </c>
      <c r="P28" s="78">
        <v>1E-4</v>
      </c>
      <c r="Q28" s="78">
        <v>3.6400000000000002E-2</v>
      </c>
      <c r="R28" s="78">
        <v>1.2699999999999999E-2</v>
      </c>
    </row>
    <row r="29" spans="2:18">
      <c r="B29" t="s">
        <v>270</v>
      </c>
      <c r="C29" t="s">
        <v>271</v>
      </c>
      <c r="D29" t="s">
        <v>100</v>
      </c>
      <c r="E29" t="s">
        <v>237</v>
      </c>
      <c r="G29" t="s">
        <v>253</v>
      </c>
      <c r="H29" s="77">
        <v>7.9</v>
      </c>
      <c r="I29" t="s">
        <v>102</v>
      </c>
      <c r="J29" s="78">
        <v>0.01</v>
      </c>
      <c r="K29" s="78">
        <v>1.04E-2</v>
      </c>
      <c r="L29" s="77">
        <v>1637052</v>
      </c>
      <c r="M29" s="77">
        <v>100.56</v>
      </c>
      <c r="N29" s="77">
        <v>0</v>
      </c>
      <c r="O29" s="77">
        <v>1646.2194912</v>
      </c>
      <c r="P29" s="78">
        <v>1E-4</v>
      </c>
      <c r="Q29" s="78">
        <v>2.8799999999999999E-2</v>
      </c>
      <c r="R29" s="78">
        <v>1.01E-2</v>
      </c>
    </row>
    <row r="30" spans="2:18">
      <c r="B30" t="s">
        <v>272</v>
      </c>
      <c r="C30" t="s">
        <v>273</v>
      </c>
      <c r="D30" t="s">
        <v>100</v>
      </c>
      <c r="E30" t="s">
        <v>237</v>
      </c>
      <c r="G30" t="s">
        <v>247</v>
      </c>
      <c r="H30" s="77">
        <v>9.7100000000000009</v>
      </c>
      <c r="I30" t="s">
        <v>102</v>
      </c>
      <c r="J30" s="78">
        <v>1.2999999999999999E-2</v>
      </c>
      <c r="K30" s="78">
        <v>1.2800000000000001E-2</v>
      </c>
      <c r="L30" s="77">
        <v>417768</v>
      </c>
      <c r="M30" s="77">
        <v>100.46</v>
      </c>
      <c r="N30" s="77">
        <v>0</v>
      </c>
      <c r="O30" s="77">
        <v>419.6897328</v>
      </c>
      <c r="P30" s="78">
        <v>1E-4</v>
      </c>
      <c r="Q30" s="78">
        <v>7.4000000000000003E-3</v>
      </c>
      <c r="R30" s="78">
        <v>2.5999999999999999E-3</v>
      </c>
    </row>
    <row r="31" spans="2:18">
      <c r="B31" t="s">
        <v>274</v>
      </c>
      <c r="C31" t="s">
        <v>275</v>
      </c>
      <c r="D31" t="s">
        <v>100</v>
      </c>
      <c r="E31" t="s">
        <v>237</v>
      </c>
      <c r="G31" t="s">
        <v>276</v>
      </c>
      <c r="H31" s="77">
        <v>13.72</v>
      </c>
      <c r="I31" t="s">
        <v>102</v>
      </c>
      <c r="J31" s="78">
        <v>1.4999999999999999E-2</v>
      </c>
      <c r="K31" s="78">
        <v>1.8200000000000001E-2</v>
      </c>
      <c r="L31" s="77">
        <v>395309</v>
      </c>
      <c r="M31" s="77">
        <v>96.55</v>
      </c>
      <c r="N31" s="77">
        <v>0</v>
      </c>
      <c r="O31" s="77">
        <v>381.6708395</v>
      </c>
      <c r="P31" s="78">
        <v>0</v>
      </c>
      <c r="Q31" s="78">
        <v>6.7000000000000002E-3</v>
      </c>
      <c r="R31" s="78">
        <v>2.3E-3</v>
      </c>
    </row>
    <row r="32" spans="2:18">
      <c r="B32" t="s">
        <v>277</v>
      </c>
      <c r="C32" t="s">
        <v>278</v>
      </c>
      <c r="D32" t="s">
        <v>100</v>
      </c>
      <c r="E32" t="s">
        <v>237</v>
      </c>
      <c r="G32" t="s">
        <v>279</v>
      </c>
      <c r="H32" s="77">
        <v>6.33</v>
      </c>
      <c r="I32" t="s">
        <v>102</v>
      </c>
      <c r="J32" s="78">
        <v>2.2499999999999999E-2</v>
      </c>
      <c r="K32" s="78">
        <v>7.6E-3</v>
      </c>
      <c r="L32" s="77">
        <v>5306438</v>
      </c>
      <c r="M32" s="77">
        <v>110.3</v>
      </c>
      <c r="N32" s="77">
        <v>0</v>
      </c>
      <c r="O32" s="77">
        <v>5853.0011139999997</v>
      </c>
      <c r="P32" s="78">
        <v>2.9999999999999997E-4</v>
      </c>
      <c r="Q32" s="78">
        <v>0.10249999999999999</v>
      </c>
      <c r="R32" s="78">
        <v>3.5900000000000001E-2</v>
      </c>
    </row>
    <row r="33" spans="2:18">
      <c r="B33" t="s">
        <v>280</v>
      </c>
      <c r="C33" t="s">
        <v>281</v>
      </c>
      <c r="D33" t="s">
        <v>100</v>
      </c>
      <c r="E33" t="s">
        <v>237</v>
      </c>
      <c r="G33" t="s">
        <v>282</v>
      </c>
      <c r="H33" s="77">
        <v>1.9</v>
      </c>
      <c r="I33" t="s">
        <v>102</v>
      </c>
      <c r="J33" s="78">
        <v>1.4999999999999999E-2</v>
      </c>
      <c r="K33" s="78">
        <v>5.9999999999999995E-4</v>
      </c>
      <c r="L33" s="77">
        <v>909485</v>
      </c>
      <c r="M33" s="77">
        <v>102.89</v>
      </c>
      <c r="N33" s="77">
        <v>0</v>
      </c>
      <c r="O33" s="77">
        <v>935.7691165</v>
      </c>
      <c r="P33" s="78">
        <v>0</v>
      </c>
      <c r="Q33" s="78">
        <v>1.6400000000000001E-2</v>
      </c>
      <c r="R33" s="78">
        <v>5.7000000000000002E-3</v>
      </c>
    </row>
    <row r="34" spans="2:18">
      <c r="B34" t="s">
        <v>283</v>
      </c>
      <c r="C34" t="s">
        <v>284</v>
      </c>
      <c r="D34" t="s">
        <v>100</v>
      </c>
      <c r="E34" t="s">
        <v>237</v>
      </c>
      <c r="G34" t="s">
        <v>285</v>
      </c>
      <c r="H34" s="77">
        <v>4.3499999999999996</v>
      </c>
      <c r="I34" t="s">
        <v>102</v>
      </c>
      <c r="J34" s="78">
        <v>6.25E-2</v>
      </c>
      <c r="K34" s="78">
        <v>4.7999999999999996E-3</v>
      </c>
      <c r="L34" s="77">
        <v>3743028</v>
      </c>
      <c r="M34" s="77">
        <v>128.5</v>
      </c>
      <c r="N34" s="77">
        <v>0</v>
      </c>
      <c r="O34" s="77">
        <v>4809.7909799999998</v>
      </c>
      <c r="P34" s="78">
        <v>2.0000000000000001E-4</v>
      </c>
      <c r="Q34" s="78">
        <v>8.43E-2</v>
      </c>
      <c r="R34" s="78">
        <v>2.9499999999999998E-2</v>
      </c>
    </row>
    <row r="35" spans="2:18">
      <c r="B35" t="s">
        <v>286</v>
      </c>
      <c r="C35" t="s">
        <v>287</v>
      </c>
      <c r="D35" t="s">
        <v>100</v>
      </c>
      <c r="E35" t="s">
        <v>237</v>
      </c>
      <c r="G35" t="s">
        <v>244</v>
      </c>
      <c r="H35" s="77">
        <v>13.84</v>
      </c>
      <c r="I35" t="s">
        <v>102</v>
      </c>
      <c r="J35" s="78">
        <v>5.5E-2</v>
      </c>
      <c r="K35" s="78">
        <v>1.9199999999999998E-2</v>
      </c>
      <c r="L35" s="77">
        <v>4047274</v>
      </c>
      <c r="M35" s="77">
        <v>164.2</v>
      </c>
      <c r="N35" s="77">
        <v>0</v>
      </c>
      <c r="O35" s="77">
        <v>6645.6239079999996</v>
      </c>
      <c r="P35" s="78">
        <v>2.0000000000000001E-4</v>
      </c>
      <c r="Q35" s="78">
        <v>0.1164</v>
      </c>
      <c r="R35" s="78">
        <v>4.0800000000000003E-2</v>
      </c>
    </row>
    <row r="36" spans="2:18">
      <c r="B36" s="79" t="s">
        <v>288</v>
      </c>
      <c r="C36" s="16"/>
      <c r="D36" s="16"/>
      <c r="H36" s="81">
        <v>8.43</v>
      </c>
      <c r="K36" s="80">
        <v>5.9999999999999995E-4</v>
      </c>
      <c r="L36" s="81">
        <v>6137429</v>
      </c>
      <c r="N36" s="81">
        <v>0</v>
      </c>
      <c r="O36" s="81">
        <v>6103.3722428000001</v>
      </c>
      <c r="Q36" s="80">
        <v>0.1069</v>
      </c>
      <c r="R36" s="80">
        <v>3.7400000000000003E-2</v>
      </c>
    </row>
    <row r="37" spans="2:18">
      <c r="B37" t="s">
        <v>289</v>
      </c>
      <c r="C37" t="s">
        <v>290</v>
      </c>
      <c r="D37" t="s">
        <v>100</v>
      </c>
      <c r="E37" t="s">
        <v>237</v>
      </c>
      <c r="G37" t="s">
        <v>291</v>
      </c>
      <c r="H37" s="77">
        <v>4.42</v>
      </c>
      <c r="I37" t="s">
        <v>102</v>
      </c>
      <c r="J37" s="78">
        <v>0</v>
      </c>
      <c r="K37" s="78">
        <v>4.0000000000000002E-4</v>
      </c>
      <c r="L37" s="77">
        <v>659004</v>
      </c>
      <c r="M37" s="77">
        <v>99.82</v>
      </c>
      <c r="N37" s="77">
        <v>0</v>
      </c>
      <c r="O37" s="77">
        <v>657.81779280000001</v>
      </c>
      <c r="P37" s="78">
        <v>0</v>
      </c>
      <c r="Q37" s="78">
        <v>1.15E-2</v>
      </c>
      <c r="R37" s="78">
        <v>4.0000000000000001E-3</v>
      </c>
    </row>
    <row r="38" spans="2:18">
      <c r="B38" t="s">
        <v>292</v>
      </c>
      <c r="C38" t="s">
        <v>293</v>
      </c>
      <c r="D38" t="s">
        <v>100</v>
      </c>
      <c r="E38" t="s">
        <v>237</v>
      </c>
      <c r="G38" t="s">
        <v>294</v>
      </c>
      <c r="H38" s="77">
        <v>8.92</v>
      </c>
      <c r="I38" t="s">
        <v>102</v>
      </c>
      <c r="J38" s="78">
        <v>0</v>
      </c>
      <c r="K38" s="78">
        <v>6.9999999999999999E-4</v>
      </c>
      <c r="L38" s="77">
        <v>5478425</v>
      </c>
      <c r="M38" s="77">
        <v>99.4</v>
      </c>
      <c r="N38" s="77">
        <v>0</v>
      </c>
      <c r="O38" s="77">
        <v>5445.5544499999996</v>
      </c>
      <c r="P38" s="78">
        <v>2.9999999999999997E-4</v>
      </c>
      <c r="Q38" s="78">
        <v>9.5399999999999999E-2</v>
      </c>
      <c r="R38" s="78">
        <v>3.3399999999999999E-2</v>
      </c>
    </row>
    <row r="39" spans="2:18">
      <c r="B39" s="79" t="s">
        <v>295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225</v>
      </c>
      <c r="C40" t="s">
        <v>225</v>
      </c>
      <c r="D40" s="16"/>
      <c r="E40" t="s">
        <v>225</v>
      </c>
      <c r="H40" s="77">
        <v>0</v>
      </c>
      <c r="I40" t="s">
        <v>225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225</v>
      </c>
      <c r="C43" t="s">
        <v>225</v>
      </c>
      <c r="D43" s="16"/>
      <c r="E43" t="s">
        <v>225</v>
      </c>
      <c r="H43" s="77">
        <v>0</v>
      </c>
      <c r="I43" t="s">
        <v>225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297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225</v>
      </c>
      <c r="C45" t="s">
        <v>225</v>
      </c>
      <c r="D45" s="16"/>
      <c r="E45" t="s">
        <v>225</v>
      </c>
      <c r="H45" s="77">
        <v>0</v>
      </c>
      <c r="I45" t="s">
        <v>225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298</v>
      </c>
      <c r="C46" s="16"/>
      <c r="D46" s="16"/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571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4.42</v>
      </c>
      <c r="L11" s="7"/>
      <c r="M11" s="7"/>
      <c r="N11" s="76">
        <v>8.8000000000000005E-3</v>
      </c>
      <c r="O11" s="75">
        <v>9714756.0800000001</v>
      </c>
      <c r="P11" s="33"/>
      <c r="Q11" s="75">
        <v>41.151440000000001</v>
      </c>
      <c r="R11" s="75">
        <v>10663.422492219001</v>
      </c>
      <c r="S11" s="7"/>
      <c r="T11" s="76">
        <v>1</v>
      </c>
      <c r="U11" s="76">
        <v>6.54E-2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4.38</v>
      </c>
      <c r="N12" s="80">
        <v>8.2000000000000007E-3</v>
      </c>
      <c r="O12" s="81">
        <v>9645756.0800000001</v>
      </c>
      <c r="Q12" s="81">
        <v>41.151440000000001</v>
      </c>
      <c r="R12" s="81">
        <v>10439.113174644001</v>
      </c>
      <c r="T12" s="80">
        <v>0.97899999999999998</v>
      </c>
      <c r="U12" s="80">
        <v>6.4000000000000001E-2</v>
      </c>
    </row>
    <row r="13" spans="2:66">
      <c r="B13" s="79" t="s">
        <v>302</v>
      </c>
      <c r="C13" s="16"/>
      <c r="D13" s="16"/>
      <c r="E13" s="16"/>
      <c r="F13" s="16"/>
      <c r="K13" s="81">
        <v>4.9000000000000004</v>
      </c>
      <c r="N13" s="80">
        <v>-4.7999999999999996E-3</v>
      </c>
      <c r="O13" s="81">
        <v>5654029.8899999997</v>
      </c>
      <c r="Q13" s="81">
        <v>33.751469999999998</v>
      </c>
      <c r="R13" s="81">
        <v>6468.2503672929997</v>
      </c>
      <c r="T13" s="80">
        <v>0.60660000000000003</v>
      </c>
      <c r="U13" s="80">
        <v>3.9699999999999999E-2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206</v>
      </c>
      <c r="I14" t="s">
        <v>207</v>
      </c>
      <c r="J14" t="s">
        <v>310</v>
      </c>
      <c r="K14" s="77">
        <v>4.4400000000000004</v>
      </c>
      <c r="L14" t="s">
        <v>102</v>
      </c>
      <c r="M14" s="78">
        <v>3.8E-3</v>
      </c>
      <c r="N14" s="78">
        <v>-1.41E-2</v>
      </c>
      <c r="O14" s="77">
        <v>199074</v>
      </c>
      <c r="P14" s="77">
        <v>109.5</v>
      </c>
      <c r="Q14" s="77">
        <v>0</v>
      </c>
      <c r="R14" s="77">
        <v>217.98603</v>
      </c>
      <c r="S14" s="78">
        <v>1E-4</v>
      </c>
      <c r="T14" s="78">
        <v>2.0400000000000001E-2</v>
      </c>
      <c r="U14" s="78">
        <v>1.2999999999999999E-3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314</v>
      </c>
      <c r="H15" t="s">
        <v>206</v>
      </c>
      <c r="I15" t="s">
        <v>207</v>
      </c>
      <c r="J15" t="s">
        <v>315</v>
      </c>
      <c r="K15" s="77">
        <v>15.02</v>
      </c>
      <c r="L15" t="s">
        <v>102</v>
      </c>
      <c r="M15" s="78">
        <v>2.07E-2</v>
      </c>
      <c r="N15" s="78">
        <v>2.8999999999999998E-3</v>
      </c>
      <c r="O15" s="77">
        <v>102529</v>
      </c>
      <c r="P15" s="77">
        <v>129.9</v>
      </c>
      <c r="Q15" s="77">
        <v>0</v>
      </c>
      <c r="R15" s="77">
        <v>133.185171</v>
      </c>
      <c r="S15" s="78">
        <v>0</v>
      </c>
      <c r="T15" s="78">
        <v>1.2500000000000001E-2</v>
      </c>
      <c r="U15" s="78">
        <v>8.0000000000000004E-4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318</v>
      </c>
      <c r="G16" t="s">
        <v>309</v>
      </c>
      <c r="H16" t="s">
        <v>206</v>
      </c>
      <c r="I16" t="s">
        <v>207</v>
      </c>
      <c r="J16" t="s">
        <v>319</v>
      </c>
      <c r="K16" s="77">
        <v>1.08</v>
      </c>
      <c r="L16" t="s">
        <v>102</v>
      </c>
      <c r="M16" s="78">
        <v>0.05</v>
      </c>
      <c r="N16" s="78">
        <v>-1.67E-2</v>
      </c>
      <c r="O16" s="77">
        <v>85547.38</v>
      </c>
      <c r="P16" s="77">
        <v>115.76</v>
      </c>
      <c r="Q16" s="77">
        <v>0</v>
      </c>
      <c r="R16" s="77">
        <v>99.029647088000004</v>
      </c>
      <c r="S16" s="78">
        <v>0</v>
      </c>
      <c r="T16" s="78">
        <v>9.2999999999999992E-3</v>
      </c>
      <c r="U16" s="78">
        <v>5.9999999999999995E-4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318</v>
      </c>
      <c r="G17" t="s">
        <v>309</v>
      </c>
      <c r="H17" t="s">
        <v>206</v>
      </c>
      <c r="I17" t="s">
        <v>207</v>
      </c>
      <c r="J17" t="s">
        <v>310</v>
      </c>
      <c r="K17" s="77">
        <v>4.93</v>
      </c>
      <c r="L17" t="s">
        <v>102</v>
      </c>
      <c r="M17" s="78">
        <v>1.7500000000000002E-2</v>
      </c>
      <c r="N17" s="78">
        <v>-1.7299999999999999E-2</v>
      </c>
      <c r="O17" s="77">
        <v>114910.86</v>
      </c>
      <c r="P17" s="77">
        <v>118.4</v>
      </c>
      <c r="Q17" s="77">
        <v>0</v>
      </c>
      <c r="R17" s="77">
        <v>136.05445824</v>
      </c>
      <c r="S17" s="78">
        <v>0</v>
      </c>
      <c r="T17" s="78">
        <v>1.2800000000000001E-2</v>
      </c>
      <c r="U17" s="78">
        <v>8.0000000000000004E-4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324</v>
      </c>
      <c r="G18" t="s">
        <v>325</v>
      </c>
      <c r="H18" t="s">
        <v>326</v>
      </c>
      <c r="I18" t="s">
        <v>207</v>
      </c>
      <c r="J18" t="s">
        <v>327</v>
      </c>
      <c r="K18" s="77">
        <v>3.42</v>
      </c>
      <c r="L18" t="s">
        <v>102</v>
      </c>
      <c r="M18" s="78">
        <v>4.4999999999999998E-2</v>
      </c>
      <c r="N18" s="78">
        <v>-1.6899999999999998E-2</v>
      </c>
      <c r="O18" s="77">
        <v>77071</v>
      </c>
      <c r="P18" s="77">
        <v>129.86000000000001</v>
      </c>
      <c r="Q18" s="77">
        <v>0</v>
      </c>
      <c r="R18" s="77">
        <v>100.0844006</v>
      </c>
      <c r="S18" s="78">
        <v>0</v>
      </c>
      <c r="T18" s="78">
        <v>9.4000000000000004E-3</v>
      </c>
      <c r="U18" s="78">
        <v>5.9999999999999995E-4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324</v>
      </c>
      <c r="G19" t="s">
        <v>325</v>
      </c>
      <c r="H19" t="s">
        <v>326</v>
      </c>
      <c r="I19" t="s">
        <v>207</v>
      </c>
      <c r="J19" t="s">
        <v>330</v>
      </c>
      <c r="K19" s="77">
        <v>5.7</v>
      </c>
      <c r="L19" t="s">
        <v>102</v>
      </c>
      <c r="M19" s="78">
        <v>3.85E-2</v>
      </c>
      <c r="N19" s="78">
        <v>-1.14E-2</v>
      </c>
      <c r="O19" s="77">
        <v>84890.99</v>
      </c>
      <c r="P19" s="77">
        <v>137.41</v>
      </c>
      <c r="Q19" s="77">
        <v>0</v>
      </c>
      <c r="R19" s="77">
        <v>116.64870935899999</v>
      </c>
      <c r="S19" s="78">
        <v>0</v>
      </c>
      <c r="T19" s="78">
        <v>1.09E-2</v>
      </c>
      <c r="U19" s="78">
        <v>6.9999999999999999E-4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333</v>
      </c>
      <c r="G20" t="s">
        <v>334</v>
      </c>
      <c r="H20" t="s">
        <v>335</v>
      </c>
      <c r="I20" t="s">
        <v>150</v>
      </c>
      <c r="J20" t="s">
        <v>310</v>
      </c>
      <c r="K20" s="77">
        <v>3.62</v>
      </c>
      <c r="L20" t="s">
        <v>102</v>
      </c>
      <c r="M20" s="78">
        <v>8.3000000000000001E-3</v>
      </c>
      <c r="N20" s="78">
        <v>-1.6799999999999999E-2</v>
      </c>
      <c r="O20" s="77">
        <v>216719</v>
      </c>
      <c r="P20" s="77">
        <v>113.15</v>
      </c>
      <c r="Q20" s="77">
        <v>0</v>
      </c>
      <c r="R20" s="77">
        <v>245.21754849999999</v>
      </c>
      <c r="S20" s="78">
        <v>1E-4</v>
      </c>
      <c r="T20" s="78">
        <v>2.3E-2</v>
      </c>
      <c r="U20" s="78">
        <v>1.5E-3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334</v>
      </c>
      <c r="H21" t="s">
        <v>326</v>
      </c>
      <c r="I21" t="s">
        <v>207</v>
      </c>
      <c r="J21" t="s">
        <v>339</v>
      </c>
      <c r="K21" s="77">
        <v>9.58</v>
      </c>
      <c r="L21" t="s">
        <v>102</v>
      </c>
      <c r="M21" s="78">
        <v>8.9999999999999993E-3</v>
      </c>
      <c r="N21" s="78">
        <v>1.6999999999999999E-3</v>
      </c>
      <c r="O21" s="77">
        <v>260555</v>
      </c>
      <c r="P21" s="77">
        <v>108.11</v>
      </c>
      <c r="Q21" s="77">
        <v>1.06945</v>
      </c>
      <c r="R21" s="77">
        <v>282.75546050000003</v>
      </c>
      <c r="S21" s="78">
        <v>1E-4</v>
      </c>
      <c r="T21" s="78">
        <v>2.6499999999999999E-2</v>
      </c>
      <c r="U21" s="78">
        <v>1.6999999999999999E-3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338</v>
      </c>
      <c r="G22" t="s">
        <v>334</v>
      </c>
      <c r="H22" t="s">
        <v>335</v>
      </c>
      <c r="I22" t="s">
        <v>150</v>
      </c>
      <c r="J22" t="s">
        <v>253</v>
      </c>
      <c r="K22" s="77">
        <v>4.51</v>
      </c>
      <c r="L22" t="s">
        <v>102</v>
      </c>
      <c r="M22" s="78">
        <v>1.34E-2</v>
      </c>
      <c r="N22" s="78">
        <v>-1.23E-2</v>
      </c>
      <c r="O22" s="77">
        <v>248843.45</v>
      </c>
      <c r="P22" s="77">
        <v>116.25</v>
      </c>
      <c r="Q22" s="77">
        <v>17.016300000000001</v>
      </c>
      <c r="R22" s="77">
        <v>306.29681062499998</v>
      </c>
      <c r="S22" s="78">
        <v>1E-4</v>
      </c>
      <c r="T22" s="78">
        <v>2.87E-2</v>
      </c>
      <c r="U22" s="78">
        <v>1.9E-3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334</v>
      </c>
      <c r="H23" t="s">
        <v>345</v>
      </c>
      <c r="I23" t="s">
        <v>207</v>
      </c>
      <c r="J23" t="s">
        <v>346</v>
      </c>
      <c r="K23" s="77">
        <v>3.43</v>
      </c>
      <c r="L23" t="s">
        <v>102</v>
      </c>
      <c r="M23" s="78">
        <v>2.3400000000000001E-2</v>
      </c>
      <c r="N23" s="78">
        <v>-1.26E-2</v>
      </c>
      <c r="O23" s="77">
        <v>175978.09</v>
      </c>
      <c r="P23" s="77">
        <v>117.41</v>
      </c>
      <c r="Q23" s="77">
        <v>0</v>
      </c>
      <c r="R23" s="77">
        <v>206.615875469</v>
      </c>
      <c r="S23" s="78">
        <v>1E-4</v>
      </c>
      <c r="T23" s="78">
        <v>1.9400000000000001E-2</v>
      </c>
      <c r="U23" s="78">
        <v>1.2999999999999999E-3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334</v>
      </c>
      <c r="H24" t="s">
        <v>345</v>
      </c>
      <c r="I24" t="s">
        <v>207</v>
      </c>
      <c r="J24" t="s">
        <v>350</v>
      </c>
      <c r="K24" s="77">
        <v>5.79</v>
      </c>
      <c r="L24" t="s">
        <v>102</v>
      </c>
      <c r="M24" s="78">
        <v>2.81E-2</v>
      </c>
      <c r="N24" s="78">
        <v>-6.3E-3</v>
      </c>
      <c r="O24" s="77">
        <v>1810.4</v>
      </c>
      <c r="P24" s="77">
        <v>125.35</v>
      </c>
      <c r="Q24" s="77">
        <v>0</v>
      </c>
      <c r="R24" s="77">
        <v>2.2693363999999998</v>
      </c>
      <c r="S24" s="78">
        <v>0</v>
      </c>
      <c r="T24" s="78">
        <v>2.0000000000000001E-4</v>
      </c>
      <c r="U24" s="78">
        <v>0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349</v>
      </c>
      <c r="G25" t="s">
        <v>334</v>
      </c>
      <c r="H25" t="s">
        <v>345</v>
      </c>
      <c r="I25" t="s">
        <v>207</v>
      </c>
      <c r="J25" t="s">
        <v>353</v>
      </c>
      <c r="K25" s="77">
        <v>2.36</v>
      </c>
      <c r="L25" t="s">
        <v>102</v>
      </c>
      <c r="M25" s="78">
        <v>2.8500000000000001E-2</v>
      </c>
      <c r="N25" s="78">
        <v>-1.37E-2</v>
      </c>
      <c r="O25" s="77">
        <v>213757</v>
      </c>
      <c r="P25" s="77">
        <v>116.07</v>
      </c>
      <c r="Q25" s="77">
        <v>0</v>
      </c>
      <c r="R25" s="77">
        <v>248.10774989999999</v>
      </c>
      <c r="S25" s="78">
        <v>2.9999999999999997E-4</v>
      </c>
      <c r="T25" s="78">
        <v>2.3300000000000001E-2</v>
      </c>
      <c r="U25" s="78">
        <v>1.5E-3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356</v>
      </c>
      <c r="G26" t="s">
        <v>334</v>
      </c>
      <c r="H26" t="s">
        <v>345</v>
      </c>
      <c r="I26" t="s">
        <v>207</v>
      </c>
      <c r="J26" t="s">
        <v>357</v>
      </c>
      <c r="K26" s="77">
        <v>7.41</v>
      </c>
      <c r="L26" t="s">
        <v>102</v>
      </c>
      <c r="M26" s="78">
        <v>2.5000000000000001E-3</v>
      </c>
      <c r="N26" s="78">
        <v>-3.3999999999999998E-3</v>
      </c>
      <c r="O26" s="77">
        <v>294980</v>
      </c>
      <c r="P26" s="77">
        <v>104.95</v>
      </c>
      <c r="Q26" s="77">
        <v>6.3334200000000003</v>
      </c>
      <c r="R26" s="77">
        <v>315.91493000000003</v>
      </c>
      <c r="S26" s="78">
        <v>2.9999999999999997E-4</v>
      </c>
      <c r="T26" s="78">
        <v>2.9600000000000001E-2</v>
      </c>
      <c r="U26" s="78">
        <v>1.9E-3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318</v>
      </c>
      <c r="G27" t="s">
        <v>309</v>
      </c>
      <c r="H27" t="s">
        <v>345</v>
      </c>
      <c r="I27" t="s">
        <v>207</v>
      </c>
      <c r="J27" t="s">
        <v>360</v>
      </c>
      <c r="K27" s="77">
        <v>1.32</v>
      </c>
      <c r="L27" t="s">
        <v>102</v>
      </c>
      <c r="M27" s="78">
        <v>1.4200000000000001E-2</v>
      </c>
      <c r="N27" s="78">
        <v>-8.6999999999999994E-3</v>
      </c>
      <c r="O27" s="77">
        <v>2</v>
      </c>
      <c r="P27" s="77">
        <v>5390901</v>
      </c>
      <c r="Q27" s="77">
        <v>0</v>
      </c>
      <c r="R27" s="77">
        <v>107.81802</v>
      </c>
      <c r="S27" s="78">
        <v>0</v>
      </c>
      <c r="T27" s="78">
        <v>1.01E-2</v>
      </c>
      <c r="U27" s="78">
        <v>6.9999999999999999E-4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363</v>
      </c>
      <c r="G28" t="s">
        <v>334</v>
      </c>
      <c r="H28" t="s">
        <v>345</v>
      </c>
      <c r="I28" t="s">
        <v>207</v>
      </c>
      <c r="J28" t="s">
        <v>364</v>
      </c>
      <c r="K28" s="77">
        <v>1.69</v>
      </c>
      <c r="L28" t="s">
        <v>102</v>
      </c>
      <c r="M28" s="78">
        <v>0.04</v>
      </c>
      <c r="N28" s="78">
        <v>-1.8800000000000001E-2</v>
      </c>
      <c r="O28" s="77">
        <v>50109.54</v>
      </c>
      <c r="P28" s="77">
        <v>113.95</v>
      </c>
      <c r="Q28" s="77">
        <v>0</v>
      </c>
      <c r="R28" s="77">
        <v>57.099820829999999</v>
      </c>
      <c r="S28" s="78">
        <v>2.0000000000000001E-4</v>
      </c>
      <c r="T28" s="78">
        <v>5.4000000000000003E-3</v>
      </c>
      <c r="U28" s="78">
        <v>4.0000000000000002E-4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367</v>
      </c>
      <c r="G29" t="s">
        <v>368</v>
      </c>
      <c r="H29" t="s">
        <v>345</v>
      </c>
      <c r="I29" t="s">
        <v>207</v>
      </c>
      <c r="J29" t="s">
        <v>364</v>
      </c>
      <c r="K29" s="77">
        <v>3.69</v>
      </c>
      <c r="L29" t="s">
        <v>102</v>
      </c>
      <c r="M29" s="78">
        <v>4.2999999999999997E-2</v>
      </c>
      <c r="N29" s="78">
        <v>-1.49E-2</v>
      </c>
      <c r="O29" s="77">
        <v>96602.34</v>
      </c>
      <c r="P29" s="77">
        <v>126.77</v>
      </c>
      <c r="Q29" s="77">
        <v>0</v>
      </c>
      <c r="R29" s="77">
        <v>122.46278641799999</v>
      </c>
      <c r="S29" s="78">
        <v>1E-4</v>
      </c>
      <c r="T29" s="78">
        <v>1.15E-2</v>
      </c>
      <c r="U29" s="78">
        <v>8.0000000000000004E-4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371</v>
      </c>
      <c r="G30" t="s">
        <v>372</v>
      </c>
      <c r="H30" t="s">
        <v>373</v>
      </c>
      <c r="I30" t="s">
        <v>207</v>
      </c>
      <c r="J30" t="s">
        <v>327</v>
      </c>
      <c r="K30" s="77">
        <v>7.18</v>
      </c>
      <c r="L30" t="s">
        <v>102</v>
      </c>
      <c r="M30" s="78">
        <v>5.1499999999999997E-2</v>
      </c>
      <c r="N30" s="78">
        <v>-8.9999999999999998E-4</v>
      </c>
      <c r="O30" s="77">
        <v>32649.7</v>
      </c>
      <c r="P30" s="77">
        <v>175.45</v>
      </c>
      <c r="Q30" s="77">
        <v>0</v>
      </c>
      <c r="R30" s="77">
        <v>57.283898649999998</v>
      </c>
      <c r="S30" s="78">
        <v>0</v>
      </c>
      <c r="T30" s="78">
        <v>5.4000000000000003E-3</v>
      </c>
      <c r="U30" s="78">
        <v>4.0000000000000002E-4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376</v>
      </c>
      <c r="G31" t="s">
        <v>334</v>
      </c>
      <c r="H31" t="s">
        <v>373</v>
      </c>
      <c r="I31" t="s">
        <v>207</v>
      </c>
      <c r="J31" t="s">
        <v>310</v>
      </c>
      <c r="K31" s="77">
        <v>0.64</v>
      </c>
      <c r="L31" t="s">
        <v>102</v>
      </c>
      <c r="M31" s="78">
        <v>4.4499999999999998E-2</v>
      </c>
      <c r="N31" s="78">
        <v>-7.1999999999999998E-3</v>
      </c>
      <c r="O31" s="77">
        <v>138198</v>
      </c>
      <c r="P31" s="77">
        <v>113.33</v>
      </c>
      <c r="Q31" s="77">
        <v>0</v>
      </c>
      <c r="R31" s="77">
        <v>156.61979339999999</v>
      </c>
      <c r="S31" s="78">
        <v>2.9999999999999997E-4</v>
      </c>
      <c r="T31" s="78">
        <v>1.47E-2</v>
      </c>
      <c r="U31" s="78">
        <v>1E-3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380</v>
      </c>
      <c r="H32" t="s">
        <v>373</v>
      </c>
      <c r="I32" t="s">
        <v>207</v>
      </c>
      <c r="J32" t="s">
        <v>381</v>
      </c>
      <c r="K32" s="77">
        <v>5.13</v>
      </c>
      <c r="L32" t="s">
        <v>102</v>
      </c>
      <c r="M32" s="78">
        <v>5.0000000000000001E-3</v>
      </c>
      <c r="N32" s="78">
        <v>-5.9999999999999995E-4</v>
      </c>
      <c r="O32" s="77">
        <v>390000</v>
      </c>
      <c r="P32" s="77">
        <v>102.83</v>
      </c>
      <c r="Q32" s="77">
        <v>0</v>
      </c>
      <c r="R32" s="77">
        <v>401.03699999999998</v>
      </c>
      <c r="S32" s="78">
        <v>5.9999999999999995E-4</v>
      </c>
      <c r="T32" s="78">
        <v>3.7600000000000001E-2</v>
      </c>
      <c r="U32" s="78">
        <v>2.5000000000000001E-3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334</v>
      </c>
      <c r="H33" t="s">
        <v>385</v>
      </c>
      <c r="I33" t="s">
        <v>150</v>
      </c>
      <c r="J33" t="s">
        <v>386</v>
      </c>
      <c r="K33" s="77">
        <v>6.68</v>
      </c>
      <c r="L33" t="s">
        <v>102</v>
      </c>
      <c r="M33" s="78">
        <v>1.3299999999999999E-2</v>
      </c>
      <c r="N33" s="78">
        <v>-6.9999999999999999E-4</v>
      </c>
      <c r="O33" s="77">
        <v>218000</v>
      </c>
      <c r="P33" s="77">
        <v>112.58</v>
      </c>
      <c r="Q33" s="77">
        <v>0</v>
      </c>
      <c r="R33" s="77">
        <v>245.42439999999999</v>
      </c>
      <c r="S33" s="78">
        <v>2.0000000000000001E-4</v>
      </c>
      <c r="T33" s="78">
        <v>2.3E-2</v>
      </c>
      <c r="U33" s="78">
        <v>1.5E-3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380</v>
      </c>
      <c r="H34" t="s">
        <v>373</v>
      </c>
      <c r="I34" t="s">
        <v>207</v>
      </c>
      <c r="J34" t="s">
        <v>390</v>
      </c>
      <c r="K34" s="77">
        <v>1.7</v>
      </c>
      <c r="L34" t="s">
        <v>102</v>
      </c>
      <c r="M34" s="78">
        <v>5.3499999999999999E-2</v>
      </c>
      <c r="N34" s="78">
        <v>-4.1000000000000003E-3</v>
      </c>
      <c r="O34" s="77">
        <v>191193</v>
      </c>
      <c r="P34" s="77">
        <v>118.22</v>
      </c>
      <c r="Q34" s="77">
        <v>0</v>
      </c>
      <c r="R34" s="77">
        <v>226.0283646</v>
      </c>
      <c r="S34" s="78">
        <v>2.0000000000000001E-4</v>
      </c>
      <c r="T34" s="78">
        <v>2.12E-2</v>
      </c>
      <c r="U34" s="78">
        <v>1.4E-3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389</v>
      </c>
      <c r="G35" t="s">
        <v>380</v>
      </c>
      <c r="H35" t="s">
        <v>373</v>
      </c>
      <c r="I35" t="s">
        <v>207</v>
      </c>
      <c r="J35" t="s">
        <v>393</v>
      </c>
      <c r="K35" s="77">
        <v>5.72</v>
      </c>
      <c r="L35" t="s">
        <v>102</v>
      </c>
      <c r="M35" s="78">
        <v>1.2500000000000001E-2</v>
      </c>
      <c r="N35" s="78">
        <v>5.0000000000000001E-3</v>
      </c>
      <c r="O35" s="77">
        <v>474000</v>
      </c>
      <c r="P35" s="77">
        <v>105.17</v>
      </c>
      <c r="Q35" s="77">
        <v>0</v>
      </c>
      <c r="R35" s="77">
        <v>498.50580000000002</v>
      </c>
      <c r="S35" s="78">
        <v>5.9999999999999995E-4</v>
      </c>
      <c r="T35" s="78">
        <v>4.6699999999999998E-2</v>
      </c>
      <c r="U35" s="78">
        <v>3.0999999999999999E-3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309</v>
      </c>
      <c r="H36" t="s">
        <v>373</v>
      </c>
      <c r="I36" t="s">
        <v>207</v>
      </c>
      <c r="J36" t="s">
        <v>364</v>
      </c>
      <c r="K36" s="77">
        <v>0</v>
      </c>
      <c r="L36" t="s">
        <v>102</v>
      </c>
      <c r="M36" s="78">
        <v>4.4999999999999998E-2</v>
      </c>
      <c r="N36" s="78">
        <v>0</v>
      </c>
      <c r="O36" s="77">
        <v>95835</v>
      </c>
      <c r="P36" s="77">
        <v>124.82</v>
      </c>
      <c r="Q36" s="77">
        <v>0</v>
      </c>
      <c r="R36" s="77">
        <v>119.621247</v>
      </c>
      <c r="S36" s="78">
        <v>1E-4</v>
      </c>
      <c r="T36" s="78">
        <v>1.12E-2</v>
      </c>
      <c r="U36" s="78">
        <v>6.9999999999999999E-4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334</v>
      </c>
      <c r="H37" t="s">
        <v>385</v>
      </c>
      <c r="I37" t="s">
        <v>150</v>
      </c>
      <c r="J37" t="s">
        <v>346</v>
      </c>
      <c r="K37" s="77">
        <v>5.52</v>
      </c>
      <c r="L37" t="s">
        <v>102</v>
      </c>
      <c r="M37" s="78">
        <v>1.9599999999999999E-2</v>
      </c>
      <c r="N37" s="78">
        <v>-6.1999999999999998E-3</v>
      </c>
      <c r="O37" s="77">
        <v>15291</v>
      </c>
      <c r="P37" s="77">
        <v>119.12</v>
      </c>
      <c r="Q37" s="77">
        <v>0</v>
      </c>
      <c r="R37" s="77">
        <v>18.214639200000001</v>
      </c>
      <c r="S37" s="78">
        <v>0</v>
      </c>
      <c r="T37" s="78">
        <v>1.6999999999999999E-3</v>
      </c>
      <c r="U37" s="78">
        <v>1E-4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402</v>
      </c>
      <c r="G38" t="s">
        <v>334</v>
      </c>
      <c r="H38" t="s">
        <v>403</v>
      </c>
      <c r="I38" t="s">
        <v>207</v>
      </c>
      <c r="J38" t="s">
        <v>404</v>
      </c>
      <c r="K38" s="77">
        <v>7.5</v>
      </c>
      <c r="L38" t="s">
        <v>102</v>
      </c>
      <c r="M38" s="78">
        <v>5.0000000000000001E-3</v>
      </c>
      <c r="N38" s="78">
        <v>1.1000000000000001E-3</v>
      </c>
      <c r="O38" s="77">
        <v>310000</v>
      </c>
      <c r="P38" s="77">
        <v>104.09</v>
      </c>
      <c r="Q38" s="77">
        <v>0</v>
      </c>
      <c r="R38" s="77">
        <v>322.67899999999997</v>
      </c>
      <c r="S38" s="78">
        <v>1.6000000000000001E-3</v>
      </c>
      <c r="T38" s="78">
        <v>3.0300000000000001E-2</v>
      </c>
      <c r="U38" s="78">
        <v>2E-3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407</v>
      </c>
      <c r="G39" t="s">
        <v>325</v>
      </c>
      <c r="H39" t="s">
        <v>403</v>
      </c>
      <c r="I39" t="s">
        <v>207</v>
      </c>
      <c r="J39" t="s">
        <v>310</v>
      </c>
      <c r="K39" s="77">
        <v>4.93</v>
      </c>
      <c r="L39" t="s">
        <v>102</v>
      </c>
      <c r="M39" s="78">
        <v>1.23E-2</v>
      </c>
      <c r="N39" s="78">
        <v>-7.7000000000000002E-3</v>
      </c>
      <c r="O39" s="77">
        <v>180910.04</v>
      </c>
      <c r="P39" s="77">
        <v>113.6</v>
      </c>
      <c r="Q39" s="77">
        <v>0</v>
      </c>
      <c r="R39" s="77">
        <v>205.51380544</v>
      </c>
      <c r="S39" s="78">
        <v>1E-4</v>
      </c>
      <c r="T39" s="78">
        <v>1.9300000000000001E-2</v>
      </c>
      <c r="U39" s="78">
        <v>1.2999999999999999E-3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334</v>
      </c>
      <c r="H40" t="s">
        <v>411</v>
      </c>
      <c r="I40" t="s">
        <v>150</v>
      </c>
      <c r="J40" t="s">
        <v>412</v>
      </c>
      <c r="K40" s="77">
        <v>3.86</v>
      </c>
      <c r="L40" t="s">
        <v>102</v>
      </c>
      <c r="M40" s="78">
        <v>2.1499999999999998E-2</v>
      </c>
      <c r="N40" s="78">
        <v>-5.7000000000000002E-3</v>
      </c>
      <c r="O40" s="77">
        <v>210308.7</v>
      </c>
      <c r="P40" s="77">
        <v>115.45</v>
      </c>
      <c r="Q40" s="77">
        <v>0</v>
      </c>
      <c r="R40" s="77">
        <v>242.80139414999999</v>
      </c>
      <c r="S40" s="78">
        <v>1E-4</v>
      </c>
      <c r="T40" s="78">
        <v>2.2800000000000001E-2</v>
      </c>
      <c r="U40" s="78">
        <v>1.5E-3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380</v>
      </c>
      <c r="H41" t="s">
        <v>416</v>
      </c>
      <c r="I41" t="s">
        <v>150</v>
      </c>
      <c r="J41" t="s">
        <v>310</v>
      </c>
      <c r="K41" s="77">
        <v>1.97</v>
      </c>
      <c r="L41" t="s">
        <v>102</v>
      </c>
      <c r="M41" s="78">
        <v>4.65E-2</v>
      </c>
      <c r="N41" s="78">
        <v>-8.3000000000000001E-3</v>
      </c>
      <c r="O41" s="77">
        <v>168349.6</v>
      </c>
      <c r="P41" s="77">
        <v>114.33</v>
      </c>
      <c r="Q41" s="77">
        <v>4.0278200000000002</v>
      </c>
      <c r="R41" s="77">
        <v>196.50191767999999</v>
      </c>
      <c r="S41" s="78">
        <v>2.9999999999999997E-4</v>
      </c>
      <c r="T41" s="78">
        <v>1.84E-2</v>
      </c>
      <c r="U41" s="78">
        <v>1.1999999999999999E-3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419</v>
      </c>
      <c r="G42" t="s">
        <v>380</v>
      </c>
      <c r="H42" t="s">
        <v>420</v>
      </c>
      <c r="I42" t="s">
        <v>207</v>
      </c>
      <c r="J42" t="s">
        <v>421</v>
      </c>
      <c r="K42" s="77">
        <v>6.5</v>
      </c>
      <c r="L42" t="s">
        <v>102</v>
      </c>
      <c r="M42" s="78">
        <v>7.4000000000000003E-3</v>
      </c>
      <c r="N42" s="78">
        <v>3.0999999999999999E-3</v>
      </c>
      <c r="O42" s="77">
        <v>393000</v>
      </c>
      <c r="P42" s="77">
        <v>103.46</v>
      </c>
      <c r="Q42" s="77">
        <v>0</v>
      </c>
      <c r="R42" s="77">
        <v>406.59780000000001</v>
      </c>
      <c r="S42" s="78">
        <v>1.2999999999999999E-3</v>
      </c>
      <c r="T42" s="78">
        <v>3.8100000000000002E-2</v>
      </c>
      <c r="U42" s="78">
        <v>2.5000000000000001E-3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424</v>
      </c>
      <c r="G43" t="s">
        <v>380</v>
      </c>
      <c r="H43" t="s">
        <v>416</v>
      </c>
      <c r="I43" t="s">
        <v>150</v>
      </c>
      <c r="J43" t="s">
        <v>310</v>
      </c>
      <c r="K43" s="77">
        <v>0.83</v>
      </c>
      <c r="L43" t="s">
        <v>102</v>
      </c>
      <c r="M43" s="78">
        <v>3.6999999999999998E-2</v>
      </c>
      <c r="N43" s="78">
        <v>-8.3000000000000001E-3</v>
      </c>
      <c r="O43" s="77">
        <v>149411.34</v>
      </c>
      <c r="P43" s="77">
        <v>107.26</v>
      </c>
      <c r="Q43" s="77">
        <v>0</v>
      </c>
      <c r="R43" s="77">
        <v>160.258603284</v>
      </c>
      <c r="S43" s="78">
        <v>2.9999999999999997E-4</v>
      </c>
      <c r="T43" s="78">
        <v>1.4999999999999999E-2</v>
      </c>
      <c r="U43" s="78">
        <v>1E-3</v>
      </c>
    </row>
    <row r="44" spans="2:21">
      <c r="B44" t="s">
        <v>425</v>
      </c>
      <c r="C44" t="s">
        <v>426</v>
      </c>
      <c r="D44" t="s">
        <v>100</v>
      </c>
      <c r="E44" t="s">
        <v>123</v>
      </c>
      <c r="F44" t="s">
        <v>427</v>
      </c>
      <c r="G44" t="s">
        <v>334</v>
      </c>
      <c r="H44" t="s">
        <v>420</v>
      </c>
      <c r="I44" t="s">
        <v>207</v>
      </c>
      <c r="J44" t="s">
        <v>428</v>
      </c>
      <c r="K44" s="77">
        <v>3.17</v>
      </c>
      <c r="L44" t="s">
        <v>102</v>
      </c>
      <c r="M44" s="78">
        <v>3.0599999999999999E-2</v>
      </c>
      <c r="N44" s="78">
        <v>-1.12E-2</v>
      </c>
      <c r="O44" s="77">
        <v>36503.46</v>
      </c>
      <c r="P44" s="77">
        <v>117.6</v>
      </c>
      <c r="Q44" s="77">
        <v>5.3044799999999999</v>
      </c>
      <c r="R44" s="77">
        <v>48.232548960000003</v>
      </c>
      <c r="S44" s="78">
        <v>1E-4</v>
      </c>
      <c r="T44" s="78">
        <v>4.4999999999999997E-3</v>
      </c>
      <c r="U44" s="78">
        <v>2.9999999999999997E-4</v>
      </c>
    </row>
    <row r="45" spans="2:21">
      <c r="B45" t="s">
        <v>429</v>
      </c>
      <c r="C45" t="s">
        <v>430</v>
      </c>
      <c r="D45" t="s">
        <v>100</v>
      </c>
      <c r="E45" t="s">
        <v>123</v>
      </c>
      <c r="F45" t="s">
        <v>431</v>
      </c>
      <c r="G45" t="s">
        <v>432</v>
      </c>
      <c r="H45" t="s">
        <v>420</v>
      </c>
      <c r="I45" t="s">
        <v>207</v>
      </c>
      <c r="J45" t="s">
        <v>433</v>
      </c>
      <c r="K45" s="77">
        <v>5.82</v>
      </c>
      <c r="L45" t="s">
        <v>102</v>
      </c>
      <c r="M45" s="78">
        <v>7.4999999999999997E-3</v>
      </c>
      <c r="N45" s="78">
        <v>1.2999999999999999E-3</v>
      </c>
      <c r="O45" s="77">
        <v>219000</v>
      </c>
      <c r="P45" s="77">
        <v>103.66</v>
      </c>
      <c r="Q45" s="77">
        <v>0</v>
      </c>
      <c r="R45" s="77">
        <v>227.0154</v>
      </c>
      <c r="S45" s="78">
        <v>6.9999999999999999E-4</v>
      </c>
      <c r="T45" s="78">
        <v>2.1299999999999999E-2</v>
      </c>
      <c r="U45" s="78">
        <v>1.4E-3</v>
      </c>
    </row>
    <row r="46" spans="2:21">
      <c r="B46" t="s">
        <v>434</v>
      </c>
      <c r="C46" t="s">
        <v>435</v>
      </c>
      <c r="D46" t="s">
        <v>100</v>
      </c>
      <c r="E46" t="s">
        <v>123</v>
      </c>
      <c r="F46" t="s">
        <v>436</v>
      </c>
      <c r="G46" t="s">
        <v>334</v>
      </c>
      <c r="H46" t="s">
        <v>437</v>
      </c>
      <c r="I46" t="s">
        <v>207</v>
      </c>
      <c r="J46" t="s">
        <v>438</v>
      </c>
      <c r="K46" s="77">
        <v>4.46</v>
      </c>
      <c r="L46" t="s">
        <v>102</v>
      </c>
      <c r="M46" s="78">
        <v>3.3000000000000002E-2</v>
      </c>
      <c r="N46" s="78">
        <v>6.7999999999999996E-3</v>
      </c>
      <c r="O46" s="77">
        <v>208000</v>
      </c>
      <c r="P46" s="77">
        <v>114.6</v>
      </c>
      <c r="Q46" s="77">
        <v>0</v>
      </c>
      <c r="R46" s="77">
        <v>238.36799999999999</v>
      </c>
      <c r="S46" s="78">
        <v>4.0000000000000002E-4</v>
      </c>
      <c r="T46" s="78">
        <v>2.24E-2</v>
      </c>
      <c r="U46" s="78">
        <v>1.5E-3</v>
      </c>
    </row>
    <row r="47" spans="2:21">
      <c r="B47" s="79" t="s">
        <v>259</v>
      </c>
      <c r="C47" s="16"/>
      <c r="D47" s="16"/>
      <c r="E47" s="16"/>
      <c r="F47" s="16"/>
      <c r="K47" s="81">
        <v>3.43</v>
      </c>
      <c r="N47" s="80">
        <v>2.06E-2</v>
      </c>
      <c r="O47" s="81">
        <v>2855201.91</v>
      </c>
      <c r="Q47" s="81">
        <v>9.3699999999999999E-3</v>
      </c>
      <c r="R47" s="81">
        <v>2958.75684675</v>
      </c>
      <c r="T47" s="80">
        <v>0.27750000000000002</v>
      </c>
      <c r="U47" s="80">
        <v>1.8200000000000001E-2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333</v>
      </c>
      <c r="G48" t="s">
        <v>334</v>
      </c>
      <c r="H48" t="s">
        <v>335</v>
      </c>
      <c r="I48" t="s">
        <v>150</v>
      </c>
      <c r="J48" t="s">
        <v>353</v>
      </c>
      <c r="K48" s="77">
        <v>1.98</v>
      </c>
      <c r="L48" t="s">
        <v>102</v>
      </c>
      <c r="M48" s="78">
        <v>1.6299999999999999E-2</v>
      </c>
      <c r="N48" s="78">
        <v>2.2000000000000001E-3</v>
      </c>
      <c r="O48" s="77">
        <v>182430.75</v>
      </c>
      <c r="P48" s="77">
        <v>102.8</v>
      </c>
      <c r="Q48" s="77">
        <v>0</v>
      </c>
      <c r="R48" s="77">
        <v>187.53881100000001</v>
      </c>
      <c r="S48" s="78">
        <v>5.9999999999999995E-4</v>
      </c>
      <c r="T48" s="78">
        <v>1.7600000000000001E-2</v>
      </c>
      <c r="U48" s="78">
        <v>1.1999999999999999E-3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443</v>
      </c>
      <c r="G49" t="s">
        <v>444</v>
      </c>
      <c r="H49" t="s">
        <v>445</v>
      </c>
      <c r="I49" t="s">
        <v>150</v>
      </c>
      <c r="J49" t="s">
        <v>446</v>
      </c>
      <c r="K49" s="77">
        <v>1.41</v>
      </c>
      <c r="L49" t="s">
        <v>102</v>
      </c>
      <c r="M49" s="78">
        <v>1.49E-2</v>
      </c>
      <c r="N49" s="78">
        <v>4.1999999999999997E-3</v>
      </c>
      <c r="O49" s="77">
        <v>927.84</v>
      </c>
      <c r="P49" s="77">
        <v>101.64</v>
      </c>
      <c r="Q49" s="77">
        <v>0</v>
      </c>
      <c r="R49" s="77">
        <v>0.94305657600000004</v>
      </c>
      <c r="S49" s="78">
        <v>0</v>
      </c>
      <c r="T49" s="78">
        <v>1E-4</v>
      </c>
      <c r="U49" s="78">
        <v>0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449</v>
      </c>
      <c r="G50" t="s">
        <v>372</v>
      </c>
      <c r="H50" t="s">
        <v>345</v>
      </c>
      <c r="I50" t="s">
        <v>207</v>
      </c>
      <c r="J50" t="s">
        <v>364</v>
      </c>
      <c r="K50" s="77">
        <v>1.24</v>
      </c>
      <c r="L50" t="s">
        <v>102</v>
      </c>
      <c r="M50" s="78">
        <v>2.4500000000000001E-2</v>
      </c>
      <c r="N50" s="78">
        <v>3.5999999999999999E-3</v>
      </c>
      <c r="O50" s="77">
        <v>114659.25</v>
      </c>
      <c r="P50" s="77">
        <v>103.21</v>
      </c>
      <c r="Q50" s="77">
        <v>0</v>
      </c>
      <c r="R50" s="77">
        <v>118.33981192500001</v>
      </c>
      <c r="S50" s="78">
        <v>1E-4</v>
      </c>
      <c r="T50" s="78">
        <v>1.11E-2</v>
      </c>
      <c r="U50" s="78">
        <v>6.9999999999999999E-4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452</v>
      </c>
      <c r="G51" t="s">
        <v>380</v>
      </c>
      <c r="H51" t="s">
        <v>445</v>
      </c>
      <c r="I51" t="s">
        <v>150</v>
      </c>
      <c r="J51" t="s">
        <v>428</v>
      </c>
      <c r="K51" s="77">
        <v>5.75</v>
      </c>
      <c r="L51" t="s">
        <v>102</v>
      </c>
      <c r="M51" s="78">
        <v>3.6900000000000002E-2</v>
      </c>
      <c r="N51" s="78">
        <v>2.01E-2</v>
      </c>
      <c r="O51" s="77">
        <v>32633.919999999998</v>
      </c>
      <c r="P51" s="77">
        <v>111.6</v>
      </c>
      <c r="Q51" s="77">
        <v>0</v>
      </c>
      <c r="R51" s="77">
        <v>36.419454719999997</v>
      </c>
      <c r="S51" s="78">
        <v>1E-4</v>
      </c>
      <c r="T51" s="78">
        <v>3.3999999999999998E-3</v>
      </c>
      <c r="U51" s="78">
        <v>2.0000000000000001E-4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455</v>
      </c>
      <c r="G52" t="s">
        <v>132</v>
      </c>
      <c r="H52" t="s">
        <v>373</v>
      </c>
      <c r="I52" t="s">
        <v>207</v>
      </c>
      <c r="J52" t="s">
        <v>456</v>
      </c>
      <c r="K52" s="77">
        <v>2.62</v>
      </c>
      <c r="L52" t="s">
        <v>102</v>
      </c>
      <c r="M52" s="78">
        <v>3.6499999999999998E-2</v>
      </c>
      <c r="N52" s="78">
        <v>9.1999999999999998E-3</v>
      </c>
      <c r="O52" s="77">
        <v>1051</v>
      </c>
      <c r="P52" s="77">
        <v>107.61</v>
      </c>
      <c r="Q52" s="77">
        <v>0</v>
      </c>
      <c r="R52" s="77">
        <v>1.1309811000000001</v>
      </c>
      <c r="S52" s="78">
        <v>0</v>
      </c>
      <c r="T52" s="78">
        <v>1E-4</v>
      </c>
      <c r="U52" s="78">
        <v>0</v>
      </c>
    </row>
    <row r="53" spans="2:21">
      <c r="B53" t="s">
        <v>457</v>
      </c>
      <c r="C53" t="s">
        <v>458</v>
      </c>
      <c r="D53" t="s">
        <v>100</v>
      </c>
      <c r="E53" t="s">
        <v>123</v>
      </c>
      <c r="F53" t="s">
        <v>459</v>
      </c>
      <c r="G53" t="s">
        <v>460</v>
      </c>
      <c r="H53" t="s">
        <v>373</v>
      </c>
      <c r="I53" t="s">
        <v>207</v>
      </c>
      <c r="J53" t="s">
        <v>461</v>
      </c>
      <c r="K53" s="77">
        <v>2.4500000000000002</v>
      </c>
      <c r="L53" t="s">
        <v>102</v>
      </c>
      <c r="M53" s="78">
        <v>3.9199999999999999E-2</v>
      </c>
      <c r="N53" s="78">
        <v>7.7000000000000002E-3</v>
      </c>
      <c r="O53" s="77">
        <v>57633</v>
      </c>
      <c r="P53" s="77">
        <v>109.64</v>
      </c>
      <c r="Q53" s="77">
        <v>0</v>
      </c>
      <c r="R53" s="77">
        <v>63.1888212</v>
      </c>
      <c r="S53" s="78">
        <v>1E-4</v>
      </c>
      <c r="T53" s="78">
        <v>5.8999999999999999E-3</v>
      </c>
      <c r="U53" s="78">
        <v>4.0000000000000002E-4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432</v>
      </c>
      <c r="H54" t="s">
        <v>411</v>
      </c>
      <c r="I54" t="s">
        <v>150</v>
      </c>
      <c r="J54" t="s">
        <v>465</v>
      </c>
      <c r="K54" s="77">
        <v>2.09</v>
      </c>
      <c r="L54" t="s">
        <v>102</v>
      </c>
      <c r="M54" s="78">
        <v>4.1700000000000001E-2</v>
      </c>
      <c r="N54" s="78">
        <v>1.2800000000000001E-2</v>
      </c>
      <c r="O54" s="77">
        <v>56560</v>
      </c>
      <c r="P54" s="77">
        <v>106.09</v>
      </c>
      <c r="Q54" s="77">
        <v>0</v>
      </c>
      <c r="R54" s="77">
        <v>60.004503999999997</v>
      </c>
      <c r="S54" s="78">
        <v>2.0000000000000001E-4</v>
      </c>
      <c r="T54" s="78">
        <v>5.5999999999999999E-3</v>
      </c>
      <c r="U54" s="78">
        <v>4.0000000000000002E-4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464</v>
      </c>
      <c r="G55" t="s">
        <v>432</v>
      </c>
      <c r="H55" t="s">
        <v>411</v>
      </c>
      <c r="I55" t="s">
        <v>150</v>
      </c>
      <c r="J55" t="s">
        <v>468</v>
      </c>
      <c r="K55" s="77">
        <v>4.37</v>
      </c>
      <c r="L55" t="s">
        <v>102</v>
      </c>
      <c r="M55" s="78">
        <v>2.58E-2</v>
      </c>
      <c r="N55" s="78">
        <v>1.5599999999999999E-2</v>
      </c>
      <c r="O55" s="77">
        <v>146438.24</v>
      </c>
      <c r="P55" s="77">
        <v>104.48</v>
      </c>
      <c r="Q55" s="77">
        <v>0</v>
      </c>
      <c r="R55" s="77">
        <v>152.99867315200001</v>
      </c>
      <c r="S55" s="78">
        <v>8.0000000000000004E-4</v>
      </c>
      <c r="T55" s="78">
        <v>1.43E-2</v>
      </c>
      <c r="U55" s="78">
        <v>8.9999999999999998E-4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380</v>
      </c>
      <c r="H56" t="s">
        <v>403</v>
      </c>
      <c r="I56" t="s">
        <v>207</v>
      </c>
      <c r="J56" t="s">
        <v>241</v>
      </c>
      <c r="K56" s="77">
        <v>3.52</v>
      </c>
      <c r="L56" t="s">
        <v>102</v>
      </c>
      <c r="M56" s="78">
        <v>5.7000000000000002E-2</v>
      </c>
      <c r="N56" s="78">
        <v>4.8599999999999997E-2</v>
      </c>
      <c r="O56" s="77">
        <v>361000</v>
      </c>
      <c r="P56" s="77">
        <v>105.55</v>
      </c>
      <c r="Q56" s="77">
        <v>0</v>
      </c>
      <c r="R56" s="77">
        <v>381.03550000000001</v>
      </c>
      <c r="S56" s="78">
        <v>1.6999999999999999E-3</v>
      </c>
      <c r="T56" s="78">
        <v>3.5700000000000003E-2</v>
      </c>
      <c r="U56" s="78">
        <v>2.3E-3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132</v>
      </c>
      <c r="H57" t="s">
        <v>403</v>
      </c>
      <c r="I57" t="s">
        <v>207</v>
      </c>
      <c r="J57" t="s">
        <v>428</v>
      </c>
      <c r="K57" s="77">
        <v>1.47</v>
      </c>
      <c r="L57" t="s">
        <v>102</v>
      </c>
      <c r="M57" s="78">
        <v>2.1600000000000001E-2</v>
      </c>
      <c r="N57" s="78">
        <v>6.8999999999999999E-3</v>
      </c>
      <c r="O57" s="77">
        <v>4648.28</v>
      </c>
      <c r="P57" s="77">
        <v>102.2</v>
      </c>
      <c r="Q57" s="77">
        <v>0</v>
      </c>
      <c r="R57" s="77">
        <v>4.7505421600000002</v>
      </c>
      <c r="S57" s="78">
        <v>0</v>
      </c>
      <c r="T57" s="78">
        <v>4.0000000000000002E-4</v>
      </c>
      <c r="U57" s="78">
        <v>0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477</v>
      </c>
      <c r="G58" t="s">
        <v>478</v>
      </c>
      <c r="H58" t="s">
        <v>403</v>
      </c>
      <c r="I58" t="s">
        <v>207</v>
      </c>
      <c r="J58" t="s">
        <v>479</v>
      </c>
      <c r="K58" s="77">
        <v>7.47</v>
      </c>
      <c r="L58" t="s">
        <v>102</v>
      </c>
      <c r="M58" s="78">
        <v>2.3400000000000001E-2</v>
      </c>
      <c r="N58" s="78">
        <v>2.3599999999999999E-2</v>
      </c>
      <c r="O58" s="77">
        <v>39636</v>
      </c>
      <c r="P58" s="77">
        <v>100.12</v>
      </c>
      <c r="Q58" s="77">
        <v>0</v>
      </c>
      <c r="R58" s="77">
        <v>39.683563200000002</v>
      </c>
      <c r="S58" s="78">
        <v>1E-4</v>
      </c>
      <c r="T58" s="78">
        <v>3.7000000000000002E-3</v>
      </c>
      <c r="U58" s="78">
        <v>2.0000000000000001E-4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482</v>
      </c>
      <c r="G59" t="s">
        <v>432</v>
      </c>
      <c r="H59" t="s">
        <v>416</v>
      </c>
      <c r="I59" t="s">
        <v>150</v>
      </c>
      <c r="J59" t="s">
        <v>483</v>
      </c>
      <c r="K59" s="77">
        <v>3.1</v>
      </c>
      <c r="L59" t="s">
        <v>102</v>
      </c>
      <c r="M59" s="78">
        <v>2.9499999999999998E-2</v>
      </c>
      <c r="N59" s="78">
        <v>1.4E-2</v>
      </c>
      <c r="O59" s="77">
        <v>14425.2</v>
      </c>
      <c r="P59" s="77">
        <v>104.85</v>
      </c>
      <c r="Q59" s="77">
        <v>0</v>
      </c>
      <c r="R59" s="77">
        <v>15.124822200000001</v>
      </c>
      <c r="S59" s="78">
        <v>1E-4</v>
      </c>
      <c r="T59" s="78">
        <v>1.4E-3</v>
      </c>
      <c r="U59" s="78">
        <v>1E-4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314</v>
      </c>
      <c r="H60" t="s">
        <v>420</v>
      </c>
      <c r="I60" t="s">
        <v>207</v>
      </c>
      <c r="J60" t="s">
        <v>487</v>
      </c>
      <c r="K60" s="77">
        <v>0.82</v>
      </c>
      <c r="L60" t="s">
        <v>102</v>
      </c>
      <c r="M60" s="78">
        <v>3.6999999999999998E-2</v>
      </c>
      <c r="N60" s="78">
        <v>1.18E-2</v>
      </c>
      <c r="O60" s="77">
        <v>127737</v>
      </c>
      <c r="P60" s="77">
        <v>102.7</v>
      </c>
      <c r="Q60" s="77">
        <v>0</v>
      </c>
      <c r="R60" s="77">
        <v>131.18589900000001</v>
      </c>
      <c r="S60" s="78">
        <v>1.9E-3</v>
      </c>
      <c r="T60" s="78">
        <v>1.23E-2</v>
      </c>
      <c r="U60" s="78">
        <v>8.0000000000000004E-4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491</v>
      </c>
      <c r="H61" t="s">
        <v>420</v>
      </c>
      <c r="I61" t="s">
        <v>207</v>
      </c>
      <c r="J61" t="s">
        <v>492</v>
      </c>
      <c r="K61" s="77">
        <v>2.59</v>
      </c>
      <c r="L61" t="s">
        <v>102</v>
      </c>
      <c r="M61" s="78">
        <v>3.9E-2</v>
      </c>
      <c r="N61" s="78">
        <v>1.8499999999999999E-2</v>
      </c>
      <c r="O61" s="77">
        <v>99344</v>
      </c>
      <c r="P61" s="77">
        <v>106.36</v>
      </c>
      <c r="Q61" s="77">
        <v>0</v>
      </c>
      <c r="R61" s="77">
        <v>105.66227840000001</v>
      </c>
      <c r="S61" s="78">
        <v>1E-4</v>
      </c>
      <c r="T61" s="78">
        <v>9.9000000000000008E-3</v>
      </c>
      <c r="U61" s="78">
        <v>5.9999999999999995E-4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495</v>
      </c>
      <c r="G62" t="s">
        <v>496</v>
      </c>
      <c r="H62" t="s">
        <v>416</v>
      </c>
      <c r="I62" t="s">
        <v>150</v>
      </c>
      <c r="J62" t="s">
        <v>241</v>
      </c>
      <c r="K62" s="77">
        <v>6.32</v>
      </c>
      <c r="L62" t="s">
        <v>123</v>
      </c>
      <c r="M62" s="78">
        <v>1.4999999999999999E-2</v>
      </c>
      <c r="N62" s="78">
        <v>2.29E-2</v>
      </c>
      <c r="O62" s="77">
        <v>217000</v>
      </c>
      <c r="P62" s="77">
        <v>95.72</v>
      </c>
      <c r="Q62" s="77">
        <v>0</v>
      </c>
      <c r="R62" s="77">
        <v>207.7124</v>
      </c>
      <c r="S62" s="78">
        <v>5.9999999999999995E-4</v>
      </c>
      <c r="T62" s="78">
        <v>1.95E-2</v>
      </c>
      <c r="U62" s="78">
        <v>1.2999999999999999E-3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499</v>
      </c>
      <c r="G63" t="s">
        <v>496</v>
      </c>
      <c r="H63" t="s">
        <v>420</v>
      </c>
      <c r="I63" t="s">
        <v>207</v>
      </c>
      <c r="J63" t="s">
        <v>500</v>
      </c>
      <c r="K63" s="77">
        <v>4.0999999999999996</v>
      </c>
      <c r="L63" t="s">
        <v>102</v>
      </c>
      <c r="M63" s="78">
        <v>2.0500000000000001E-2</v>
      </c>
      <c r="N63" s="78">
        <v>1.6799999999999999E-2</v>
      </c>
      <c r="O63" s="77">
        <v>74661</v>
      </c>
      <c r="P63" s="77">
        <v>102.41</v>
      </c>
      <c r="Q63" s="77">
        <v>0</v>
      </c>
      <c r="R63" s="77">
        <v>76.460330099999993</v>
      </c>
      <c r="S63" s="78">
        <v>1E-4</v>
      </c>
      <c r="T63" s="78">
        <v>7.1999999999999998E-3</v>
      </c>
      <c r="U63" s="78">
        <v>5.0000000000000001E-4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424</v>
      </c>
      <c r="G64" t="s">
        <v>380</v>
      </c>
      <c r="H64" t="s">
        <v>416</v>
      </c>
      <c r="I64" t="s">
        <v>150</v>
      </c>
      <c r="J64" t="s">
        <v>503</v>
      </c>
      <c r="K64" s="77">
        <v>4.7699999999999996</v>
      </c>
      <c r="L64" t="s">
        <v>102</v>
      </c>
      <c r="M64" s="78">
        <v>2.3E-2</v>
      </c>
      <c r="N64" s="78">
        <v>1.7899999999999999E-2</v>
      </c>
      <c r="O64" s="77">
        <v>434385</v>
      </c>
      <c r="P64" s="77">
        <v>103.13</v>
      </c>
      <c r="Q64" s="77">
        <v>0</v>
      </c>
      <c r="R64" s="77">
        <v>447.98125049999999</v>
      </c>
      <c r="S64" s="78">
        <v>6.9999999999999999E-4</v>
      </c>
      <c r="T64" s="78">
        <v>4.2000000000000003E-2</v>
      </c>
      <c r="U64" s="78">
        <v>2.7000000000000001E-3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432</v>
      </c>
      <c r="H65" t="s">
        <v>420</v>
      </c>
      <c r="I65" t="s">
        <v>207</v>
      </c>
      <c r="J65" t="s">
        <v>507</v>
      </c>
      <c r="K65" s="77">
        <v>2.06</v>
      </c>
      <c r="L65" t="s">
        <v>102</v>
      </c>
      <c r="M65" s="78">
        <v>3.4200000000000001E-2</v>
      </c>
      <c r="N65" s="78">
        <v>1.03E-2</v>
      </c>
      <c r="O65" s="77">
        <v>69300</v>
      </c>
      <c r="P65" s="77">
        <v>106.47</v>
      </c>
      <c r="Q65" s="77">
        <v>0</v>
      </c>
      <c r="R65" s="77">
        <v>73.783709999999999</v>
      </c>
      <c r="S65" s="78">
        <v>2.0000000000000001E-4</v>
      </c>
      <c r="T65" s="78">
        <v>6.8999999999999999E-3</v>
      </c>
      <c r="U65" s="78">
        <v>5.0000000000000001E-4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431</v>
      </c>
      <c r="G66" t="s">
        <v>432</v>
      </c>
      <c r="H66" t="s">
        <v>420</v>
      </c>
      <c r="I66" t="s">
        <v>207</v>
      </c>
      <c r="J66" t="s">
        <v>465</v>
      </c>
      <c r="K66" s="77">
        <v>1.81</v>
      </c>
      <c r="L66" t="s">
        <v>102</v>
      </c>
      <c r="M66" s="78">
        <v>4.2000000000000003E-2</v>
      </c>
      <c r="N66" s="78">
        <v>1.4E-2</v>
      </c>
      <c r="O66" s="77">
        <v>6365.34</v>
      </c>
      <c r="P66" s="77">
        <v>105.7</v>
      </c>
      <c r="Q66" s="77">
        <v>0</v>
      </c>
      <c r="R66" s="77">
        <v>6.7281643799999999</v>
      </c>
      <c r="S66" s="78">
        <v>0</v>
      </c>
      <c r="T66" s="78">
        <v>5.9999999999999995E-4</v>
      </c>
      <c r="U66" s="78">
        <v>0</v>
      </c>
    </row>
    <row r="67" spans="2:21">
      <c r="B67" t="s">
        <v>510</v>
      </c>
      <c r="C67" t="s">
        <v>511</v>
      </c>
      <c r="D67" t="s">
        <v>100</v>
      </c>
      <c r="E67" t="s">
        <v>123</v>
      </c>
      <c r="F67" t="s">
        <v>512</v>
      </c>
      <c r="G67" t="s">
        <v>380</v>
      </c>
      <c r="H67" t="s">
        <v>420</v>
      </c>
      <c r="I67" t="s">
        <v>207</v>
      </c>
      <c r="J67" t="s">
        <v>285</v>
      </c>
      <c r="K67" s="77">
        <v>1.05</v>
      </c>
      <c r="L67" t="s">
        <v>102</v>
      </c>
      <c r="M67" s="78">
        <v>4.65E-2</v>
      </c>
      <c r="N67" s="78">
        <v>1.7899999999999999E-2</v>
      </c>
      <c r="O67" s="77">
        <v>236340.06</v>
      </c>
      <c r="P67" s="77">
        <v>105</v>
      </c>
      <c r="Q67" s="77">
        <v>0</v>
      </c>
      <c r="R67" s="77">
        <v>248.15706299999999</v>
      </c>
      <c r="S67" s="78">
        <v>1E-3</v>
      </c>
      <c r="T67" s="78">
        <v>2.3300000000000001E-2</v>
      </c>
      <c r="U67" s="78">
        <v>1.5E-3</v>
      </c>
    </row>
    <row r="68" spans="2:21">
      <c r="B68" t="s">
        <v>513</v>
      </c>
      <c r="C68" t="s">
        <v>514</v>
      </c>
      <c r="D68" t="s">
        <v>100</v>
      </c>
      <c r="E68" t="s">
        <v>123</v>
      </c>
      <c r="F68" t="s">
        <v>515</v>
      </c>
      <c r="G68" t="s">
        <v>325</v>
      </c>
      <c r="H68" t="s">
        <v>437</v>
      </c>
      <c r="I68" t="s">
        <v>207</v>
      </c>
      <c r="J68" t="s">
        <v>386</v>
      </c>
      <c r="K68" s="77">
        <v>5.46</v>
      </c>
      <c r="L68" t="s">
        <v>102</v>
      </c>
      <c r="M68" s="78">
        <v>2.5000000000000001E-2</v>
      </c>
      <c r="N68" s="78">
        <v>2.2700000000000001E-2</v>
      </c>
      <c r="O68" s="77">
        <v>238000</v>
      </c>
      <c r="P68" s="77">
        <v>102.1</v>
      </c>
      <c r="Q68" s="77">
        <v>0</v>
      </c>
      <c r="R68" s="77">
        <v>242.99799999999999</v>
      </c>
      <c r="S68" s="78">
        <v>2.9999999999999997E-4</v>
      </c>
      <c r="T68" s="78">
        <v>2.2800000000000001E-2</v>
      </c>
      <c r="U68" s="78">
        <v>1.5E-3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490</v>
      </c>
      <c r="G69" t="s">
        <v>491</v>
      </c>
      <c r="H69" t="s">
        <v>518</v>
      </c>
      <c r="I69" t="s">
        <v>150</v>
      </c>
      <c r="J69" t="s">
        <v>519</v>
      </c>
      <c r="K69" s="77">
        <v>1.37</v>
      </c>
      <c r="L69" t="s">
        <v>102</v>
      </c>
      <c r="M69" s="78">
        <v>4.5999999999999999E-2</v>
      </c>
      <c r="N69" s="78">
        <v>1.49E-2</v>
      </c>
      <c r="O69" s="77">
        <v>50918.28</v>
      </c>
      <c r="P69" s="77">
        <v>104.29</v>
      </c>
      <c r="Q69" s="77">
        <v>0</v>
      </c>
      <c r="R69" s="77">
        <v>53.102674211999997</v>
      </c>
      <c r="S69" s="78">
        <v>1E-4</v>
      </c>
      <c r="T69" s="78">
        <v>5.0000000000000001E-3</v>
      </c>
      <c r="U69" s="78">
        <v>2.9999999999999997E-4</v>
      </c>
    </row>
    <row r="70" spans="2:21">
      <c r="B70" t="s">
        <v>520</v>
      </c>
      <c r="C70" t="s">
        <v>521</v>
      </c>
      <c r="D70" t="s">
        <v>100</v>
      </c>
      <c r="E70" t="s">
        <v>123</v>
      </c>
      <c r="F70" t="s">
        <v>522</v>
      </c>
      <c r="G70" t="s">
        <v>325</v>
      </c>
      <c r="H70" t="s">
        <v>437</v>
      </c>
      <c r="I70" t="s">
        <v>207</v>
      </c>
      <c r="J70" t="s">
        <v>465</v>
      </c>
      <c r="K70" s="77">
        <v>4.3099999999999996</v>
      </c>
      <c r="L70" t="s">
        <v>102</v>
      </c>
      <c r="M70" s="78">
        <v>2.7E-2</v>
      </c>
      <c r="N70" s="78">
        <v>3.1E-2</v>
      </c>
      <c r="O70" s="77">
        <v>64722.25</v>
      </c>
      <c r="P70" s="77">
        <v>99.11</v>
      </c>
      <c r="Q70" s="77">
        <v>0</v>
      </c>
      <c r="R70" s="77">
        <v>64.146221975000003</v>
      </c>
      <c r="S70" s="78">
        <v>1E-4</v>
      </c>
      <c r="T70" s="78">
        <v>6.0000000000000001E-3</v>
      </c>
      <c r="U70" s="78">
        <v>4.0000000000000002E-4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525</v>
      </c>
      <c r="G71" t="s">
        <v>325</v>
      </c>
      <c r="H71" t="s">
        <v>518</v>
      </c>
      <c r="I71" t="s">
        <v>150</v>
      </c>
      <c r="J71" t="s">
        <v>428</v>
      </c>
      <c r="K71" s="77">
        <v>0.99</v>
      </c>
      <c r="L71" t="s">
        <v>102</v>
      </c>
      <c r="M71" s="78">
        <v>4.5499999999999999E-2</v>
      </c>
      <c r="N71" s="78">
        <v>5.4000000000000003E-3</v>
      </c>
      <c r="O71" s="77">
        <v>412</v>
      </c>
      <c r="P71" s="77">
        <v>104</v>
      </c>
      <c r="Q71" s="77">
        <v>9.3699999999999999E-3</v>
      </c>
      <c r="R71" s="77">
        <v>0.43785000000000002</v>
      </c>
      <c r="S71" s="78">
        <v>0</v>
      </c>
      <c r="T71" s="78">
        <v>0</v>
      </c>
      <c r="U71" s="78">
        <v>0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528</v>
      </c>
      <c r="G72" t="s">
        <v>432</v>
      </c>
      <c r="H72" t="s">
        <v>529</v>
      </c>
      <c r="I72" t="s">
        <v>150</v>
      </c>
      <c r="J72" t="s">
        <v>530</v>
      </c>
      <c r="K72" s="77">
        <v>0.74</v>
      </c>
      <c r="L72" t="s">
        <v>102</v>
      </c>
      <c r="M72" s="78">
        <v>6.3E-2</v>
      </c>
      <c r="N72" s="78">
        <v>1.6E-2</v>
      </c>
      <c r="O72" s="77">
        <v>1545.5</v>
      </c>
      <c r="P72" s="77">
        <v>103.49</v>
      </c>
      <c r="Q72" s="77">
        <v>0</v>
      </c>
      <c r="R72" s="77">
        <v>1.59943795</v>
      </c>
      <c r="S72" s="78">
        <v>0</v>
      </c>
      <c r="T72" s="78">
        <v>1E-4</v>
      </c>
      <c r="U72" s="78">
        <v>0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533</v>
      </c>
      <c r="G73" t="s">
        <v>432</v>
      </c>
      <c r="H73" t="s">
        <v>529</v>
      </c>
      <c r="I73" t="s">
        <v>150</v>
      </c>
      <c r="J73" t="s">
        <v>534</v>
      </c>
      <c r="K73" s="77">
        <v>2.21</v>
      </c>
      <c r="L73" t="s">
        <v>102</v>
      </c>
      <c r="M73" s="78">
        <v>4.3999999999999997E-2</v>
      </c>
      <c r="N73" s="78">
        <v>2.1700000000000001E-2</v>
      </c>
      <c r="O73" s="77">
        <v>51220</v>
      </c>
      <c r="P73" s="77">
        <v>104.97</v>
      </c>
      <c r="Q73" s="77">
        <v>0</v>
      </c>
      <c r="R73" s="77">
        <v>53.765633999999999</v>
      </c>
      <c r="S73" s="78">
        <v>2.0000000000000001E-4</v>
      </c>
      <c r="T73" s="78">
        <v>5.0000000000000001E-3</v>
      </c>
      <c r="U73" s="78">
        <v>2.9999999999999997E-4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432</v>
      </c>
      <c r="H74" t="s">
        <v>538</v>
      </c>
      <c r="I74" t="s">
        <v>207</v>
      </c>
      <c r="J74" t="s">
        <v>539</v>
      </c>
      <c r="K74" s="77">
        <v>2.14</v>
      </c>
      <c r="L74" t="s">
        <v>102</v>
      </c>
      <c r="M74" s="78">
        <v>4.8000000000000001E-2</v>
      </c>
      <c r="N74" s="78">
        <v>1.9699999999999999E-2</v>
      </c>
      <c r="O74" s="77">
        <v>171208</v>
      </c>
      <c r="P74" s="77">
        <v>107.4</v>
      </c>
      <c r="Q74" s="77">
        <v>0</v>
      </c>
      <c r="R74" s="77">
        <v>183.87739199999999</v>
      </c>
      <c r="S74" s="78">
        <v>1E-3</v>
      </c>
      <c r="T74" s="78">
        <v>1.72E-2</v>
      </c>
      <c r="U74" s="78">
        <v>1.1000000000000001E-3</v>
      </c>
    </row>
    <row r="75" spans="2:21">
      <c r="B75" s="79" t="s">
        <v>303</v>
      </c>
      <c r="C75" s="16"/>
      <c r="D75" s="16"/>
      <c r="E75" s="16"/>
      <c r="F75" s="16"/>
      <c r="K75" s="81">
        <v>3.9</v>
      </c>
      <c r="N75" s="80">
        <v>5.5E-2</v>
      </c>
      <c r="O75" s="81">
        <v>1136524.28</v>
      </c>
      <c r="Q75" s="81">
        <v>7.3906000000000001</v>
      </c>
      <c r="R75" s="81">
        <v>1012.105960601</v>
      </c>
      <c r="T75" s="80">
        <v>9.4899999999999998E-2</v>
      </c>
      <c r="U75" s="80">
        <v>6.1999999999999998E-3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542</v>
      </c>
      <c r="G76" t="s">
        <v>543</v>
      </c>
      <c r="H76" t="s">
        <v>206</v>
      </c>
      <c r="I76" t="s">
        <v>207</v>
      </c>
      <c r="J76" t="s">
        <v>544</v>
      </c>
      <c r="K76" s="77">
        <v>1.61</v>
      </c>
      <c r="L76" t="s">
        <v>102</v>
      </c>
      <c r="M76" s="78">
        <v>2.9000000000000001E-2</v>
      </c>
      <c r="N76" s="78">
        <v>2.52E-2</v>
      </c>
      <c r="O76" s="77">
        <v>65110</v>
      </c>
      <c r="P76" s="77">
        <v>87.21</v>
      </c>
      <c r="Q76" s="77">
        <v>0</v>
      </c>
      <c r="R76" s="77">
        <v>56.782431000000003</v>
      </c>
      <c r="S76" s="78">
        <v>1E-4</v>
      </c>
      <c r="T76" s="78">
        <v>5.3E-3</v>
      </c>
      <c r="U76" s="78">
        <v>2.9999999999999997E-4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547</v>
      </c>
      <c r="G77" t="s">
        <v>548</v>
      </c>
      <c r="H77" t="s">
        <v>345</v>
      </c>
      <c r="I77" t="s">
        <v>207</v>
      </c>
      <c r="J77" t="s">
        <v>549</v>
      </c>
      <c r="K77" s="77">
        <v>1.95</v>
      </c>
      <c r="L77" t="s">
        <v>102</v>
      </c>
      <c r="M77" s="78">
        <v>3.49E-2</v>
      </c>
      <c r="N77" s="78">
        <v>2.8799999999999999E-2</v>
      </c>
      <c r="O77" s="77">
        <v>87813.6</v>
      </c>
      <c r="P77" s="77">
        <v>87.88</v>
      </c>
      <c r="Q77" s="77">
        <v>0</v>
      </c>
      <c r="R77" s="77">
        <v>77.170591680000001</v>
      </c>
      <c r="S77" s="78">
        <v>1E-4</v>
      </c>
      <c r="T77" s="78">
        <v>7.1999999999999998E-3</v>
      </c>
      <c r="U77" s="78">
        <v>5.0000000000000001E-4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384</v>
      </c>
      <c r="G78" t="s">
        <v>334</v>
      </c>
      <c r="H78" t="s">
        <v>385</v>
      </c>
      <c r="I78" t="s">
        <v>150</v>
      </c>
      <c r="J78" t="s">
        <v>552</v>
      </c>
      <c r="K78" s="77">
        <v>3.62</v>
      </c>
      <c r="L78" t="s">
        <v>102</v>
      </c>
      <c r="M78" s="78">
        <v>3.78E-2</v>
      </c>
      <c r="N78" s="78">
        <v>5.57E-2</v>
      </c>
      <c r="O78" s="77">
        <v>50714.51</v>
      </c>
      <c r="P78" s="77">
        <v>93.9</v>
      </c>
      <c r="Q78" s="77">
        <v>0</v>
      </c>
      <c r="R78" s="77">
        <v>47.620924889999998</v>
      </c>
      <c r="S78" s="78">
        <v>2.0000000000000001E-4</v>
      </c>
      <c r="T78" s="78">
        <v>4.4999999999999997E-3</v>
      </c>
      <c r="U78" s="78">
        <v>2.9999999999999997E-4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555</v>
      </c>
      <c r="G79" t="s">
        <v>380</v>
      </c>
      <c r="H79" t="s">
        <v>385</v>
      </c>
      <c r="I79" t="s">
        <v>150</v>
      </c>
      <c r="J79" t="s">
        <v>556</v>
      </c>
      <c r="K79" s="77">
        <v>4.43</v>
      </c>
      <c r="L79" t="s">
        <v>102</v>
      </c>
      <c r="M79" s="78">
        <v>4.2999999999999997E-2</v>
      </c>
      <c r="N79" s="78">
        <v>7.7399999999999997E-2</v>
      </c>
      <c r="O79" s="77">
        <v>352331.37</v>
      </c>
      <c r="P79" s="77">
        <v>87.43</v>
      </c>
      <c r="Q79" s="77">
        <v>0</v>
      </c>
      <c r="R79" s="77">
        <v>308.043316791</v>
      </c>
      <c r="S79" s="78">
        <v>2.9999999999999997E-4</v>
      </c>
      <c r="T79" s="78">
        <v>2.8899999999999999E-2</v>
      </c>
      <c r="U79" s="78">
        <v>1.9E-3</v>
      </c>
    </row>
    <row r="80" spans="2:21">
      <c r="B80" t="s">
        <v>557</v>
      </c>
      <c r="C80" t="s">
        <v>558</v>
      </c>
      <c r="D80" t="s">
        <v>100</v>
      </c>
      <c r="E80" t="s">
        <v>123</v>
      </c>
      <c r="F80" t="s">
        <v>559</v>
      </c>
      <c r="G80" t="s">
        <v>129</v>
      </c>
      <c r="H80" t="s">
        <v>403</v>
      </c>
      <c r="I80" t="s">
        <v>207</v>
      </c>
      <c r="J80" t="s">
        <v>560</v>
      </c>
      <c r="K80" s="77">
        <v>1.89</v>
      </c>
      <c r="L80" t="s">
        <v>102</v>
      </c>
      <c r="M80" s="78">
        <v>3.3700000000000001E-2</v>
      </c>
      <c r="N80" s="78">
        <v>3.7100000000000001E-2</v>
      </c>
      <c r="O80" s="77">
        <v>31000</v>
      </c>
      <c r="P80" s="77">
        <v>89.27</v>
      </c>
      <c r="Q80" s="77">
        <v>7.3906000000000001</v>
      </c>
      <c r="R80" s="77">
        <v>35.064300000000003</v>
      </c>
      <c r="S80" s="78">
        <v>1E-4</v>
      </c>
      <c r="T80" s="78">
        <v>3.3E-3</v>
      </c>
      <c r="U80" s="78">
        <v>2.0000000000000001E-4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563</v>
      </c>
      <c r="G81" t="s">
        <v>548</v>
      </c>
      <c r="H81" t="s">
        <v>411</v>
      </c>
      <c r="I81" t="s">
        <v>150</v>
      </c>
      <c r="J81" t="s">
        <v>564</v>
      </c>
      <c r="K81" s="77">
        <v>4.4400000000000004</v>
      </c>
      <c r="L81" t="s">
        <v>102</v>
      </c>
      <c r="M81" s="78">
        <v>4.6899999999999997E-2</v>
      </c>
      <c r="N81" s="78">
        <v>5.0700000000000002E-2</v>
      </c>
      <c r="O81" s="77">
        <v>514652</v>
      </c>
      <c r="P81" s="77">
        <v>88.45</v>
      </c>
      <c r="Q81" s="77">
        <v>0</v>
      </c>
      <c r="R81" s="77">
        <v>455.20969400000001</v>
      </c>
      <c r="S81" s="78">
        <v>2.9999999999999997E-4</v>
      </c>
      <c r="T81" s="78">
        <v>4.2700000000000002E-2</v>
      </c>
      <c r="U81" s="78">
        <v>2.8E-3</v>
      </c>
    </row>
    <row r="82" spans="2:21">
      <c r="B82" t="s">
        <v>565</v>
      </c>
      <c r="C82" t="s">
        <v>566</v>
      </c>
      <c r="D82" t="s">
        <v>100</v>
      </c>
      <c r="E82" t="s">
        <v>123</v>
      </c>
      <c r="F82" t="s">
        <v>567</v>
      </c>
      <c r="G82" t="s">
        <v>491</v>
      </c>
      <c r="H82" t="s">
        <v>420</v>
      </c>
      <c r="I82" t="s">
        <v>207</v>
      </c>
      <c r="J82" t="s">
        <v>428</v>
      </c>
      <c r="K82" s="77">
        <v>2.61</v>
      </c>
      <c r="L82" t="s">
        <v>102</v>
      </c>
      <c r="M82" s="78">
        <v>5.6000000000000001E-2</v>
      </c>
      <c r="N82" s="78">
        <v>2.5700000000000001E-2</v>
      </c>
      <c r="O82" s="77">
        <v>18802.8</v>
      </c>
      <c r="P82" s="77">
        <v>97.58</v>
      </c>
      <c r="Q82" s="77">
        <v>0</v>
      </c>
      <c r="R82" s="77">
        <v>18.347772240000001</v>
      </c>
      <c r="S82" s="78">
        <v>1E-4</v>
      </c>
      <c r="T82" s="78">
        <v>1.6999999999999999E-3</v>
      </c>
      <c r="U82" s="78">
        <v>1E-4</v>
      </c>
    </row>
    <row r="83" spans="2:21">
      <c r="B83" t="s">
        <v>568</v>
      </c>
      <c r="C83" t="s">
        <v>569</v>
      </c>
      <c r="D83" t="s">
        <v>100</v>
      </c>
      <c r="E83" t="s">
        <v>123</v>
      </c>
      <c r="F83" t="s">
        <v>522</v>
      </c>
      <c r="G83" t="s">
        <v>325</v>
      </c>
      <c r="H83" t="s">
        <v>437</v>
      </c>
      <c r="I83" t="s">
        <v>207</v>
      </c>
      <c r="J83" t="s">
        <v>570</v>
      </c>
      <c r="K83" s="77">
        <v>2.54</v>
      </c>
      <c r="L83" t="s">
        <v>102</v>
      </c>
      <c r="M83" s="78">
        <v>4.7E-2</v>
      </c>
      <c r="N83" s="78">
        <v>4.8000000000000001E-2</v>
      </c>
      <c r="O83" s="77">
        <v>16100</v>
      </c>
      <c r="P83" s="77">
        <v>86.13</v>
      </c>
      <c r="Q83" s="77">
        <v>0</v>
      </c>
      <c r="R83" s="77">
        <v>13.86693</v>
      </c>
      <c r="S83" s="78">
        <v>0</v>
      </c>
      <c r="T83" s="78">
        <v>1.2999999999999999E-3</v>
      </c>
      <c r="U83" s="78">
        <v>1E-4</v>
      </c>
    </row>
    <row r="84" spans="2:21">
      <c r="B84" s="79" t="s">
        <v>571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225</v>
      </c>
      <c r="C85" t="s">
        <v>225</v>
      </c>
      <c r="D85" s="16"/>
      <c r="E85" s="16"/>
      <c r="F85" s="16"/>
      <c r="G85" t="s">
        <v>225</v>
      </c>
      <c r="H85" t="s">
        <v>225</v>
      </c>
      <c r="K85" s="77">
        <v>0</v>
      </c>
      <c r="L85" t="s">
        <v>225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s="79" t="s">
        <v>230</v>
      </c>
      <c r="C86" s="16"/>
      <c r="D86" s="16"/>
      <c r="E86" s="16"/>
      <c r="F86" s="16"/>
      <c r="K86" s="81">
        <v>6.3</v>
      </c>
      <c r="N86" s="80">
        <v>3.5999999999999997E-2</v>
      </c>
      <c r="O86" s="81">
        <v>69000</v>
      </c>
      <c r="Q86" s="81">
        <v>0</v>
      </c>
      <c r="R86" s="81">
        <v>224.30931757499999</v>
      </c>
      <c r="T86" s="80">
        <v>2.1000000000000001E-2</v>
      </c>
      <c r="U86" s="80">
        <v>1.4E-3</v>
      </c>
    </row>
    <row r="87" spans="2:21">
      <c r="B87" s="79" t="s">
        <v>304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225</v>
      </c>
      <c r="C88" t="s">
        <v>225</v>
      </c>
      <c r="D88" s="16"/>
      <c r="E88" s="16"/>
      <c r="F88" s="16"/>
      <c r="G88" t="s">
        <v>225</v>
      </c>
      <c r="H88" t="s">
        <v>225</v>
      </c>
      <c r="K88" s="77">
        <v>0</v>
      </c>
      <c r="L88" t="s">
        <v>225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305</v>
      </c>
      <c r="C89" s="16"/>
      <c r="D89" s="16"/>
      <c r="E89" s="16"/>
      <c r="F89" s="16"/>
      <c r="K89" s="81">
        <v>6.3</v>
      </c>
      <c r="N89" s="80">
        <v>3.5999999999999997E-2</v>
      </c>
      <c r="O89" s="81">
        <v>69000</v>
      </c>
      <c r="Q89" s="81">
        <v>0</v>
      </c>
      <c r="R89" s="81">
        <v>224.30931757499999</v>
      </c>
      <c r="T89" s="80">
        <v>2.1000000000000001E-2</v>
      </c>
      <c r="U89" s="80">
        <v>1.4E-3</v>
      </c>
    </row>
    <row r="90" spans="2:21">
      <c r="B90" t="s">
        <v>572</v>
      </c>
      <c r="C90" t="s">
        <v>573</v>
      </c>
      <c r="D90" t="s">
        <v>123</v>
      </c>
      <c r="E90" t="s">
        <v>574</v>
      </c>
      <c r="F90" t="s">
        <v>575</v>
      </c>
      <c r="G90" t="s">
        <v>576</v>
      </c>
      <c r="H90" t="s">
        <v>577</v>
      </c>
      <c r="I90" t="s">
        <v>578</v>
      </c>
      <c r="J90" t="s">
        <v>579</v>
      </c>
      <c r="K90" s="77">
        <v>6.3</v>
      </c>
      <c r="L90" t="s">
        <v>106</v>
      </c>
      <c r="M90" s="78">
        <v>4.1300000000000003E-2</v>
      </c>
      <c r="N90" s="78">
        <v>3.5999999999999997E-2</v>
      </c>
      <c r="O90" s="77">
        <v>69000</v>
      </c>
      <c r="P90" s="77">
        <v>104.52925</v>
      </c>
      <c r="Q90" s="77">
        <v>0</v>
      </c>
      <c r="R90" s="77">
        <v>224.30931757499999</v>
      </c>
      <c r="S90" s="78">
        <v>1E-4</v>
      </c>
      <c r="T90" s="78">
        <v>2.1000000000000001E-2</v>
      </c>
      <c r="U90" s="78">
        <v>1.4E-3</v>
      </c>
    </row>
    <row r="91" spans="2:21">
      <c r="B91" t="s">
        <v>232</v>
      </c>
      <c r="C91" s="16"/>
      <c r="D91" s="16"/>
      <c r="E91" s="16"/>
      <c r="F91" s="16"/>
    </row>
    <row r="92" spans="2:21">
      <c r="B92" t="s">
        <v>298</v>
      </c>
      <c r="C92" s="16"/>
      <c r="D92" s="16"/>
      <c r="E92" s="16"/>
      <c r="F92" s="16"/>
    </row>
    <row r="93" spans="2:21">
      <c r="B93" t="s">
        <v>299</v>
      </c>
      <c r="C93" s="16"/>
      <c r="D93" s="16"/>
      <c r="E93" s="16"/>
      <c r="F93" s="16"/>
    </row>
    <row r="94" spans="2:21">
      <c r="B94" t="s">
        <v>300</v>
      </c>
      <c r="C94" s="16"/>
      <c r="D94" s="16"/>
      <c r="E94" s="16"/>
      <c r="F94" s="16"/>
    </row>
    <row r="95" spans="2:21">
      <c r="B95" t="s">
        <v>301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641800.68000000005</v>
      </c>
      <c r="J11" s="7"/>
      <c r="K11" s="75">
        <v>6.8092300000000003</v>
      </c>
      <c r="L11" s="75">
        <v>16422.49081516813</v>
      </c>
      <c r="M11" s="7"/>
      <c r="N11" s="76">
        <v>1</v>
      </c>
      <c r="O11" s="76">
        <v>0.1007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581387.22</v>
      </c>
      <c r="K12" s="81">
        <v>5.9863999999999997</v>
      </c>
      <c r="L12" s="81">
        <v>12333.537464499999</v>
      </c>
      <c r="N12" s="80">
        <v>0.751</v>
      </c>
      <c r="O12" s="80">
        <v>7.5700000000000003E-2</v>
      </c>
    </row>
    <row r="13" spans="2:62">
      <c r="B13" s="79" t="s">
        <v>580</v>
      </c>
      <c r="E13" s="16"/>
      <c r="F13" s="16"/>
      <c r="G13" s="16"/>
      <c r="I13" s="81">
        <v>230873.15</v>
      </c>
      <c r="K13" s="81">
        <v>5.7938000000000001</v>
      </c>
      <c r="L13" s="81">
        <v>7678.983424</v>
      </c>
      <c r="N13" s="80">
        <v>0.46760000000000002</v>
      </c>
      <c r="O13" s="80">
        <v>4.7100000000000003E-2</v>
      </c>
    </row>
    <row r="14" spans="2:62">
      <c r="B14" t="s">
        <v>581</v>
      </c>
      <c r="C14" t="s">
        <v>582</v>
      </c>
      <c r="D14" t="s">
        <v>100</v>
      </c>
      <c r="E14" t="s">
        <v>123</v>
      </c>
      <c r="F14" t="s">
        <v>515</v>
      </c>
      <c r="G14" t="s">
        <v>325</v>
      </c>
      <c r="H14" t="s">
        <v>102</v>
      </c>
      <c r="I14" s="77">
        <v>6633</v>
      </c>
      <c r="J14" s="77">
        <v>3490</v>
      </c>
      <c r="K14" s="77">
        <v>0</v>
      </c>
      <c r="L14" s="77">
        <v>231.49170000000001</v>
      </c>
      <c r="M14" s="78">
        <v>0</v>
      </c>
      <c r="N14" s="78">
        <v>1.41E-2</v>
      </c>
      <c r="O14" s="78">
        <v>1.4E-3</v>
      </c>
    </row>
    <row r="15" spans="2:62">
      <c r="B15" t="s">
        <v>583</v>
      </c>
      <c r="C15" t="s">
        <v>584</v>
      </c>
      <c r="D15" t="s">
        <v>100</v>
      </c>
      <c r="E15" t="s">
        <v>123</v>
      </c>
      <c r="F15" t="s">
        <v>585</v>
      </c>
      <c r="G15" t="s">
        <v>496</v>
      </c>
      <c r="H15" t="s">
        <v>102</v>
      </c>
      <c r="I15" s="77">
        <v>910</v>
      </c>
      <c r="J15" s="77">
        <v>23820</v>
      </c>
      <c r="K15" s="77">
        <v>0</v>
      </c>
      <c r="L15" s="77">
        <v>216.762</v>
      </c>
      <c r="M15" s="78">
        <v>0</v>
      </c>
      <c r="N15" s="78">
        <v>1.32E-2</v>
      </c>
      <c r="O15" s="78">
        <v>1.2999999999999999E-3</v>
      </c>
    </row>
    <row r="16" spans="2:62">
      <c r="B16" t="s">
        <v>586</v>
      </c>
      <c r="C16" t="s">
        <v>587</v>
      </c>
      <c r="D16" t="s">
        <v>100</v>
      </c>
      <c r="E16" t="s">
        <v>123</v>
      </c>
      <c r="F16" t="s">
        <v>499</v>
      </c>
      <c r="G16" t="s">
        <v>496</v>
      </c>
      <c r="H16" t="s">
        <v>102</v>
      </c>
      <c r="I16" s="77">
        <v>32115</v>
      </c>
      <c r="J16" s="77">
        <v>1325</v>
      </c>
      <c r="K16" s="77">
        <v>0</v>
      </c>
      <c r="L16" s="77">
        <v>425.52375000000001</v>
      </c>
      <c r="M16" s="78">
        <v>1E-4</v>
      </c>
      <c r="N16" s="78">
        <v>2.5899999999999999E-2</v>
      </c>
      <c r="O16" s="78">
        <v>2.5999999999999999E-3</v>
      </c>
    </row>
    <row r="17" spans="2:15">
      <c r="B17" t="s">
        <v>588</v>
      </c>
      <c r="C17" t="s">
        <v>589</v>
      </c>
      <c r="D17" t="s">
        <v>100</v>
      </c>
      <c r="E17" t="s">
        <v>123</v>
      </c>
      <c r="F17" t="s">
        <v>590</v>
      </c>
      <c r="G17" t="s">
        <v>460</v>
      </c>
      <c r="H17" t="s">
        <v>102</v>
      </c>
      <c r="I17" s="77">
        <v>3770</v>
      </c>
      <c r="J17" s="77">
        <v>4023</v>
      </c>
      <c r="K17" s="77">
        <v>0</v>
      </c>
      <c r="L17" s="77">
        <v>151.6671</v>
      </c>
      <c r="M17" s="78">
        <v>0</v>
      </c>
      <c r="N17" s="78">
        <v>9.1999999999999998E-3</v>
      </c>
      <c r="O17" s="78">
        <v>8.9999999999999998E-4</v>
      </c>
    </row>
    <row r="18" spans="2:15">
      <c r="B18" t="s">
        <v>591</v>
      </c>
      <c r="C18" t="s">
        <v>592</v>
      </c>
      <c r="D18" t="s">
        <v>100</v>
      </c>
      <c r="E18" t="s">
        <v>123</v>
      </c>
      <c r="F18" t="s">
        <v>593</v>
      </c>
      <c r="G18" t="s">
        <v>460</v>
      </c>
      <c r="H18" t="s">
        <v>102</v>
      </c>
      <c r="I18" s="77">
        <v>6467</v>
      </c>
      <c r="J18" s="77">
        <v>3534</v>
      </c>
      <c r="K18" s="77">
        <v>4.6636300000000004</v>
      </c>
      <c r="L18" s="77">
        <v>233.20741000000001</v>
      </c>
      <c r="M18" s="78">
        <v>0</v>
      </c>
      <c r="N18" s="78">
        <v>1.4200000000000001E-2</v>
      </c>
      <c r="O18" s="78">
        <v>1.4E-3</v>
      </c>
    </row>
    <row r="19" spans="2:15">
      <c r="B19" t="s">
        <v>594</v>
      </c>
      <c r="C19" t="s">
        <v>595</v>
      </c>
      <c r="D19" t="s">
        <v>100</v>
      </c>
      <c r="E19" t="s">
        <v>123</v>
      </c>
      <c r="F19" t="s">
        <v>596</v>
      </c>
      <c r="G19" t="s">
        <v>597</v>
      </c>
      <c r="H19" t="s">
        <v>102</v>
      </c>
      <c r="I19" s="77">
        <v>790</v>
      </c>
      <c r="J19" s="77">
        <v>53900</v>
      </c>
      <c r="K19" s="77">
        <v>1.1301699999999999</v>
      </c>
      <c r="L19" s="77">
        <v>426.94017000000002</v>
      </c>
      <c r="M19" s="78">
        <v>0</v>
      </c>
      <c r="N19" s="78">
        <v>2.5999999999999999E-2</v>
      </c>
      <c r="O19" s="78">
        <v>2.5999999999999999E-3</v>
      </c>
    </row>
    <row r="20" spans="2:15">
      <c r="B20" t="s">
        <v>598</v>
      </c>
      <c r="C20" t="s">
        <v>599</v>
      </c>
      <c r="D20" t="s">
        <v>100</v>
      </c>
      <c r="E20" t="s">
        <v>123</v>
      </c>
      <c r="F20" t="s">
        <v>600</v>
      </c>
      <c r="G20" t="s">
        <v>432</v>
      </c>
      <c r="H20" t="s">
        <v>102</v>
      </c>
      <c r="I20" s="77">
        <v>7548</v>
      </c>
      <c r="J20" s="77">
        <v>1993</v>
      </c>
      <c r="K20" s="77">
        <v>0</v>
      </c>
      <c r="L20" s="77">
        <v>150.43163999999999</v>
      </c>
      <c r="M20" s="78">
        <v>0</v>
      </c>
      <c r="N20" s="78">
        <v>9.1999999999999998E-3</v>
      </c>
      <c r="O20" s="78">
        <v>8.9999999999999998E-4</v>
      </c>
    </row>
    <row r="21" spans="2:15">
      <c r="B21" t="s">
        <v>601</v>
      </c>
      <c r="C21" t="s">
        <v>602</v>
      </c>
      <c r="D21" t="s">
        <v>100</v>
      </c>
      <c r="E21" t="s">
        <v>123</v>
      </c>
      <c r="F21" t="s">
        <v>603</v>
      </c>
      <c r="G21" t="s">
        <v>309</v>
      </c>
      <c r="H21" t="s">
        <v>102</v>
      </c>
      <c r="I21" s="77">
        <v>3817</v>
      </c>
      <c r="J21" s="77">
        <v>12950</v>
      </c>
      <c r="K21" s="77">
        <v>0</v>
      </c>
      <c r="L21" s="77">
        <v>494.30149999999998</v>
      </c>
      <c r="M21" s="78">
        <v>0</v>
      </c>
      <c r="N21" s="78">
        <v>3.0099999999999998E-2</v>
      </c>
      <c r="O21" s="78">
        <v>3.0000000000000001E-3</v>
      </c>
    </row>
    <row r="22" spans="2:15">
      <c r="B22" t="s">
        <v>604</v>
      </c>
      <c r="C22" t="s">
        <v>605</v>
      </c>
      <c r="D22" t="s">
        <v>100</v>
      </c>
      <c r="E22" t="s">
        <v>123</v>
      </c>
      <c r="F22" t="s">
        <v>606</v>
      </c>
      <c r="G22" t="s">
        <v>309</v>
      </c>
      <c r="H22" t="s">
        <v>102</v>
      </c>
      <c r="I22" s="77">
        <v>8924</v>
      </c>
      <c r="J22" s="77">
        <v>2094</v>
      </c>
      <c r="K22" s="77">
        <v>0</v>
      </c>
      <c r="L22" s="77">
        <v>186.86856</v>
      </c>
      <c r="M22" s="78">
        <v>0</v>
      </c>
      <c r="N22" s="78">
        <v>1.14E-2</v>
      </c>
      <c r="O22" s="78">
        <v>1.1000000000000001E-3</v>
      </c>
    </row>
    <row r="23" spans="2:15">
      <c r="B23" t="s">
        <v>607</v>
      </c>
      <c r="C23" t="s">
        <v>608</v>
      </c>
      <c r="D23" t="s">
        <v>100</v>
      </c>
      <c r="E23" t="s">
        <v>123</v>
      </c>
      <c r="F23" t="s">
        <v>609</v>
      </c>
      <c r="G23" t="s">
        <v>309</v>
      </c>
      <c r="H23" t="s">
        <v>102</v>
      </c>
      <c r="I23" s="77">
        <v>30828</v>
      </c>
      <c r="J23" s="77">
        <v>3345</v>
      </c>
      <c r="K23" s="77">
        <v>0</v>
      </c>
      <c r="L23" s="77">
        <v>1031.1966</v>
      </c>
      <c r="M23" s="78">
        <v>0</v>
      </c>
      <c r="N23" s="78">
        <v>6.2799999999999995E-2</v>
      </c>
      <c r="O23" s="78">
        <v>6.3E-3</v>
      </c>
    </row>
    <row r="24" spans="2:15">
      <c r="B24" t="s">
        <v>610</v>
      </c>
      <c r="C24" t="s">
        <v>611</v>
      </c>
      <c r="D24" t="s">
        <v>100</v>
      </c>
      <c r="E24" t="s">
        <v>123</v>
      </c>
      <c r="F24" t="s">
        <v>396</v>
      </c>
      <c r="G24" t="s">
        <v>309</v>
      </c>
      <c r="H24" t="s">
        <v>102</v>
      </c>
      <c r="I24" s="77">
        <v>2322</v>
      </c>
      <c r="J24" s="77">
        <v>12000</v>
      </c>
      <c r="K24" s="77">
        <v>0</v>
      </c>
      <c r="L24" s="77">
        <v>278.64</v>
      </c>
      <c r="M24" s="78">
        <v>0</v>
      </c>
      <c r="N24" s="78">
        <v>1.7000000000000001E-2</v>
      </c>
      <c r="O24" s="78">
        <v>1.6999999999999999E-3</v>
      </c>
    </row>
    <row r="25" spans="2:15">
      <c r="B25" t="s">
        <v>612</v>
      </c>
      <c r="C25" t="s">
        <v>613</v>
      </c>
      <c r="D25" t="s">
        <v>100</v>
      </c>
      <c r="E25" t="s">
        <v>123</v>
      </c>
      <c r="F25" t="s">
        <v>614</v>
      </c>
      <c r="G25" t="s">
        <v>309</v>
      </c>
      <c r="H25" t="s">
        <v>102</v>
      </c>
      <c r="I25" s="77">
        <v>21365</v>
      </c>
      <c r="J25" s="77">
        <v>3210</v>
      </c>
      <c r="K25" s="77">
        <v>0</v>
      </c>
      <c r="L25" s="77">
        <v>685.81650000000002</v>
      </c>
      <c r="M25" s="78">
        <v>0</v>
      </c>
      <c r="N25" s="78">
        <v>4.1799999999999997E-2</v>
      </c>
      <c r="O25" s="78">
        <v>4.1999999999999997E-3</v>
      </c>
    </row>
    <row r="26" spans="2:15">
      <c r="B26" t="s">
        <v>615</v>
      </c>
      <c r="C26" t="s">
        <v>616</v>
      </c>
      <c r="D26" t="s">
        <v>100</v>
      </c>
      <c r="E26" t="s">
        <v>123</v>
      </c>
      <c r="F26" t="s">
        <v>567</v>
      </c>
      <c r="G26" t="s">
        <v>491</v>
      </c>
      <c r="H26" t="s">
        <v>102</v>
      </c>
      <c r="I26" s="77">
        <v>97</v>
      </c>
      <c r="J26" s="77">
        <v>134500</v>
      </c>
      <c r="K26" s="77">
        <v>0</v>
      </c>
      <c r="L26" s="77">
        <v>130.465</v>
      </c>
      <c r="M26" s="78">
        <v>0</v>
      </c>
      <c r="N26" s="78">
        <v>7.9000000000000008E-3</v>
      </c>
      <c r="O26" s="78">
        <v>8.0000000000000004E-4</v>
      </c>
    </row>
    <row r="27" spans="2:15">
      <c r="B27" t="s">
        <v>617</v>
      </c>
      <c r="C27" t="s">
        <v>618</v>
      </c>
      <c r="D27" t="s">
        <v>100</v>
      </c>
      <c r="E27" t="s">
        <v>123</v>
      </c>
      <c r="F27" t="s">
        <v>449</v>
      </c>
      <c r="G27" t="s">
        <v>372</v>
      </c>
      <c r="H27" t="s">
        <v>102</v>
      </c>
      <c r="I27" s="77">
        <v>9641</v>
      </c>
      <c r="J27" s="77">
        <v>3001</v>
      </c>
      <c r="K27" s="77">
        <v>0</v>
      </c>
      <c r="L27" s="77">
        <v>289.32641000000001</v>
      </c>
      <c r="M27" s="78">
        <v>0</v>
      </c>
      <c r="N27" s="78">
        <v>1.7600000000000001E-2</v>
      </c>
      <c r="O27" s="78">
        <v>1.8E-3</v>
      </c>
    </row>
    <row r="28" spans="2:15">
      <c r="B28" t="s">
        <v>619</v>
      </c>
      <c r="C28" t="s">
        <v>620</v>
      </c>
      <c r="D28" t="s">
        <v>100</v>
      </c>
      <c r="E28" t="s">
        <v>123</v>
      </c>
      <c r="F28" t="s">
        <v>621</v>
      </c>
      <c r="G28" t="s">
        <v>622</v>
      </c>
      <c r="H28" t="s">
        <v>102</v>
      </c>
      <c r="I28" s="77">
        <v>4110</v>
      </c>
      <c r="J28" s="77">
        <v>9700</v>
      </c>
      <c r="K28" s="77">
        <v>0</v>
      </c>
      <c r="L28" s="77">
        <v>398.67</v>
      </c>
      <c r="M28" s="78">
        <v>0</v>
      </c>
      <c r="N28" s="78">
        <v>2.4299999999999999E-2</v>
      </c>
      <c r="O28" s="78">
        <v>2.3999999999999998E-3</v>
      </c>
    </row>
    <row r="29" spans="2:15">
      <c r="B29" t="s">
        <v>623</v>
      </c>
      <c r="C29" t="s">
        <v>624</v>
      </c>
      <c r="D29" t="s">
        <v>100</v>
      </c>
      <c r="E29" t="s">
        <v>123</v>
      </c>
      <c r="F29" t="s">
        <v>477</v>
      </c>
      <c r="G29" t="s">
        <v>478</v>
      </c>
      <c r="H29" t="s">
        <v>102</v>
      </c>
      <c r="I29" s="77">
        <v>691</v>
      </c>
      <c r="J29" s="77">
        <v>2752</v>
      </c>
      <c r="K29" s="77">
        <v>0</v>
      </c>
      <c r="L29" s="77">
        <v>19.01632</v>
      </c>
      <c r="M29" s="78">
        <v>0</v>
      </c>
      <c r="N29" s="78">
        <v>1.1999999999999999E-3</v>
      </c>
      <c r="O29" s="78">
        <v>1E-4</v>
      </c>
    </row>
    <row r="30" spans="2:15">
      <c r="B30" t="s">
        <v>625</v>
      </c>
      <c r="C30" t="s">
        <v>626</v>
      </c>
      <c r="D30" t="s">
        <v>100</v>
      </c>
      <c r="E30" t="s">
        <v>123</v>
      </c>
      <c r="F30" t="s">
        <v>344</v>
      </c>
      <c r="G30" t="s">
        <v>334</v>
      </c>
      <c r="H30" t="s">
        <v>102</v>
      </c>
      <c r="I30" s="77">
        <v>1003</v>
      </c>
      <c r="J30" s="77">
        <v>6969</v>
      </c>
      <c r="K30" s="77">
        <v>0</v>
      </c>
      <c r="L30" s="77">
        <v>69.899069999999995</v>
      </c>
      <c r="M30" s="78">
        <v>0</v>
      </c>
      <c r="N30" s="78">
        <v>4.3E-3</v>
      </c>
      <c r="O30" s="78">
        <v>4.0000000000000002E-4</v>
      </c>
    </row>
    <row r="31" spans="2:15">
      <c r="B31" t="s">
        <v>627</v>
      </c>
      <c r="C31" t="s">
        <v>628</v>
      </c>
      <c r="D31" t="s">
        <v>100</v>
      </c>
      <c r="E31" t="s">
        <v>123</v>
      </c>
      <c r="F31" t="s">
        <v>376</v>
      </c>
      <c r="G31" t="s">
        <v>334</v>
      </c>
      <c r="H31" t="s">
        <v>102</v>
      </c>
      <c r="I31" s="77">
        <v>5087</v>
      </c>
      <c r="J31" s="77">
        <v>5793</v>
      </c>
      <c r="K31" s="77">
        <v>0</v>
      </c>
      <c r="L31" s="77">
        <v>294.68991</v>
      </c>
      <c r="M31" s="78">
        <v>0</v>
      </c>
      <c r="N31" s="78">
        <v>1.7899999999999999E-2</v>
      </c>
      <c r="O31" s="78">
        <v>1.8E-3</v>
      </c>
    </row>
    <row r="32" spans="2:15">
      <c r="B32" t="s">
        <v>629</v>
      </c>
      <c r="C32" t="s">
        <v>630</v>
      </c>
      <c r="D32" t="s">
        <v>100</v>
      </c>
      <c r="E32" t="s">
        <v>123</v>
      </c>
      <c r="F32" t="s">
        <v>631</v>
      </c>
      <c r="G32" t="s">
        <v>334</v>
      </c>
      <c r="H32" t="s">
        <v>102</v>
      </c>
      <c r="I32" s="77">
        <v>7263</v>
      </c>
      <c r="J32" s="77">
        <v>2528</v>
      </c>
      <c r="K32" s="77">
        <v>0</v>
      </c>
      <c r="L32" s="77">
        <v>183.60864000000001</v>
      </c>
      <c r="M32" s="78">
        <v>0</v>
      </c>
      <c r="N32" s="78">
        <v>1.12E-2</v>
      </c>
      <c r="O32" s="78">
        <v>1.1000000000000001E-3</v>
      </c>
    </row>
    <row r="33" spans="2:15">
      <c r="B33" t="s">
        <v>632</v>
      </c>
      <c r="C33" t="s">
        <v>633</v>
      </c>
      <c r="D33" t="s">
        <v>100</v>
      </c>
      <c r="E33" t="s">
        <v>123</v>
      </c>
      <c r="F33" t="s">
        <v>384</v>
      </c>
      <c r="G33" t="s">
        <v>334</v>
      </c>
      <c r="H33" t="s">
        <v>102</v>
      </c>
      <c r="I33" s="77">
        <v>315</v>
      </c>
      <c r="J33" s="77">
        <v>50800</v>
      </c>
      <c r="K33" s="77">
        <v>0</v>
      </c>
      <c r="L33" s="77">
        <v>160.02000000000001</v>
      </c>
      <c r="M33" s="78">
        <v>0</v>
      </c>
      <c r="N33" s="78">
        <v>9.7000000000000003E-3</v>
      </c>
      <c r="O33" s="78">
        <v>1E-3</v>
      </c>
    </row>
    <row r="34" spans="2:15">
      <c r="B34" t="s">
        <v>634</v>
      </c>
      <c r="C34" t="s">
        <v>635</v>
      </c>
      <c r="D34" t="s">
        <v>100</v>
      </c>
      <c r="E34" t="s">
        <v>123</v>
      </c>
      <c r="F34" t="s">
        <v>349</v>
      </c>
      <c r="G34" t="s">
        <v>334</v>
      </c>
      <c r="H34" t="s">
        <v>102</v>
      </c>
      <c r="I34" s="77">
        <v>16371.15</v>
      </c>
      <c r="J34" s="77">
        <v>1338</v>
      </c>
      <c r="K34" s="77">
        <v>0</v>
      </c>
      <c r="L34" s="77">
        <v>219.045987</v>
      </c>
      <c r="M34" s="78">
        <v>0</v>
      </c>
      <c r="N34" s="78">
        <v>1.3299999999999999E-2</v>
      </c>
      <c r="O34" s="78">
        <v>1.2999999999999999E-3</v>
      </c>
    </row>
    <row r="35" spans="2:15">
      <c r="B35" t="s">
        <v>636</v>
      </c>
      <c r="C35" t="s">
        <v>637</v>
      </c>
      <c r="D35" t="s">
        <v>100</v>
      </c>
      <c r="E35" t="s">
        <v>123</v>
      </c>
      <c r="F35" t="s">
        <v>356</v>
      </c>
      <c r="G35" t="s">
        <v>334</v>
      </c>
      <c r="H35" t="s">
        <v>102</v>
      </c>
      <c r="I35" s="77">
        <v>406</v>
      </c>
      <c r="J35" s="77">
        <v>29000</v>
      </c>
      <c r="K35" s="77">
        <v>0</v>
      </c>
      <c r="L35" s="77">
        <v>117.74</v>
      </c>
      <c r="M35" s="78">
        <v>0</v>
      </c>
      <c r="N35" s="78">
        <v>7.1999999999999998E-3</v>
      </c>
      <c r="O35" s="78">
        <v>6.9999999999999999E-4</v>
      </c>
    </row>
    <row r="36" spans="2:15">
      <c r="B36" t="s">
        <v>638</v>
      </c>
      <c r="C36" t="s">
        <v>639</v>
      </c>
      <c r="D36" t="s">
        <v>100</v>
      </c>
      <c r="E36" t="s">
        <v>123</v>
      </c>
      <c r="F36" t="s">
        <v>338</v>
      </c>
      <c r="G36" t="s">
        <v>334</v>
      </c>
      <c r="H36" t="s">
        <v>102</v>
      </c>
      <c r="I36" s="77">
        <v>538</v>
      </c>
      <c r="J36" s="77">
        <v>29700</v>
      </c>
      <c r="K36" s="77">
        <v>0</v>
      </c>
      <c r="L36" s="77">
        <v>159.786</v>
      </c>
      <c r="M36" s="78">
        <v>0</v>
      </c>
      <c r="N36" s="78">
        <v>9.7000000000000003E-3</v>
      </c>
      <c r="O36" s="78">
        <v>1E-3</v>
      </c>
    </row>
    <row r="37" spans="2:15">
      <c r="B37" t="s">
        <v>640</v>
      </c>
      <c r="C37" t="s">
        <v>641</v>
      </c>
      <c r="D37" t="s">
        <v>100</v>
      </c>
      <c r="E37" t="s">
        <v>123</v>
      </c>
      <c r="F37" t="s">
        <v>642</v>
      </c>
      <c r="G37" t="s">
        <v>643</v>
      </c>
      <c r="H37" t="s">
        <v>102</v>
      </c>
      <c r="I37" s="77">
        <v>6011</v>
      </c>
      <c r="J37" s="77">
        <v>2695</v>
      </c>
      <c r="K37" s="77">
        <v>0</v>
      </c>
      <c r="L37" s="77">
        <v>161.99645000000001</v>
      </c>
      <c r="M37" s="78">
        <v>0</v>
      </c>
      <c r="N37" s="78">
        <v>9.9000000000000008E-3</v>
      </c>
      <c r="O37" s="78">
        <v>1E-3</v>
      </c>
    </row>
    <row r="38" spans="2:15">
      <c r="B38" t="s">
        <v>644</v>
      </c>
      <c r="C38" t="s">
        <v>645</v>
      </c>
      <c r="D38" t="s">
        <v>100</v>
      </c>
      <c r="E38" t="s">
        <v>123</v>
      </c>
      <c r="F38" t="s">
        <v>367</v>
      </c>
      <c r="G38" t="s">
        <v>368</v>
      </c>
      <c r="H38" t="s">
        <v>102</v>
      </c>
      <c r="I38" s="77">
        <v>13715</v>
      </c>
      <c r="J38" s="77">
        <v>2590</v>
      </c>
      <c r="K38" s="77">
        <v>0</v>
      </c>
      <c r="L38" s="77">
        <v>355.21850000000001</v>
      </c>
      <c r="M38" s="78">
        <v>1E-4</v>
      </c>
      <c r="N38" s="78">
        <v>2.1600000000000001E-2</v>
      </c>
      <c r="O38" s="78">
        <v>2.2000000000000001E-3</v>
      </c>
    </row>
    <row r="39" spans="2:15">
      <c r="B39" t="s">
        <v>646</v>
      </c>
      <c r="C39" t="s">
        <v>647</v>
      </c>
      <c r="D39" t="s">
        <v>100</v>
      </c>
      <c r="E39" t="s">
        <v>123</v>
      </c>
      <c r="F39" t="s">
        <v>648</v>
      </c>
      <c r="G39" t="s">
        <v>129</v>
      </c>
      <c r="H39" t="s">
        <v>102</v>
      </c>
      <c r="I39" s="77">
        <v>423</v>
      </c>
      <c r="J39" s="77">
        <v>95170</v>
      </c>
      <c r="K39" s="77">
        <v>0</v>
      </c>
      <c r="L39" s="77">
        <v>402.56909999999999</v>
      </c>
      <c r="M39" s="78">
        <v>0</v>
      </c>
      <c r="N39" s="78">
        <v>2.4500000000000001E-2</v>
      </c>
      <c r="O39" s="78">
        <v>2.5000000000000001E-3</v>
      </c>
    </row>
    <row r="40" spans="2:15">
      <c r="B40" t="s">
        <v>649</v>
      </c>
      <c r="C40" t="s">
        <v>650</v>
      </c>
      <c r="D40" t="s">
        <v>100</v>
      </c>
      <c r="E40" t="s">
        <v>123</v>
      </c>
      <c r="F40" t="s">
        <v>455</v>
      </c>
      <c r="G40" t="s">
        <v>132</v>
      </c>
      <c r="H40" t="s">
        <v>102</v>
      </c>
      <c r="I40" s="77">
        <v>39713</v>
      </c>
      <c r="J40" s="77">
        <v>513.9</v>
      </c>
      <c r="K40" s="77">
        <v>0</v>
      </c>
      <c r="L40" s="77">
        <v>204.08510699999999</v>
      </c>
      <c r="M40" s="78">
        <v>0</v>
      </c>
      <c r="N40" s="78">
        <v>1.24E-2</v>
      </c>
      <c r="O40" s="78">
        <v>1.2999999999999999E-3</v>
      </c>
    </row>
    <row r="41" spans="2:15">
      <c r="B41" s="79" t="s">
        <v>651</v>
      </c>
      <c r="E41" s="16"/>
      <c r="F41" s="16"/>
      <c r="G41" s="16"/>
      <c r="I41" s="81">
        <v>111118.77</v>
      </c>
      <c r="K41" s="81">
        <v>0.19259999999999999</v>
      </c>
      <c r="L41" s="81">
        <v>2337.6587135</v>
      </c>
      <c r="N41" s="80">
        <v>0.14230000000000001</v>
      </c>
      <c r="O41" s="80">
        <v>1.43E-2</v>
      </c>
    </row>
    <row r="42" spans="2:15">
      <c r="B42" t="s">
        <v>652</v>
      </c>
      <c r="C42" t="s">
        <v>653</v>
      </c>
      <c r="D42" t="s">
        <v>100</v>
      </c>
      <c r="E42" t="s">
        <v>123</v>
      </c>
      <c r="F42" t="s">
        <v>495</v>
      </c>
      <c r="G42" t="s">
        <v>496</v>
      </c>
      <c r="H42" t="s">
        <v>102</v>
      </c>
      <c r="I42" s="77">
        <v>58222</v>
      </c>
      <c r="J42" s="77">
        <v>765.4</v>
      </c>
      <c r="K42" s="77">
        <v>0</v>
      </c>
      <c r="L42" s="77">
        <v>445.63118800000001</v>
      </c>
      <c r="M42" s="78">
        <v>1E-4</v>
      </c>
      <c r="N42" s="78">
        <v>2.7099999999999999E-2</v>
      </c>
      <c r="O42" s="78">
        <v>2.7000000000000001E-3</v>
      </c>
    </row>
    <row r="43" spans="2:15">
      <c r="B43" t="s">
        <v>654</v>
      </c>
      <c r="C43" t="s">
        <v>655</v>
      </c>
      <c r="D43" t="s">
        <v>100</v>
      </c>
      <c r="E43" t="s">
        <v>123</v>
      </c>
      <c r="F43" t="s">
        <v>656</v>
      </c>
      <c r="G43" t="s">
        <v>460</v>
      </c>
      <c r="H43" t="s">
        <v>102</v>
      </c>
      <c r="I43" s="77">
        <v>875</v>
      </c>
      <c r="J43" s="77">
        <v>7980</v>
      </c>
      <c r="K43" s="77">
        <v>0</v>
      </c>
      <c r="L43" s="77">
        <v>69.825000000000003</v>
      </c>
      <c r="M43" s="78">
        <v>0</v>
      </c>
      <c r="N43" s="78">
        <v>4.3E-3</v>
      </c>
      <c r="O43" s="78">
        <v>4.0000000000000002E-4</v>
      </c>
    </row>
    <row r="44" spans="2:15">
      <c r="B44" t="s">
        <v>657</v>
      </c>
      <c r="C44" t="s">
        <v>658</v>
      </c>
      <c r="D44" t="s">
        <v>100</v>
      </c>
      <c r="E44" t="s">
        <v>123</v>
      </c>
      <c r="F44" t="s">
        <v>659</v>
      </c>
      <c r="G44" t="s">
        <v>432</v>
      </c>
      <c r="H44" t="s">
        <v>102</v>
      </c>
      <c r="I44" s="77">
        <v>62</v>
      </c>
      <c r="J44" s="77">
        <v>19970</v>
      </c>
      <c r="K44" s="77">
        <v>0</v>
      </c>
      <c r="L44" s="77">
        <v>12.381399999999999</v>
      </c>
      <c r="M44" s="78">
        <v>0</v>
      </c>
      <c r="N44" s="78">
        <v>8.0000000000000004E-4</v>
      </c>
      <c r="O44" s="78">
        <v>1E-4</v>
      </c>
    </row>
    <row r="45" spans="2:15">
      <c r="B45" t="s">
        <v>660</v>
      </c>
      <c r="C45" t="s">
        <v>661</v>
      </c>
      <c r="D45" t="s">
        <v>100</v>
      </c>
      <c r="E45" t="s">
        <v>123</v>
      </c>
      <c r="F45" t="s">
        <v>464</v>
      </c>
      <c r="G45" t="s">
        <v>432</v>
      </c>
      <c r="H45" t="s">
        <v>102</v>
      </c>
      <c r="I45" s="77">
        <v>78</v>
      </c>
      <c r="J45" s="77">
        <v>30230</v>
      </c>
      <c r="K45" s="77">
        <v>0</v>
      </c>
      <c r="L45" s="77">
        <v>23.5794</v>
      </c>
      <c r="M45" s="78">
        <v>0</v>
      </c>
      <c r="N45" s="78">
        <v>1.4E-3</v>
      </c>
      <c r="O45" s="78">
        <v>1E-4</v>
      </c>
    </row>
    <row r="46" spans="2:15">
      <c r="B46" t="s">
        <v>662</v>
      </c>
      <c r="C46" t="s">
        <v>663</v>
      </c>
      <c r="D46" t="s">
        <v>100</v>
      </c>
      <c r="E46" t="s">
        <v>123</v>
      </c>
      <c r="F46" t="s">
        <v>664</v>
      </c>
      <c r="G46" t="s">
        <v>491</v>
      </c>
      <c r="H46" t="s">
        <v>102</v>
      </c>
      <c r="I46" s="77">
        <v>463</v>
      </c>
      <c r="J46" s="77">
        <v>22900</v>
      </c>
      <c r="K46" s="77">
        <v>0</v>
      </c>
      <c r="L46" s="77">
        <v>106.027</v>
      </c>
      <c r="M46" s="78">
        <v>0</v>
      </c>
      <c r="N46" s="78">
        <v>6.4999999999999997E-3</v>
      </c>
      <c r="O46" s="78">
        <v>6.9999999999999999E-4</v>
      </c>
    </row>
    <row r="47" spans="2:15">
      <c r="B47" t="s">
        <v>665</v>
      </c>
      <c r="C47" t="s">
        <v>666</v>
      </c>
      <c r="D47" t="s">
        <v>100</v>
      </c>
      <c r="E47" t="s">
        <v>123</v>
      </c>
      <c r="F47" t="s">
        <v>667</v>
      </c>
      <c r="G47" t="s">
        <v>548</v>
      </c>
      <c r="H47" t="s">
        <v>102</v>
      </c>
      <c r="I47" s="77">
        <v>927</v>
      </c>
      <c r="J47" s="77">
        <v>25510</v>
      </c>
      <c r="K47" s="77">
        <v>0</v>
      </c>
      <c r="L47" s="77">
        <v>236.4777</v>
      </c>
      <c r="M47" s="78">
        <v>1E-4</v>
      </c>
      <c r="N47" s="78">
        <v>1.44E-2</v>
      </c>
      <c r="O47" s="78">
        <v>1.5E-3</v>
      </c>
    </row>
    <row r="48" spans="2:15">
      <c r="B48" t="s">
        <v>668</v>
      </c>
      <c r="C48" t="s">
        <v>669</v>
      </c>
      <c r="D48" t="s">
        <v>100</v>
      </c>
      <c r="E48" t="s">
        <v>123</v>
      </c>
      <c r="F48" t="s">
        <v>670</v>
      </c>
      <c r="G48" t="s">
        <v>548</v>
      </c>
      <c r="H48" t="s">
        <v>102</v>
      </c>
      <c r="I48" s="77">
        <v>18840</v>
      </c>
      <c r="J48" s="77">
        <v>672.3</v>
      </c>
      <c r="K48" s="77">
        <v>0</v>
      </c>
      <c r="L48" s="77">
        <v>126.66132</v>
      </c>
      <c r="M48" s="78">
        <v>0</v>
      </c>
      <c r="N48" s="78">
        <v>7.7000000000000002E-3</v>
      </c>
      <c r="O48" s="78">
        <v>8.0000000000000004E-4</v>
      </c>
    </row>
    <row r="49" spans="2:15">
      <c r="B49" t="s">
        <v>671</v>
      </c>
      <c r="C49" t="s">
        <v>672</v>
      </c>
      <c r="D49" t="s">
        <v>100</v>
      </c>
      <c r="E49" t="s">
        <v>123</v>
      </c>
      <c r="F49" t="s">
        <v>547</v>
      </c>
      <c r="G49" t="s">
        <v>548</v>
      </c>
      <c r="H49" t="s">
        <v>102</v>
      </c>
      <c r="I49" s="77">
        <v>13996</v>
      </c>
      <c r="J49" s="77">
        <v>89.6</v>
      </c>
      <c r="K49" s="77">
        <v>0</v>
      </c>
      <c r="L49" s="77">
        <v>12.540416</v>
      </c>
      <c r="M49" s="78">
        <v>0</v>
      </c>
      <c r="N49" s="78">
        <v>8.0000000000000004E-4</v>
      </c>
      <c r="O49" s="78">
        <v>1E-4</v>
      </c>
    </row>
    <row r="50" spans="2:15">
      <c r="B50" t="s">
        <v>673</v>
      </c>
      <c r="C50" t="s">
        <v>674</v>
      </c>
      <c r="D50" t="s">
        <v>100</v>
      </c>
      <c r="E50" t="s">
        <v>123</v>
      </c>
      <c r="F50" t="s">
        <v>675</v>
      </c>
      <c r="G50" t="s">
        <v>676</v>
      </c>
      <c r="H50" t="s">
        <v>102</v>
      </c>
      <c r="I50" s="77">
        <v>286</v>
      </c>
      <c r="J50" s="77">
        <v>31420</v>
      </c>
      <c r="K50" s="77">
        <v>0</v>
      </c>
      <c r="L50" s="77">
        <v>89.861199999999997</v>
      </c>
      <c r="M50" s="78">
        <v>0</v>
      </c>
      <c r="N50" s="78">
        <v>5.4999999999999997E-3</v>
      </c>
      <c r="O50" s="78">
        <v>5.9999999999999995E-4</v>
      </c>
    </row>
    <row r="51" spans="2:15">
      <c r="B51" t="s">
        <v>677</v>
      </c>
      <c r="C51" t="s">
        <v>678</v>
      </c>
      <c r="D51" t="s">
        <v>100</v>
      </c>
      <c r="E51" t="s">
        <v>123</v>
      </c>
      <c r="F51" t="s">
        <v>679</v>
      </c>
      <c r="G51" t="s">
        <v>380</v>
      </c>
      <c r="H51" t="s">
        <v>102</v>
      </c>
      <c r="I51" s="77">
        <v>516</v>
      </c>
      <c r="J51" s="77">
        <v>6200</v>
      </c>
      <c r="K51" s="77">
        <v>0</v>
      </c>
      <c r="L51" s="77">
        <v>31.992000000000001</v>
      </c>
      <c r="M51" s="78">
        <v>0</v>
      </c>
      <c r="N51" s="78">
        <v>1.9E-3</v>
      </c>
      <c r="O51" s="78">
        <v>2.0000000000000001E-4</v>
      </c>
    </row>
    <row r="52" spans="2:15">
      <c r="B52" t="s">
        <v>680</v>
      </c>
      <c r="C52" t="s">
        <v>681</v>
      </c>
      <c r="D52" t="s">
        <v>100</v>
      </c>
      <c r="E52" t="s">
        <v>123</v>
      </c>
      <c r="F52" t="s">
        <v>682</v>
      </c>
      <c r="G52" t="s">
        <v>380</v>
      </c>
      <c r="H52" t="s">
        <v>102</v>
      </c>
      <c r="I52" s="77">
        <v>667</v>
      </c>
      <c r="J52" s="77">
        <v>49100</v>
      </c>
      <c r="K52" s="77">
        <v>0</v>
      </c>
      <c r="L52" s="77">
        <v>327.49700000000001</v>
      </c>
      <c r="M52" s="78">
        <v>1E-4</v>
      </c>
      <c r="N52" s="78">
        <v>1.9900000000000001E-2</v>
      </c>
      <c r="O52" s="78">
        <v>2E-3</v>
      </c>
    </row>
    <row r="53" spans="2:15">
      <c r="B53" t="s">
        <v>683</v>
      </c>
      <c r="C53" t="s">
        <v>684</v>
      </c>
      <c r="D53" t="s">
        <v>100</v>
      </c>
      <c r="E53" t="s">
        <v>123</v>
      </c>
      <c r="F53" t="s">
        <v>389</v>
      </c>
      <c r="G53" t="s">
        <v>380</v>
      </c>
      <c r="H53" t="s">
        <v>102</v>
      </c>
      <c r="I53" s="77">
        <v>642</v>
      </c>
      <c r="J53" s="77">
        <v>2459</v>
      </c>
      <c r="K53" s="77">
        <v>0.19259999999999999</v>
      </c>
      <c r="L53" s="77">
        <v>15.979380000000001</v>
      </c>
      <c r="M53" s="78">
        <v>0</v>
      </c>
      <c r="N53" s="78">
        <v>1E-3</v>
      </c>
      <c r="O53" s="78">
        <v>1E-4</v>
      </c>
    </row>
    <row r="54" spans="2:15">
      <c r="B54" t="s">
        <v>685</v>
      </c>
      <c r="C54" t="s">
        <v>686</v>
      </c>
      <c r="D54" t="s">
        <v>100</v>
      </c>
      <c r="E54" t="s">
        <v>123</v>
      </c>
      <c r="F54" t="s">
        <v>452</v>
      </c>
      <c r="G54" t="s">
        <v>380</v>
      </c>
      <c r="H54" t="s">
        <v>102</v>
      </c>
      <c r="I54" s="77">
        <v>1826</v>
      </c>
      <c r="J54" s="77">
        <v>6552</v>
      </c>
      <c r="K54" s="77">
        <v>0</v>
      </c>
      <c r="L54" s="77">
        <v>119.63952</v>
      </c>
      <c r="M54" s="78">
        <v>0</v>
      </c>
      <c r="N54" s="78">
        <v>7.3000000000000001E-3</v>
      </c>
      <c r="O54" s="78">
        <v>6.9999999999999999E-4</v>
      </c>
    </row>
    <row r="55" spans="2:15">
      <c r="B55" t="s">
        <v>687</v>
      </c>
      <c r="C55" t="s">
        <v>688</v>
      </c>
      <c r="D55" t="s">
        <v>100</v>
      </c>
      <c r="E55" t="s">
        <v>123</v>
      </c>
      <c r="F55" t="s">
        <v>402</v>
      </c>
      <c r="G55" t="s">
        <v>334</v>
      </c>
      <c r="H55" t="s">
        <v>102</v>
      </c>
      <c r="I55" s="77">
        <v>2146</v>
      </c>
      <c r="J55" s="77">
        <v>14280</v>
      </c>
      <c r="K55" s="77">
        <v>0</v>
      </c>
      <c r="L55" s="77">
        <v>306.44880000000001</v>
      </c>
      <c r="M55" s="78">
        <v>1E-4</v>
      </c>
      <c r="N55" s="78">
        <v>1.8700000000000001E-2</v>
      </c>
      <c r="O55" s="78">
        <v>1.9E-3</v>
      </c>
    </row>
    <row r="56" spans="2:15">
      <c r="B56" t="s">
        <v>689</v>
      </c>
      <c r="C56" t="s">
        <v>690</v>
      </c>
      <c r="D56" t="s">
        <v>100</v>
      </c>
      <c r="E56" t="s">
        <v>123</v>
      </c>
      <c r="F56" t="s">
        <v>363</v>
      </c>
      <c r="G56" t="s">
        <v>334</v>
      </c>
      <c r="H56" t="s">
        <v>102</v>
      </c>
      <c r="I56" s="77">
        <v>5141</v>
      </c>
      <c r="J56" s="77">
        <v>2222</v>
      </c>
      <c r="K56" s="77">
        <v>0</v>
      </c>
      <c r="L56" s="77">
        <v>114.23302</v>
      </c>
      <c r="M56" s="78">
        <v>0</v>
      </c>
      <c r="N56" s="78">
        <v>7.0000000000000001E-3</v>
      </c>
      <c r="O56" s="78">
        <v>6.9999999999999999E-4</v>
      </c>
    </row>
    <row r="57" spans="2:15">
      <c r="B57" t="s">
        <v>691</v>
      </c>
      <c r="C57" t="s">
        <v>692</v>
      </c>
      <c r="D57" t="s">
        <v>100</v>
      </c>
      <c r="E57" t="s">
        <v>123</v>
      </c>
      <c r="F57" t="s">
        <v>693</v>
      </c>
      <c r="G57" t="s">
        <v>125</v>
      </c>
      <c r="H57" t="s">
        <v>102</v>
      </c>
      <c r="I57" s="77">
        <v>177</v>
      </c>
      <c r="J57" s="77">
        <v>20850</v>
      </c>
      <c r="K57" s="77">
        <v>0</v>
      </c>
      <c r="L57" s="77">
        <v>36.904499999999999</v>
      </c>
      <c r="M57" s="78">
        <v>0</v>
      </c>
      <c r="N57" s="78">
        <v>2.2000000000000001E-3</v>
      </c>
      <c r="O57" s="78">
        <v>2.0000000000000001E-4</v>
      </c>
    </row>
    <row r="58" spans="2:15">
      <c r="B58" t="s">
        <v>694</v>
      </c>
      <c r="C58" t="s">
        <v>695</v>
      </c>
      <c r="D58" t="s">
        <v>100</v>
      </c>
      <c r="E58" t="s">
        <v>123</v>
      </c>
      <c r="F58" t="s">
        <v>696</v>
      </c>
      <c r="G58" t="s">
        <v>125</v>
      </c>
      <c r="H58" t="s">
        <v>102</v>
      </c>
      <c r="I58" s="77">
        <v>1615</v>
      </c>
      <c r="J58" s="77">
        <v>1060</v>
      </c>
      <c r="K58" s="77">
        <v>0</v>
      </c>
      <c r="L58" s="77">
        <v>17.119</v>
      </c>
      <c r="M58" s="78">
        <v>0</v>
      </c>
      <c r="N58" s="78">
        <v>1E-3</v>
      </c>
      <c r="O58" s="78">
        <v>1E-4</v>
      </c>
    </row>
    <row r="59" spans="2:15">
      <c r="B59" t="s">
        <v>697</v>
      </c>
      <c r="C59" t="s">
        <v>698</v>
      </c>
      <c r="D59" t="s">
        <v>100</v>
      </c>
      <c r="E59" t="s">
        <v>123</v>
      </c>
      <c r="F59" t="s">
        <v>699</v>
      </c>
      <c r="G59" t="s">
        <v>368</v>
      </c>
      <c r="H59" t="s">
        <v>102</v>
      </c>
      <c r="I59" s="77">
        <v>196</v>
      </c>
      <c r="J59" s="77">
        <v>55990</v>
      </c>
      <c r="K59" s="77">
        <v>0</v>
      </c>
      <c r="L59" s="77">
        <v>109.74039999999999</v>
      </c>
      <c r="M59" s="78">
        <v>0</v>
      </c>
      <c r="N59" s="78">
        <v>6.7000000000000002E-3</v>
      </c>
      <c r="O59" s="78">
        <v>6.9999999999999999E-4</v>
      </c>
    </row>
    <row r="60" spans="2:15">
      <c r="B60" t="s">
        <v>700</v>
      </c>
      <c r="C60" t="s">
        <v>701</v>
      </c>
      <c r="D60" t="s">
        <v>100</v>
      </c>
      <c r="E60" t="s">
        <v>123</v>
      </c>
      <c r="F60" t="s">
        <v>702</v>
      </c>
      <c r="G60" t="s">
        <v>703</v>
      </c>
      <c r="H60" t="s">
        <v>102</v>
      </c>
      <c r="I60" s="77">
        <v>340</v>
      </c>
      <c r="J60" s="77">
        <v>6190</v>
      </c>
      <c r="K60" s="77">
        <v>0</v>
      </c>
      <c r="L60" s="77">
        <v>21.045999999999999</v>
      </c>
      <c r="M60" s="78">
        <v>0</v>
      </c>
      <c r="N60" s="78">
        <v>1.2999999999999999E-3</v>
      </c>
      <c r="O60" s="78">
        <v>1E-4</v>
      </c>
    </row>
    <row r="61" spans="2:15">
      <c r="B61" t="s">
        <v>704</v>
      </c>
      <c r="C61" t="s">
        <v>705</v>
      </c>
      <c r="D61" t="s">
        <v>100</v>
      </c>
      <c r="E61" t="s">
        <v>123</v>
      </c>
      <c r="F61" t="s">
        <v>706</v>
      </c>
      <c r="G61" t="s">
        <v>703</v>
      </c>
      <c r="H61" t="s">
        <v>102</v>
      </c>
      <c r="I61" s="77">
        <v>71</v>
      </c>
      <c r="J61" s="77">
        <v>20850</v>
      </c>
      <c r="K61" s="77">
        <v>0</v>
      </c>
      <c r="L61" s="77">
        <v>14.8035</v>
      </c>
      <c r="M61" s="78">
        <v>0</v>
      </c>
      <c r="N61" s="78">
        <v>8.9999999999999998E-4</v>
      </c>
      <c r="O61" s="78">
        <v>1E-4</v>
      </c>
    </row>
    <row r="62" spans="2:15">
      <c r="B62" t="s">
        <v>707</v>
      </c>
      <c r="C62" t="s">
        <v>708</v>
      </c>
      <c r="D62" t="s">
        <v>100</v>
      </c>
      <c r="E62" t="s">
        <v>123</v>
      </c>
      <c r="F62" t="s">
        <v>709</v>
      </c>
      <c r="G62" t="s">
        <v>703</v>
      </c>
      <c r="H62" t="s">
        <v>102</v>
      </c>
      <c r="I62" s="77">
        <v>76</v>
      </c>
      <c r="J62" s="77">
        <v>37980</v>
      </c>
      <c r="K62" s="77">
        <v>0</v>
      </c>
      <c r="L62" s="77">
        <v>28.864799999999999</v>
      </c>
      <c r="M62" s="78">
        <v>0</v>
      </c>
      <c r="N62" s="78">
        <v>1.8E-3</v>
      </c>
      <c r="O62" s="78">
        <v>2.0000000000000001E-4</v>
      </c>
    </row>
    <row r="63" spans="2:15">
      <c r="B63" t="s">
        <v>710</v>
      </c>
      <c r="C63" t="s">
        <v>711</v>
      </c>
      <c r="D63" t="s">
        <v>100</v>
      </c>
      <c r="E63" t="s">
        <v>123</v>
      </c>
      <c r="F63" t="s">
        <v>712</v>
      </c>
      <c r="G63" t="s">
        <v>444</v>
      </c>
      <c r="H63" t="s">
        <v>102</v>
      </c>
      <c r="I63" s="77">
        <v>3055</v>
      </c>
      <c r="J63" s="77">
        <v>1680</v>
      </c>
      <c r="K63" s="77">
        <v>0</v>
      </c>
      <c r="L63" s="77">
        <v>51.323999999999998</v>
      </c>
      <c r="M63" s="78">
        <v>0</v>
      </c>
      <c r="N63" s="78">
        <v>3.0999999999999999E-3</v>
      </c>
      <c r="O63" s="78">
        <v>2.9999999999999997E-4</v>
      </c>
    </row>
    <row r="64" spans="2:15">
      <c r="B64" t="s">
        <v>713</v>
      </c>
      <c r="C64" t="s">
        <v>714</v>
      </c>
      <c r="D64" t="s">
        <v>100</v>
      </c>
      <c r="E64" t="s">
        <v>123</v>
      </c>
      <c r="F64" t="s">
        <v>443</v>
      </c>
      <c r="G64" t="s">
        <v>444</v>
      </c>
      <c r="H64" t="s">
        <v>102</v>
      </c>
      <c r="I64" s="77">
        <v>377.77</v>
      </c>
      <c r="J64" s="77">
        <v>1535</v>
      </c>
      <c r="K64" s="77">
        <v>0</v>
      </c>
      <c r="L64" s="77">
        <v>5.7987694999999997</v>
      </c>
      <c r="M64" s="78">
        <v>0</v>
      </c>
      <c r="N64" s="78">
        <v>4.0000000000000002E-4</v>
      </c>
      <c r="O64" s="78">
        <v>0</v>
      </c>
    </row>
    <row r="65" spans="2:15">
      <c r="B65" t="s">
        <v>715</v>
      </c>
      <c r="C65" t="s">
        <v>716</v>
      </c>
      <c r="D65" t="s">
        <v>100</v>
      </c>
      <c r="E65" t="s">
        <v>123</v>
      </c>
      <c r="F65" t="s">
        <v>474</v>
      </c>
      <c r="G65" t="s">
        <v>132</v>
      </c>
      <c r="H65" t="s">
        <v>102</v>
      </c>
      <c r="I65" s="77">
        <v>524</v>
      </c>
      <c r="J65" s="77">
        <v>2535</v>
      </c>
      <c r="K65" s="77">
        <v>0</v>
      </c>
      <c r="L65" s="77">
        <v>13.2834</v>
      </c>
      <c r="M65" s="78">
        <v>0</v>
      </c>
      <c r="N65" s="78">
        <v>8.0000000000000004E-4</v>
      </c>
      <c r="O65" s="78">
        <v>1E-4</v>
      </c>
    </row>
    <row r="66" spans="2:15">
      <c r="B66" s="79" t="s">
        <v>717</v>
      </c>
      <c r="E66" s="16"/>
      <c r="F66" s="16"/>
      <c r="G66" s="16"/>
      <c r="I66" s="81">
        <v>239395.3</v>
      </c>
      <c r="K66" s="81">
        <v>0</v>
      </c>
      <c r="L66" s="81">
        <v>2316.8953270000002</v>
      </c>
      <c r="N66" s="80">
        <v>0.1411</v>
      </c>
      <c r="O66" s="80">
        <v>1.4200000000000001E-2</v>
      </c>
    </row>
    <row r="67" spans="2:15">
      <c r="B67" t="s">
        <v>718</v>
      </c>
      <c r="C67" t="s">
        <v>719</v>
      </c>
      <c r="D67" t="s">
        <v>100</v>
      </c>
      <c r="E67" t="s">
        <v>123</v>
      </c>
      <c r="F67" t="s">
        <v>720</v>
      </c>
      <c r="G67" t="s">
        <v>325</v>
      </c>
      <c r="H67" t="s">
        <v>102</v>
      </c>
      <c r="I67" s="77">
        <v>563.4</v>
      </c>
      <c r="J67" s="77">
        <v>2761</v>
      </c>
      <c r="K67" s="77">
        <v>0</v>
      </c>
      <c r="L67" s="77">
        <v>15.555474</v>
      </c>
      <c r="M67" s="78">
        <v>0</v>
      </c>
      <c r="N67" s="78">
        <v>8.9999999999999998E-4</v>
      </c>
      <c r="O67" s="78">
        <v>1E-4</v>
      </c>
    </row>
    <row r="68" spans="2:15">
      <c r="B68" t="s">
        <v>721</v>
      </c>
      <c r="C68" t="s">
        <v>722</v>
      </c>
      <c r="D68" t="s">
        <v>100</v>
      </c>
      <c r="E68" t="s">
        <v>123</v>
      </c>
      <c r="F68" t="s">
        <v>723</v>
      </c>
      <c r="G68" t="s">
        <v>724</v>
      </c>
      <c r="H68" t="s">
        <v>102</v>
      </c>
      <c r="I68" s="77">
        <v>11484</v>
      </c>
      <c r="J68" s="77">
        <v>282.60000000000002</v>
      </c>
      <c r="K68" s="77">
        <v>0</v>
      </c>
      <c r="L68" s="77">
        <v>32.453783999999999</v>
      </c>
      <c r="M68" s="78">
        <v>1E-4</v>
      </c>
      <c r="N68" s="78">
        <v>2E-3</v>
      </c>
      <c r="O68" s="78">
        <v>2.0000000000000001E-4</v>
      </c>
    </row>
    <row r="69" spans="2:15">
      <c r="B69" t="s">
        <v>725</v>
      </c>
      <c r="C69" t="s">
        <v>726</v>
      </c>
      <c r="D69" t="s">
        <v>100</v>
      </c>
      <c r="E69" t="s">
        <v>123</v>
      </c>
      <c r="F69" t="s">
        <v>727</v>
      </c>
      <c r="G69" t="s">
        <v>432</v>
      </c>
      <c r="H69" t="s">
        <v>102</v>
      </c>
      <c r="I69" s="77">
        <v>865</v>
      </c>
      <c r="J69" s="77">
        <v>2769</v>
      </c>
      <c r="K69" s="77">
        <v>0</v>
      </c>
      <c r="L69" s="77">
        <v>23.95185</v>
      </c>
      <c r="M69" s="78">
        <v>0</v>
      </c>
      <c r="N69" s="78">
        <v>1.5E-3</v>
      </c>
      <c r="O69" s="78">
        <v>1E-4</v>
      </c>
    </row>
    <row r="70" spans="2:15">
      <c r="B70" t="s">
        <v>728</v>
      </c>
      <c r="C70" t="s">
        <v>729</v>
      </c>
      <c r="D70" t="s">
        <v>100</v>
      </c>
      <c r="E70" t="s">
        <v>123</v>
      </c>
      <c r="F70" t="s">
        <v>730</v>
      </c>
      <c r="G70" t="s">
        <v>491</v>
      </c>
      <c r="H70" t="s">
        <v>102</v>
      </c>
      <c r="I70" s="77">
        <v>15000</v>
      </c>
      <c r="J70" s="77">
        <v>10210</v>
      </c>
      <c r="K70" s="77">
        <v>0</v>
      </c>
      <c r="L70" s="77">
        <v>1531.5</v>
      </c>
      <c r="M70" s="78">
        <v>3.8E-3</v>
      </c>
      <c r="N70" s="78">
        <v>9.3299999999999994E-2</v>
      </c>
      <c r="O70" s="78">
        <v>9.4000000000000004E-3</v>
      </c>
    </row>
    <row r="71" spans="2:15">
      <c r="B71" t="s">
        <v>731</v>
      </c>
      <c r="C71" t="s">
        <v>732</v>
      </c>
      <c r="D71" t="s">
        <v>100</v>
      </c>
      <c r="E71" t="s">
        <v>123</v>
      </c>
      <c r="F71" t="s">
        <v>733</v>
      </c>
      <c r="G71" t="s">
        <v>491</v>
      </c>
      <c r="H71" t="s">
        <v>102</v>
      </c>
      <c r="I71" s="77">
        <v>24244</v>
      </c>
      <c r="J71" s="77">
        <v>974</v>
      </c>
      <c r="K71" s="77">
        <v>0</v>
      </c>
      <c r="L71" s="77">
        <v>236.13656</v>
      </c>
      <c r="M71" s="78">
        <v>2.9999999999999997E-4</v>
      </c>
      <c r="N71" s="78">
        <v>1.44E-2</v>
      </c>
      <c r="O71" s="78">
        <v>1.4E-3</v>
      </c>
    </row>
    <row r="72" spans="2:15">
      <c r="B72" t="s">
        <v>734</v>
      </c>
      <c r="C72" t="s">
        <v>735</v>
      </c>
      <c r="D72" t="s">
        <v>100</v>
      </c>
      <c r="E72" t="s">
        <v>123</v>
      </c>
      <c r="F72" t="s">
        <v>736</v>
      </c>
      <c r="G72" t="s">
        <v>737</v>
      </c>
      <c r="H72" t="s">
        <v>102</v>
      </c>
      <c r="I72" s="77">
        <v>3700</v>
      </c>
      <c r="J72" s="77">
        <v>320.5</v>
      </c>
      <c r="K72" s="77">
        <v>0</v>
      </c>
      <c r="L72" s="77">
        <v>11.858499999999999</v>
      </c>
      <c r="M72" s="78">
        <v>8.9999999999999998E-4</v>
      </c>
      <c r="N72" s="78">
        <v>6.9999999999999999E-4</v>
      </c>
      <c r="O72" s="78">
        <v>1E-4</v>
      </c>
    </row>
    <row r="73" spans="2:15">
      <c r="B73" t="s">
        <v>738</v>
      </c>
      <c r="C73" t="s">
        <v>739</v>
      </c>
      <c r="D73" t="s">
        <v>100</v>
      </c>
      <c r="E73" t="s">
        <v>123</v>
      </c>
      <c r="F73" t="s">
        <v>740</v>
      </c>
      <c r="G73" t="s">
        <v>737</v>
      </c>
      <c r="H73" t="s">
        <v>102</v>
      </c>
      <c r="I73" s="77">
        <v>6800</v>
      </c>
      <c r="J73" s="77">
        <v>454</v>
      </c>
      <c r="K73" s="77">
        <v>0</v>
      </c>
      <c r="L73" s="77">
        <v>30.872</v>
      </c>
      <c r="M73" s="78">
        <v>5.9999999999999995E-4</v>
      </c>
      <c r="N73" s="78">
        <v>1.9E-3</v>
      </c>
      <c r="O73" s="78">
        <v>2.0000000000000001E-4</v>
      </c>
    </row>
    <row r="74" spans="2:15">
      <c r="B74" t="s">
        <v>741</v>
      </c>
      <c r="C74" t="s">
        <v>742</v>
      </c>
      <c r="D74" t="s">
        <v>100</v>
      </c>
      <c r="E74" t="s">
        <v>123</v>
      </c>
      <c r="F74" t="s">
        <v>743</v>
      </c>
      <c r="G74" t="s">
        <v>548</v>
      </c>
      <c r="H74" t="s">
        <v>102</v>
      </c>
      <c r="I74" s="77">
        <v>146540</v>
      </c>
      <c r="J74" s="77">
        <v>38.1</v>
      </c>
      <c r="K74" s="77">
        <v>0</v>
      </c>
      <c r="L74" s="77">
        <v>55.831740000000003</v>
      </c>
      <c r="M74" s="78">
        <v>6.9999999999999999E-4</v>
      </c>
      <c r="N74" s="78">
        <v>3.3999999999999998E-3</v>
      </c>
      <c r="O74" s="78">
        <v>2.9999999999999997E-4</v>
      </c>
    </row>
    <row r="75" spans="2:15">
      <c r="B75" t="s">
        <v>744</v>
      </c>
      <c r="C75" t="s">
        <v>745</v>
      </c>
      <c r="D75" t="s">
        <v>100</v>
      </c>
      <c r="E75" t="s">
        <v>123</v>
      </c>
      <c r="F75" t="s">
        <v>415</v>
      </c>
      <c r="G75" t="s">
        <v>380</v>
      </c>
      <c r="H75" t="s">
        <v>102</v>
      </c>
      <c r="I75" s="77">
        <v>2412</v>
      </c>
      <c r="J75" s="77">
        <v>811.5</v>
      </c>
      <c r="K75" s="77">
        <v>0</v>
      </c>
      <c r="L75" s="77">
        <v>19.57338</v>
      </c>
      <c r="M75" s="78">
        <v>0</v>
      </c>
      <c r="N75" s="78">
        <v>1.1999999999999999E-3</v>
      </c>
      <c r="O75" s="78">
        <v>1E-4</v>
      </c>
    </row>
    <row r="76" spans="2:15">
      <c r="B76" t="s">
        <v>746</v>
      </c>
      <c r="C76" t="s">
        <v>747</v>
      </c>
      <c r="D76" t="s">
        <v>100</v>
      </c>
      <c r="E76" t="s">
        <v>123</v>
      </c>
      <c r="F76" t="s">
        <v>424</v>
      </c>
      <c r="G76" t="s">
        <v>380</v>
      </c>
      <c r="H76" t="s">
        <v>102</v>
      </c>
      <c r="I76" s="77">
        <v>377</v>
      </c>
      <c r="J76" s="77">
        <v>20600</v>
      </c>
      <c r="K76" s="77">
        <v>0</v>
      </c>
      <c r="L76" s="77">
        <v>77.662000000000006</v>
      </c>
      <c r="M76" s="78">
        <v>0</v>
      </c>
      <c r="N76" s="78">
        <v>4.7000000000000002E-3</v>
      </c>
      <c r="O76" s="78">
        <v>5.0000000000000001E-4</v>
      </c>
    </row>
    <row r="77" spans="2:15">
      <c r="B77" t="s">
        <v>748</v>
      </c>
      <c r="C77" t="s">
        <v>749</v>
      </c>
      <c r="D77" t="s">
        <v>100</v>
      </c>
      <c r="E77" t="s">
        <v>123</v>
      </c>
      <c r="F77" t="s">
        <v>750</v>
      </c>
      <c r="G77" t="s">
        <v>334</v>
      </c>
      <c r="H77" t="s">
        <v>102</v>
      </c>
      <c r="I77" s="77">
        <v>22689.9</v>
      </c>
      <c r="J77" s="77">
        <v>861</v>
      </c>
      <c r="K77" s="77">
        <v>0</v>
      </c>
      <c r="L77" s="77">
        <v>195.360039</v>
      </c>
      <c r="M77" s="78">
        <v>2.0000000000000001E-4</v>
      </c>
      <c r="N77" s="78">
        <v>1.1900000000000001E-2</v>
      </c>
      <c r="O77" s="78">
        <v>1.1999999999999999E-3</v>
      </c>
    </row>
    <row r="78" spans="2:15">
      <c r="B78" t="s">
        <v>751</v>
      </c>
      <c r="C78" t="s">
        <v>752</v>
      </c>
      <c r="D78" t="s">
        <v>100</v>
      </c>
      <c r="E78" t="s">
        <v>123</v>
      </c>
      <c r="F78" t="s">
        <v>753</v>
      </c>
      <c r="G78" t="s">
        <v>754</v>
      </c>
      <c r="H78" t="s">
        <v>102</v>
      </c>
      <c r="I78" s="77">
        <v>4720</v>
      </c>
      <c r="J78" s="77">
        <v>1825</v>
      </c>
      <c r="K78" s="77">
        <v>0</v>
      </c>
      <c r="L78" s="77">
        <v>86.14</v>
      </c>
      <c r="M78" s="78">
        <v>1.2999999999999999E-3</v>
      </c>
      <c r="N78" s="78">
        <v>5.1999999999999998E-3</v>
      </c>
      <c r="O78" s="78">
        <v>5.0000000000000001E-4</v>
      </c>
    </row>
    <row r="79" spans="2:15">
      <c r="B79" s="79" t="s">
        <v>755</v>
      </c>
      <c r="E79" s="16"/>
      <c r="F79" s="16"/>
      <c r="G79" s="16"/>
      <c r="I79" s="81">
        <v>0</v>
      </c>
      <c r="K79" s="81">
        <v>0</v>
      </c>
      <c r="L79" s="81">
        <v>0</v>
      </c>
      <c r="N79" s="80">
        <v>0</v>
      </c>
      <c r="O79" s="80">
        <v>0</v>
      </c>
    </row>
    <row r="80" spans="2:15">
      <c r="B80" t="s">
        <v>225</v>
      </c>
      <c r="C80" t="s">
        <v>225</v>
      </c>
      <c r="E80" s="16"/>
      <c r="F80" s="16"/>
      <c r="G80" t="s">
        <v>225</v>
      </c>
      <c r="H80" t="s">
        <v>225</v>
      </c>
      <c r="I80" s="77">
        <v>0</v>
      </c>
      <c r="J80" s="77">
        <v>0</v>
      </c>
      <c r="L80" s="77">
        <v>0</v>
      </c>
      <c r="M80" s="78">
        <v>0</v>
      </c>
      <c r="N80" s="78">
        <v>0</v>
      </c>
      <c r="O80" s="78">
        <v>0</v>
      </c>
    </row>
    <row r="81" spans="2:15">
      <c r="B81" s="79" t="s">
        <v>230</v>
      </c>
      <c r="E81" s="16"/>
      <c r="F81" s="16"/>
      <c r="G81" s="16"/>
      <c r="I81" s="81">
        <v>60413.46</v>
      </c>
      <c r="K81" s="81">
        <v>0.82282999999999995</v>
      </c>
      <c r="L81" s="81">
        <v>4088.95335066813</v>
      </c>
      <c r="N81" s="80">
        <v>0.249</v>
      </c>
      <c r="O81" s="80">
        <v>2.5100000000000001E-2</v>
      </c>
    </row>
    <row r="82" spans="2:15">
      <c r="B82" s="79" t="s">
        <v>304</v>
      </c>
      <c r="E82" s="16"/>
      <c r="F82" s="16"/>
      <c r="G82" s="16"/>
      <c r="I82" s="81">
        <v>55764</v>
      </c>
      <c r="K82" s="81">
        <v>0</v>
      </c>
      <c r="L82" s="81">
        <v>1538.175396356</v>
      </c>
      <c r="N82" s="80">
        <v>9.3700000000000006E-2</v>
      </c>
      <c r="O82" s="80">
        <v>9.4000000000000004E-3</v>
      </c>
    </row>
    <row r="83" spans="2:15">
      <c r="B83" t="s">
        <v>756</v>
      </c>
      <c r="C83" t="s">
        <v>757</v>
      </c>
      <c r="D83" t="s">
        <v>758</v>
      </c>
      <c r="E83" t="s">
        <v>574</v>
      </c>
      <c r="F83" t="s">
        <v>759</v>
      </c>
      <c r="G83" t="s">
        <v>760</v>
      </c>
      <c r="H83" t="s">
        <v>106</v>
      </c>
      <c r="I83" s="77">
        <v>1637</v>
      </c>
      <c r="J83" s="77">
        <v>942</v>
      </c>
      <c r="K83" s="77">
        <v>0</v>
      </c>
      <c r="L83" s="77">
        <v>47.957879400000003</v>
      </c>
      <c r="M83" s="78">
        <v>0</v>
      </c>
      <c r="N83" s="78">
        <v>2.8999999999999998E-3</v>
      </c>
      <c r="O83" s="78">
        <v>2.9999999999999997E-4</v>
      </c>
    </row>
    <row r="84" spans="2:15">
      <c r="B84" t="s">
        <v>761</v>
      </c>
      <c r="C84" t="s">
        <v>762</v>
      </c>
      <c r="D84" t="s">
        <v>763</v>
      </c>
      <c r="E84" t="s">
        <v>574</v>
      </c>
      <c r="F84" t="s">
        <v>764</v>
      </c>
      <c r="G84" t="s">
        <v>765</v>
      </c>
      <c r="H84" t="s">
        <v>106</v>
      </c>
      <c r="I84" s="77">
        <v>584</v>
      </c>
      <c r="J84" s="77">
        <v>15225</v>
      </c>
      <c r="K84" s="77">
        <v>0</v>
      </c>
      <c r="L84" s="77">
        <v>276.52253999999999</v>
      </c>
      <c r="M84" s="78">
        <v>0</v>
      </c>
      <c r="N84" s="78">
        <v>1.6799999999999999E-2</v>
      </c>
      <c r="O84" s="78">
        <v>1.6999999999999999E-3</v>
      </c>
    </row>
    <row r="85" spans="2:15">
      <c r="B85" t="s">
        <v>766</v>
      </c>
      <c r="C85" t="s">
        <v>767</v>
      </c>
      <c r="D85" t="s">
        <v>763</v>
      </c>
      <c r="E85" t="s">
        <v>574</v>
      </c>
      <c r="F85" t="s">
        <v>768</v>
      </c>
      <c r="G85" t="s">
        <v>769</v>
      </c>
      <c r="H85" t="s">
        <v>106</v>
      </c>
      <c r="I85" s="77">
        <v>104</v>
      </c>
      <c r="J85" s="77">
        <v>11370</v>
      </c>
      <c r="K85" s="77">
        <v>0</v>
      </c>
      <c r="L85" s="77">
        <v>36.775128000000002</v>
      </c>
      <c r="M85" s="78">
        <v>0</v>
      </c>
      <c r="N85" s="78">
        <v>2.2000000000000001E-3</v>
      </c>
      <c r="O85" s="78">
        <v>2.0000000000000001E-4</v>
      </c>
    </row>
    <row r="86" spans="2:15">
      <c r="B86" t="s">
        <v>770</v>
      </c>
      <c r="C86" t="s">
        <v>771</v>
      </c>
      <c r="D86" t="s">
        <v>758</v>
      </c>
      <c r="E86" t="s">
        <v>574</v>
      </c>
      <c r="F86" t="s">
        <v>772</v>
      </c>
      <c r="G86" t="s">
        <v>769</v>
      </c>
      <c r="H86" t="s">
        <v>106</v>
      </c>
      <c r="I86" s="77">
        <v>44992</v>
      </c>
      <c r="J86" s="77">
        <v>550.005</v>
      </c>
      <c r="K86" s="77">
        <v>0</v>
      </c>
      <c r="L86" s="77">
        <v>769.595156256</v>
      </c>
      <c r="M86" s="78">
        <v>2.0000000000000001E-4</v>
      </c>
      <c r="N86" s="78">
        <v>4.6899999999999997E-2</v>
      </c>
      <c r="O86" s="78">
        <v>4.7000000000000002E-3</v>
      </c>
    </row>
    <row r="87" spans="2:15">
      <c r="B87" t="s">
        <v>773</v>
      </c>
      <c r="C87" t="s">
        <v>774</v>
      </c>
      <c r="D87" t="s">
        <v>763</v>
      </c>
      <c r="E87" t="s">
        <v>775</v>
      </c>
      <c r="F87" t="s">
        <v>776</v>
      </c>
      <c r="G87" t="s">
        <v>769</v>
      </c>
      <c r="H87" t="s">
        <v>106</v>
      </c>
      <c r="I87" s="77">
        <v>4104</v>
      </c>
      <c r="J87" s="77">
        <v>778</v>
      </c>
      <c r="K87" s="77">
        <v>0</v>
      </c>
      <c r="L87" s="77">
        <v>99.299563199999994</v>
      </c>
      <c r="M87" s="78">
        <v>0</v>
      </c>
      <c r="N87" s="78">
        <v>6.0000000000000001E-3</v>
      </c>
      <c r="O87" s="78">
        <v>5.9999999999999995E-4</v>
      </c>
    </row>
    <row r="88" spans="2:15">
      <c r="B88" t="s">
        <v>777</v>
      </c>
      <c r="C88" t="s">
        <v>778</v>
      </c>
      <c r="D88" t="s">
        <v>758</v>
      </c>
      <c r="E88" t="s">
        <v>574</v>
      </c>
      <c r="F88" t="s">
        <v>779</v>
      </c>
      <c r="G88" t="s">
        <v>769</v>
      </c>
      <c r="H88" t="s">
        <v>106</v>
      </c>
      <c r="I88" s="77">
        <v>395</v>
      </c>
      <c r="J88" s="77">
        <v>15779</v>
      </c>
      <c r="K88" s="77">
        <v>0</v>
      </c>
      <c r="L88" s="77">
        <v>193.83712550000001</v>
      </c>
      <c r="M88" s="78">
        <v>0</v>
      </c>
      <c r="N88" s="78">
        <v>1.18E-2</v>
      </c>
      <c r="O88" s="78">
        <v>1.1999999999999999E-3</v>
      </c>
    </row>
    <row r="89" spans="2:15">
      <c r="B89" t="s">
        <v>780</v>
      </c>
      <c r="C89" t="s">
        <v>781</v>
      </c>
      <c r="D89" t="s">
        <v>758</v>
      </c>
      <c r="E89" t="s">
        <v>123</v>
      </c>
      <c r="F89" t="s">
        <v>782</v>
      </c>
      <c r="G89" t="s">
        <v>783</v>
      </c>
      <c r="H89" t="s">
        <v>106</v>
      </c>
      <c r="I89" s="77">
        <v>3948</v>
      </c>
      <c r="J89" s="77">
        <v>930</v>
      </c>
      <c r="K89" s="77">
        <v>0</v>
      </c>
      <c r="L89" s="77">
        <v>114.18800400000001</v>
      </c>
      <c r="M89" s="78">
        <v>1E-4</v>
      </c>
      <c r="N89" s="78">
        <v>7.0000000000000001E-3</v>
      </c>
      <c r="O89" s="78">
        <v>6.9999999999999999E-4</v>
      </c>
    </row>
    <row r="90" spans="2:15">
      <c r="B90" s="79" t="s">
        <v>305</v>
      </c>
      <c r="E90" s="16"/>
      <c r="F90" s="16"/>
      <c r="G90" s="16"/>
      <c r="I90" s="81">
        <v>4649.46</v>
      </c>
      <c r="K90" s="81">
        <v>0.82282999999999995</v>
      </c>
      <c r="L90" s="81">
        <v>2550.7779543121301</v>
      </c>
      <c r="N90" s="80">
        <v>0.15529999999999999</v>
      </c>
      <c r="O90" s="80">
        <v>1.5599999999999999E-2</v>
      </c>
    </row>
    <row r="91" spans="2:15">
      <c r="B91" t="s">
        <v>784</v>
      </c>
      <c r="C91" t="s">
        <v>785</v>
      </c>
      <c r="D91" t="s">
        <v>763</v>
      </c>
      <c r="E91" t="s">
        <v>574</v>
      </c>
      <c r="F91" t="s">
        <v>786</v>
      </c>
      <c r="G91" t="s">
        <v>787</v>
      </c>
      <c r="H91" t="s">
        <v>106</v>
      </c>
      <c r="I91" s="77">
        <v>801</v>
      </c>
      <c r="J91" s="77">
        <v>8240</v>
      </c>
      <c r="K91" s="77">
        <v>0</v>
      </c>
      <c r="L91" s="77">
        <v>205.26746399999999</v>
      </c>
      <c r="M91" s="78">
        <v>0</v>
      </c>
      <c r="N91" s="78">
        <v>1.2500000000000001E-2</v>
      </c>
      <c r="O91" s="78">
        <v>1.2999999999999999E-3</v>
      </c>
    </row>
    <row r="92" spans="2:15">
      <c r="B92" t="s">
        <v>788</v>
      </c>
      <c r="C92" t="s">
        <v>789</v>
      </c>
      <c r="D92" t="s">
        <v>100</v>
      </c>
      <c r="E92" t="s">
        <v>574</v>
      </c>
      <c r="F92" t="s">
        <v>790</v>
      </c>
      <c r="G92" t="s">
        <v>791</v>
      </c>
      <c r="H92" t="s">
        <v>106</v>
      </c>
      <c r="I92" s="77">
        <v>269</v>
      </c>
      <c r="J92" s="77">
        <v>33635</v>
      </c>
      <c r="K92" s="77">
        <v>0</v>
      </c>
      <c r="L92" s="77">
        <v>281.3870465</v>
      </c>
      <c r="M92" s="78">
        <v>0</v>
      </c>
      <c r="N92" s="78">
        <v>1.7100000000000001E-2</v>
      </c>
      <c r="O92" s="78">
        <v>1.6999999999999999E-3</v>
      </c>
    </row>
    <row r="93" spans="2:15">
      <c r="B93" t="s">
        <v>792</v>
      </c>
      <c r="C93" t="s">
        <v>793</v>
      </c>
      <c r="D93" t="s">
        <v>794</v>
      </c>
      <c r="E93" t="s">
        <v>574</v>
      </c>
      <c r="F93" t="s">
        <v>795</v>
      </c>
      <c r="G93" t="s">
        <v>791</v>
      </c>
      <c r="H93" t="s">
        <v>106</v>
      </c>
      <c r="I93" s="77">
        <v>60</v>
      </c>
      <c r="J93" s="77">
        <v>164900</v>
      </c>
      <c r="K93" s="77">
        <v>0</v>
      </c>
      <c r="L93" s="77">
        <v>307.70339999999999</v>
      </c>
      <c r="M93" s="78">
        <v>0</v>
      </c>
      <c r="N93" s="78">
        <v>1.8700000000000001E-2</v>
      </c>
      <c r="O93" s="78">
        <v>1.9E-3</v>
      </c>
    </row>
    <row r="94" spans="2:15">
      <c r="B94" t="s">
        <v>796</v>
      </c>
      <c r="C94" t="s">
        <v>797</v>
      </c>
      <c r="D94" t="s">
        <v>123</v>
      </c>
      <c r="E94" t="s">
        <v>574</v>
      </c>
      <c r="F94" t="s">
        <v>798</v>
      </c>
      <c r="G94" t="s">
        <v>799</v>
      </c>
      <c r="H94" t="s">
        <v>110</v>
      </c>
      <c r="I94" s="77">
        <v>875.46</v>
      </c>
      <c r="J94" s="77">
        <v>359.5</v>
      </c>
      <c r="K94" s="77">
        <v>0</v>
      </c>
      <c r="L94" s="77">
        <v>11.078106296130001</v>
      </c>
      <c r="M94" s="78">
        <v>0</v>
      </c>
      <c r="N94" s="78">
        <v>6.9999999999999999E-4</v>
      </c>
      <c r="O94" s="78">
        <v>1E-4</v>
      </c>
    </row>
    <row r="95" spans="2:15">
      <c r="B95" t="s">
        <v>800</v>
      </c>
      <c r="C95" t="s">
        <v>801</v>
      </c>
      <c r="D95" t="s">
        <v>802</v>
      </c>
      <c r="E95" t="s">
        <v>574</v>
      </c>
      <c r="F95" t="s">
        <v>803</v>
      </c>
      <c r="G95" t="s">
        <v>799</v>
      </c>
      <c r="H95" t="s">
        <v>113</v>
      </c>
      <c r="I95" s="77">
        <v>198</v>
      </c>
      <c r="J95" s="77">
        <v>1432</v>
      </c>
      <c r="K95" s="77">
        <v>0</v>
      </c>
      <c r="L95" s="77">
        <v>11.917301616</v>
      </c>
      <c r="M95" s="78">
        <v>0</v>
      </c>
      <c r="N95" s="78">
        <v>6.9999999999999999E-4</v>
      </c>
      <c r="O95" s="78">
        <v>1E-4</v>
      </c>
    </row>
    <row r="96" spans="2:15">
      <c r="B96" t="s">
        <v>804</v>
      </c>
      <c r="C96" t="s">
        <v>805</v>
      </c>
      <c r="D96" t="s">
        <v>763</v>
      </c>
      <c r="E96" t="s">
        <v>574</v>
      </c>
      <c r="F96" t="s">
        <v>806</v>
      </c>
      <c r="G96" t="s">
        <v>807</v>
      </c>
      <c r="H96" t="s">
        <v>106</v>
      </c>
      <c r="I96" s="77">
        <v>855</v>
      </c>
      <c r="J96" s="77">
        <v>12031</v>
      </c>
      <c r="K96" s="77">
        <v>0.82282999999999995</v>
      </c>
      <c r="L96" s="77">
        <v>320.7331355</v>
      </c>
      <c r="M96" s="78">
        <v>0</v>
      </c>
      <c r="N96" s="78">
        <v>1.95E-2</v>
      </c>
      <c r="O96" s="78">
        <v>2E-3</v>
      </c>
    </row>
    <row r="97" spans="2:15">
      <c r="B97" t="s">
        <v>808</v>
      </c>
      <c r="C97" t="s">
        <v>809</v>
      </c>
      <c r="D97" t="s">
        <v>763</v>
      </c>
      <c r="E97" t="s">
        <v>574</v>
      </c>
      <c r="F97" t="s">
        <v>810</v>
      </c>
      <c r="G97" t="s">
        <v>769</v>
      </c>
      <c r="H97" t="s">
        <v>106</v>
      </c>
      <c r="I97" s="77">
        <v>317</v>
      </c>
      <c r="J97" s="77">
        <v>11879</v>
      </c>
      <c r="K97" s="77">
        <v>0</v>
      </c>
      <c r="L97" s="77">
        <v>117.1114973</v>
      </c>
      <c r="M97" s="78">
        <v>0</v>
      </c>
      <c r="N97" s="78">
        <v>7.1000000000000004E-3</v>
      </c>
      <c r="O97" s="78">
        <v>6.9999999999999999E-4</v>
      </c>
    </row>
    <row r="98" spans="2:15">
      <c r="B98" t="s">
        <v>811</v>
      </c>
      <c r="C98" t="s">
        <v>812</v>
      </c>
      <c r="D98" t="s">
        <v>763</v>
      </c>
      <c r="E98" t="s">
        <v>574</v>
      </c>
      <c r="F98" t="s">
        <v>813</v>
      </c>
      <c r="G98" t="s">
        <v>769</v>
      </c>
      <c r="H98" t="s">
        <v>106</v>
      </c>
      <c r="I98" s="77">
        <v>5</v>
      </c>
      <c r="J98" s="77">
        <v>333434</v>
      </c>
      <c r="K98" s="77">
        <v>0</v>
      </c>
      <c r="L98" s="77">
        <v>51.848987000000001</v>
      </c>
      <c r="M98" s="78">
        <v>0</v>
      </c>
      <c r="N98" s="78">
        <v>3.2000000000000002E-3</v>
      </c>
      <c r="O98" s="78">
        <v>2.9999999999999997E-4</v>
      </c>
    </row>
    <row r="99" spans="2:15">
      <c r="B99" t="s">
        <v>814</v>
      </c>
      <c r="C99" t="s">
        <v>815</v>
      </c>
      <c r="D99" t="s">
        <v>763</v>
      </c>
      <c r="E99" t="s">
        <v>574</v>
      </c>
      <c r="F99" t="s">
        <v>816</v>
      </c>
      <c r="G99" t="s">
        <v>769</v>
      </c>
      <c r="H99" t="s">
        <v>106</v>
      </c>
      <c r="I99" s="77">
        <v>518</v>
      </c>
      <c r="J99" s="77">
        <v>33632</v>
      </c>
      <c r="K99" s="77">
        <v>0</v>
      </c>
      <c r="L99" s="77">
        <v>541.80479360000004</v>
      </c>
      <c r="M99" s="78">
        <v>0</v>
      </c>
      <c r="N99" s="78">
        <v>3.3000000000000002E-2</v>
      </c>
      <c r="O99" s="78">
        <v>3.3E-3</v>
      </c>
    </row>
    <row r="100" spans="2:15">
      <c r="B100" t="s">
        <v>817</v>
      </c>
      <c r="C100" t="s">
        <v>818</v>
      </c>
      <c r="D100" t="s">
        <v>763</v>
      </c>
      <c r="E100" t="s">
        <v>574</v>
      </c>
      <c r="F100" t="s">
        <v>819</v>
      </c>
      <c r="G100" t="s">
        <v>783</v>
      </c>
      <c r="H100" t="s">
        <v>106</v>
      </c>
      <c r="I100" s="77">
        <v>717</v>
      </c>
      <c r="J100" s="77">
        <v>17757</v>
      </c>
      <c r="K100" s="77">
        <v>0</v>
      </c>
      <c r="L100" s="77">
        <v>395.95801590000002</v>
      </c>
      <c r="M100" s="78">
        <v>0</v>
      </c>
      <c r="N100" s="78">
        <v>2.41E-2</v>
      </c>
      <c r="O100" s="78">
        <v>2.3999999999999998E-3</v>
      </c>
    </row>
    <row r="101" spans="2:15">
      <c r="B101" t="s">
        <v>820</v>
      </c>
      <c r="C101" t="s">
        <v>821</v>
      </c>
      <c r="D101" t="s">
        <v>763</v>
      </c>
      <c r="E101" t="s">
        <v>574</v>
      </c>
      <c r="F101" t="s">
        <v>822</v>
      </c>
      <c r="G101" t="s">
        <v>783</v>
      </c>
      <c r="H101" t="s">
        <v>106</v>
      </c>
      <c r="I101" s="77">
        <v>34</v>
      </c>
      <c r="J101" s="77">
        <v>289359</v>
      </c>
      <c r="K101" s="77">
        <v>0</v>
      </c>
      <c r="L101" s="77">
        <v>305.96820659999997</v>
      </c>
      <c r="M101" s="78">
        <v>0</v>
      </c>
      <c r="N101" s="78">
        <v>1.8599999999999998E-2</v>
      </c>
      <c r="O101" s="78">
        <v>1.9E-3</v>
      </c>
    </row>
    <row r="102" spans="2:15">
      <c r="B102" t="s">
        <v>232</v>
      </c>
      <c r="E102" s="16"/>
      <c r="F102" s="16"/>
      <c r="G102" s="16"/>
    </row>
    <row r="103" spans="2:15">
      <c r="B103" t="s">
        <v>298</v>
      </c>
      <c r="E103" s="16"/>
      <c r="F103" s="16"/>
      <c r="G103" s="16"/>
    </row>
    <row r="104" spans="2:15">
      <c r="B104" t="s">
        <v>299</v>
      </c>
      <c r="E104" s="16"/>
      <c r="F104" s="16"/>
      <c r="G104" s="16"/>
    </row>
    <row r="105" spans="2:15">
      <c r="B105" t="s">
        <v>300</v>
      </c>
      <c r="E105" s="16"/>
      <c r="F105" s="16"/>
      <c r="G105" s="16"/>
    </row>
    <row r="106" spans="2:15">
      <c r="B106" t="s">
        <v>301</v>
      </c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2054008.88</v>
      </c>
      <c r="I11" s="7"/>
      <c r="J11" s="75">
        <v>3.1242749000000001</v>
      </c>
      <c r="K11" s="75">
        <v>29085.902309876601</v>
      </c>
      <c r="L11" s="7"/>
      <c r="M11" s="76">
        <v>1</v>
      </c>
      <c r="N11" s="76">
        <v>0.1784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1988428.88</v>
      </c>
      <c r="J12" s="81">
        <v>0</v>
      </c>
      <c r="K12" s="81">
        <v>18823.615565468001</v>
      </c>
      <c r="M12" s="80">
        <v>0.6472</v>
      </c>
      <c r="N12" s="80">
        <v>0.11550000000000001</v>
      </c>
    </row>
    <row r="13" spans="2:63">
      <c r="B13" s="79" t="s">
        <v>823</v>
      </c>
      <c r="D13" s="16"/>
      <c r="E13" s="16"/>
      <c r="F13" s="16"/>
      <c r="G13" s="16"/>
      <c r="H13" s="81">
        <v>114687</v>
      </c>
      <c r="J13" s="81">
        <v>0</v>
      </c>
      <c r="K13" s="81">
        <v>3511.1354200000001</v>
      </c>
      <c r="M13" s="80">
        <v>0.1207</v>
      </c>
      <c r="N13" s="80">
        <v>2.1499999999999998E-2</v>
      </c>
    </row>
    <row r="14" spans="2:63">
      <c r="B14" t="s">
        <v>824</v>
      </c>
      <c r="C14" t="s">
        <v>825</v>
      </c>
      <c r="D14" t="s">
        <v>100</v>
      </c>
      <c r="E14" t="s">
        <v>826</v>
      </c>
      <c r="F14" t="s">
        <v>827</v>
      </c>
      <c r="G14" t="s">
        <v>102</v>
      </c>
      <c r="H14" s="77">
        <v>16758</v>
      </c>
      <c r="I14" s="77">
        <v>1199</v>
      </c>
      <c r="J14" s="77">
        <v>0</v>
      </c>
      <c r="K14" s="77">
        <v>200.92841999999999</v>
      </c>
      <c r="L14" s="78">
        <v>2.9999999999999997E-4</v>
      </c>
      <c r="M14" s="78">
        <v>6.8999999999999999E-3</v>
      </c>
      <c r="N14" s="78">
        <v>1.1999999999999999E-3</v>
      </c>
    </row>
    <row r="15" spans="2:63">
      <c r="B15" t="s">
        <v>828</v>
      </c>
      <c r="C15" t="s">
        <v>829</v>
      </c>
      <c r="D15" t="s">
        <v>100</v>
      </c>
      <c r="E15" t="s">
        <v>830</v>
      </c>
      <c r="F15" t="s">
        <v>827</v>
      </c>
      <c r="G15" t="s">
        <v>102</v>
      </c>
      <c r="H15" s="77">
        <v>8911</v>
      </c>
      <c r="I15" s="77">
        <v>3137</v>
      </c>
      <c r="J15" s="77">
        <v>0</v>
      </c>
      <c r="K15" s="77">
        <v>279.53807</v>
      </c>
      <c r="L15" s="78">
        <v>0</v>
      </c>
      <c r="M15" s="78">
        <v>9.5999999999999992E-3</v>
      </c>
      <c r="N15" s="78">
        <v>1.6999999999999999E-3</v>
      </c>
    </row>
    <row r="16" spans="2:63">
      <c r="B16" t="s">
        <v>831</v>
      </c>
      <c r="C16" t="s">
        <v>832</v>
      </c>
      <c r="D16" t="s">
        <v>100</v>
      </c>
      <c r="E16" t="s">
        <v>830</v>
      </c>
      <c r="F16" t="s">
        <v>827</v>
      </c>
      <c r="G16" t="s">
        <v>102</v>
      </c>
      <c r="H16" s="77">
        <v>79595</v>
      </c>
      <c r="I16" s="77">
        <v>1966</v>
      </c>
      <c r="J16" s="77">
        <v>0</v>
      </c>
      <c r="K16" s="77">
        <v>1564.8377</v>
      </c>
      <c r="L16" s="78">
        <v>2.9999999999999997E-4</v>
      </c>
      <c r="M16" s="78">
        <v>5.3800000000000001E-2</v>
      </c>
      <c r="N16" s="78">
        <v>9.5999999999999992E-3</v>
      </c>
    </row>
    <row r="17" spans="2:14">
      <c r="B17" t="s">
        <v>833</v>
      </c>
      <c r="C17" t="s">
        <v>834</v>
      </c>
      <c r="D17" t="s">
        <v>100</v>
      </c>
      <c r="E17" t="s">
        <v>835</v>
      </c>
      <c r="F17" t="s">
        <v>827</v>
      </c>
      <c r="G17" t="s">
        <v>102</v>
      </c>
      <c r="H17" s="77">
        <v>2613</v>
      </c>
      <c r="I17" s="77">
        <v>2141</v>
      </c>
      <c r="J17" s="77">
        <v>0</v>
      </c>
      <c r="K17" s="77">
        <v>55.944330000000001</v>
      </c>
      <c r="L17" s="78">
        <v>0</v>
      </c>
      <c r="M17" s="78">
        <v>1.9E-3</v>
      </c>
      <c r="N17" s="78">
        <v>2.9999999999999997E-4</v>
      </c>
    </row>
    <row r="18" spans="2:14">
      <c r="B18" t="s">
        <v>836</v>
      </c>
      <c r="C18" t="s">
        <v>837</v>
      </c>
      <c r="D18" t="s">
        <v>100</v>
      </c>
      <c r="E18" t="s">
        <v>838</v>
      </c>
      <c r="F18" t="s">
        <v>827</v>
      </c>
      <c r="G18" t="s">
        <v>102</v>
      </c>
      <c r="H18" s="77">
        <v>1653</v>
      </c>
      <c r="I18" s="77">
        <v>19590</v>
      </c>
      <c r="J18" s="77">
        <v>0</v>
      </c>
      <c r="K18" s="77">
        <v>323.8227</v>
      </c>
      <c r="L18" s="78">
        <v>1E-4</v>
      </c>
      <c r="M18" s="78">
        <v>1.11E-2</v>
      </c>
      <c r="N18" s="78">
        <v>2E-3</v>
      </c>
    </row>
    <row r="19" spans="2:14">
      <c r="B19" t="s">
        <v>839</v>
      </c>
      <c r="C19" t="s">
        <v>840</v>
      </c>
      <c r="D19" t="s">
        <v>100</v>
      </c>
      <c r="E19" t="s">
        <v>838</v>
      </c>
      <c r="F19" t="s">
        <v>827</v>
      </c>
      <c r="G19" t="s">
        <v>102</v>
      </c>
      <c r="H19" s="77">
        <v>5157</v>
      </c>
      <c r="I19" s="77">
        <v>21060</v>
      </c>
      <c r="J19" s="77">
        <v>0</v>
      </c>
      <c r="K19" s="77">
        <v>1086.0642</v>
      </c>
      <c r="L19" s="78">
        <v>2.9999999999999997E-4</v>
      </c>
      <c r="M19" s="78">
        <v>3.73E-2</v>
      </c>
      <c r="N19" s="78">
        <v>6.7000000000000002E-3</v>
      </c>
    </row>
    <row r="20" spans="2:14">
      <c r="B20" s="79" t="s">
        <v>841</v>
      </c>
      <c r="D20" s="16"/>
      <c r="E20" s="16"/>
      <c r="F20" s="16"/>
      <c r="G20" s="16"/>
      <c r="H20" s="81">
        <v>86939</v>
      </c>
      <c r="J20" s="81">
        <v>0</v>
      </c>
      <c r="K20" s="81">
        <v>6716.5981000000002</v>
      </c>
      <c r="M20" s="80">
        <v>0.23089999999999999</v>
      </c>
      <c r="N20" s="80">
        <v>4.1200000000000001E-2</v>
      </c>
    </row>
    <row r="21" spans="2:14">
      <c r="B21" t="s">
        <v>842</v>
      </c>
      <c r="C21" t="s">
        <v>843</v>
      </c>
      <c r="D21" t="s">
        <v>100</v>
      </c>
      <c r="E21" t="s">
        <v>830</v>
      </c>
      <c r="F21" t="s">
        <v>827</v>
      </c>
      <c r="G21" t="s">
        <v>102</v>
      </c>
      <c r="H21" s="77">
        <v>921</v>
      </c>
      <c r="I21" s="77">
        <v>17140</v>
      </c>
      <c r="J21" s="77">
        <v>0</v>
      </c>
      <c r="K21" s="77">
        <v>157.85939999999999</v>
      </c>
      <c r="L21" s="78">
        <v>0</v>
      </c>
      <c r="M21" s="78">
        <v>5.4000000000000003E-3</v>
      </c>
      <c r="N21" s="78">
        <v>1E-3</v>
      </c>
    </row>
    <row r="22" spans="2:14">
      <c r="B22" t="s">
        <v>844</v>
      </c>
      <c r="C22" t="s">
        <v>845</v>
      </c>
      <c r="D22" t="s">
        <v>100</v>
      </c>
      <c r="E22" t="s">
        <v>835</v>
      </c>
      <c r="F22" t="s">
        <v>827</v>
      </c>
      <c r="G22" t="s">
        <v>102</v>
      </c>
      <c r="H22" s="77">
        <v>10600</v>
      </c>
      <c r="I22" s="77">
        <v>7930</v>
      </c>
      <c r="J22" s="77">
        <v>0</v>
      </c>
      <c r="K22" s="77">
        <v>840.58</v>
      </c>
      <c r="L22" s="78">
        <v>1E-4</v>
      </c>
      <c r="M22" s="78">
        <v>2.8899999999999999E-2</v>
      </c>
      <c r="N22" s="78">
        <v>5.1999999999999998E-3</v>
      </c>
    </row>
    <row r="23" spans="2:14">
      <c r="B23" t="s">
        <v>846</v>
      </c>
      <c r="C23" t="s">
        <v>847</v>
      </c>
      <c r="D23" t="s">
        <v>100</v>
      </c>
      <c r="E23" t="s">
        <v>838</v>
      </c>
      <c r="F23" t="s">
        <v>827</v>
      </c>
      <c r="G23" t="s">
        <v>102</v>
      </c>
      <c r="H23" s="77">
        <v>1703</v>
      </c>
      <c r="I23" s="77">
        <v>4379</v>
      </c>
      <c r="J23" s="77">
        <v>0</v>
      </c>
      <c r="K23" s="77">
        <v>74.574370000000002</v>
      </c>
      <c r="L23" s="78">
        <v>5.0000000000000001E-4</v>
      </c>
      <c r="M23" s="78">
        <v>2.5999999999999999E-3</v>
      </c>
      <c r="N23" s="78">
        <v>5.0000000000000001E-4</v>
      </c>
    </row>
    <row r="24" spans="2:14">
      <c r="B24" t="s">
        <v>848</v>
      </c>
      <c r="C24" t="s">
        <v>849</v>
      </c>
      <c r="D24" t="s">
        <v>100</v>
      </c>
      <c r="E24" t="s">
        <v>838</v>
      </c>
      <c r="F24" t="s">
        <v>827</v>
      </c>
      <c r="G24" t="s">
        <v>102</v>
      </c>
      <c r="H24" s="77">
        <v>13439</v>
      </c>
      <c r="I24" s="77">
        <v>5014</v>
      </c>
      <c r="J24" s="77">
        <v>0</v>
      </c>
      <c r="K24" s="77">
        <v>673.83145999999999</v>
      </c>
      <c r="L24" s="78">
        <v>1E-3</v>
      </c>
      <c r="M24" s="78">
        <v>2.3199999999999998E-2</v>
      </c>
      <c r="N24" s="78">
        <v>4.1000000000000003E-3</v>
      </c>
    </row>
    <row r="25" spans="2:14">
      <c r="B25" t="s">
        <v>850</v>
      </c>
      <c r="C25" t="s">
        <v>851</v>
      </c>
      <c r="D25" t="s">
        <v>100</v>
      </c>
      <c r="E25" t="s">
        <v>838</v>
      </c>
      <c r="F25" t="s">
        <v>827</v>
      </c>
      <c r="G25" t="s">
        <v>102</v>
      </c>
      <c r="H25" s="77">
        <v>1070</v>
      </c>
      <c r="I25" s="77">
        <v>9537</v>
      </c>
      <c r="J25" s="77">
        <v>0</v>
      </c>
      <c r="K25" s="77">
        <v>102.0459</v>
      </c>
      <c r="L25" s="78">
        <v>2.9999999999999997E-4</v>
      </c>
      <c r="M25" s="78">
        <v>3.5000000000000001E-3</v>
      </c>
      <c r="N25" s="78">
        <v>5.9999999999999995E-4</v>
      </c>
    </row>
    <row r="26" spans="2:14">
      <c r="B26" t="s">
        <v>852</v>
      </c>
      <c r="C26" t="s">
        <v>853</v>
      </c>
      <c r="D26" t="s">
        <v>100</v>
      </c>
      <c r="E26" t="s">
        <v>838</v>
      </c>
      <c r="F26" t="s">
        <v>827</v>
      </c>
      <c r="G26" t="s">
        <v>102</v>
      </c>
      <c r="H26" s="77">
        <v>3759</v>
      </c>
      <c r="I26" s="77">
        <v>3543</v>
      </c>
      <c r="J26" s="77">
        <v>0</v>
      </c>
      <c r="K26" s="77">
        <v>133.18136999999999</v>
      </c>
      <c r="L26" s="78">
        <v>1E-4</v>
      </c>
      <c r="M26" s="78">
        <v>4.5999999999999999E-3</v>
      </c>
      <c r="N26" s="78">
        <v>8.0000000000000004E-4</v>
      </c>
    </row>
    <row r="27" spans="2:14">
      <c r="B27" t="s">
        <v>854</v>
      </c>
      <c r="C27" t="s">
        <v>855</v>
      </c>
      <c r="D27" t="s">
        <v>100</v>
      </c>
      <c r="E27" t="s">
        <v>838</v>
      </c>
      <c r="F27" t="s">
        <v>827</v>
      </c>
      <c r="G27" t="s">
        <v>102</v>
      </c>
      <c r="H27" s="77">
        <v>19154</v>
      </c>
      <c r="I27" s="77">
        <v>15320</v>
      </c>
      <c r="J27" s="77">
        <v>0</v>
      </c>
      <c r="K27" s="77">
        <v>2934.3928000000001</v>
      </c>
      <c r="L27" s="78">
        <v>2.3999999999999998E-3</v>
      </c>
      <c r="M27" s="78">
        <v>0.1009</v>
      </c>
      <c r="N27" s="78">
        <v>1.7999999999999999E-2</v>
      </c>
    </row>
    <row r="28" spans="2:14">
      <c r="B28" t="s">
        <v>856</v>
      </c>
      <c r="C28" t="s">
        <v>857</v>
      </c>
      <c r="D28" t="s">
        <v>100</v>
      </c>
      <c r="E28" t="s">
        <v>838</v>
      </c>
      <c r="F28" t="s">
        <v>827</v>
      </c>
      <c r="G28" t="s">
        <v>102</v>
      </c>
      <c r="H28" s="77">
        <v>36293</v>
      </c>
      <c r="I28" s="77">
        <v>4960</v>
      </c>
      <c r="J28" s="77">
        <v>0</v>
      </c>
      <c r="K28" s="77">
        <v>1800.1328000000001</v>
      </c>
      <c r="L28" s="78">
        <v>5.0000000000000001E-4</v>
      </c>
      <c r="M28" s="78">
        <v>6.1899999999999997E-2</v>
      </c>
      <c r="N28" s="78">
        <v>1.0999999999999999E-2</v>
      </c>
    </row>
    <row r="29" spans="2:14">
      <c r="B29" s="79" t="s">
        <v>858</v>
      </c>
      <c r="D29" s="16"/>
      <c r="E29" s="16"/>
      <c r="F29" s="16"/>
      <c r="G29" s="16"/>
      <c r="H29" s="81">
        <v>1786802.88</v>
      </c>
      <c r="J29" s="81">
        <v>0</v>
      </c>
      <c r="K29" s="81">
        <v>8595.8820454680008</v>
      </c>
      <c r="M29" s="80">
        <v>0.29549999999999998</v>
      </c>
      <c r="N29" s="80">
        <v>5.2699999999999997E-2</v>
      </c>
    </row>
    <row r="30" spans="2:14">
      <c r="B30" t="s">
        <v>859</v>
      </c>
      <c r="C30" t="s">
        <v>860</v>
      </c>
      <c r="D30" t="s">
        <v>100</v>
      </c>
      <c r="E30" t="s">
        <v>826</v>
      </c>
      <c r="F30" t="s">
        <v>861</v>
      </c>
      <c r="G30" t="s">
        <v>102</v>
      </c>
      <c r="H30" s="77">
        <v>814187</v>
      </c>
      <c r="I30" s="77">
        <v>392.11</v>
      </c>
      <c r="J30" s="77">
        <v>0</v>
      </c>
      <c r="K30" s="77">
        <v>3192.5086457000002</v>
      </c>
      <c r="L30" s="78">
        <v>3.5999999999999999E-3</v>
      </c>
      <c r="M30" s="78">
        <v>0.10979999999999999</v>
      </c>
      <c r="N30" s="78">
        <v>1.9599999999999999E-2</v>
      </c>
    </row>
    <row r="31" spans="2:14">
      <c r="B31" t="s">
        <v>862</v>
      </c>
      <c r="C31" t="s">
        <v>863</v>
      </c>
      <c r="D31" t="s">
        <v>100</v>
      </c>
      <c r="E31" t="s">
        <v>830</v>
      </c>
      <c r="F31" t="s">
        <v>861</v>
      </c>
      <c r="G31" t="s">
        <v>102</v>
      </c>
      <c r="H31" s="77">
        <v>152079</v>
      </c>
      <c r="I31" s="77">
        <v>393.15</v>
      </c>
      <c r="J31" s="77">
        <v>0</v>
      </c>
      <c r="K31" s="77">
        <v>597.89858849999996</v>
      </c>
      <c r="L31" s="78">
        <v>2.0000000000000001E-4</v>
      </c>
      <c r="M31" s="78">
        <v>2.06E-2</v>
      </c>
      <c r="N31" s="78">
        <v>3.7000000000000002E-3</v>
      </c>
    </row>
    <row r="32" spans="2:14">
      <c r="B32" t="s">
        <v>864</v>
      </c>
      <c r="C32" t="s">
        <v>865</v>
      </c>
      <c r="D32" t="s">
        <v>100</v>
      </c>
      <c r="E32" t="s">
        <v>835</v>
      </c>
      <c r="F32" t="s">
        <v>861</v>
      </c>
      <c r="G32" t="s">
        <v>102</v>
      </c>
      <c r="H32" s="77">
        <v>535214</v>
      </c>
      <c r="I32" s="77">
        <v>382.36</v>
      </c>
      <c r="J32" s="77">
        <v>0</v>
      </c>
      <c r="K32" s="77">
        <v>2046.4442504000001</v>
      </c>
      <c r="L32" s="78">
        <v>2.0000000000000001E-4</v>
      </c>
      <c r="M32" s="78">
        <v>7.0400000000000004E-2</v>
      </c>
      <c r="N32" s="78">
        <v>1.26E-2</v>
      </c>
    </row>
    <row r="33" spans="2:14">
      <c r="B33" t="s">
        <v>866</v>
      </c>
      <c r="C33" t="s">
        <v>867</v>
      </c>
      <c r="D33" t="s">
        <v>100</v>
      </c>
      <c r="E33" t="s">
        <v>835</v>
      </c>
      <c r="F33" t="s">
        <v>861</v>
      </c>
      <c r="G33" t="s">
        <v>102</v>
      </c>
      <c r="H33" s="77">
        <v>233281.88</v>
      </c>
      <c r="I33" s="77">
        <v>371.11</v>
      </c>
      <c r="J33" s="77">
        <v>0</v>
      </c>
      <c r="K33" s="77">
        <v>865.73238486800005</v>
      </c>
      <c r="L33" s="78">
        <v>2.0000000000000001E-4</v>
      </c>
      <c r="M33" s="78">
        <v>2.98E-2</v>
      </c>
      <c r="N33" s="78">
        <v>5.3E-3</v>
      </c>
    </row>
    <row r="34" spans="2:14">
      <c r="B34" t="s">
        <v>868</v>
      </c>
      <c r="C34" t="s">
        <v>869</v>
      </c>
      <c r="D34" t="s">
        <v>100</v>
      </c>
      <c r="E34" t="s">
        <v>838</v>
      </c>
      <c r="F34" t="s">
        <v>861</v>
      </c>
      <c r="G34" t="s">
        <v>102</v>
      </c>
      <c r="H34" s="77">
        <v>11142</v>
      </c>
      <c r="I34" s="77">
        <v>3384.65</v>
      </c>
      <c r="J34" s="77">
        <v>0</v>
      </c>
      <c r="K34" s="77">
        <v>377.11770300000001</v>
      </c>
      <c r="L34" s="78">
        <v>6.9999999999999999E-4</v>
      </c>
      <c r="M34" s="78">
        <v>1.2999999999999999E-2</v>
      </c>
      <c r="N34" s="78">
        <v>2.3E-3</v>
      </c>
    </row>
    <row r="35" spans="2:14">
      <c r="B35" t="s">
        <v>870</v>
      </c>
      <c r="C35" t="s">
        <v>871</v>
      </c>
      <c r="D35" t="s">
        <v>100</v>
      </c>
      <c r="E35" t="s">
        <v>838</v>
      </c>
      <c r="F35" t="s">
        <v>861</v>
      </c>
      <c r="G35" t="s">
        <v>102</v>
      </c>
      <c r="H35" s="77">
        <v>5259</v>
      </c>
      <c r="I35" s="77">
        <v>3830.7</v>
      </c>
      <c r="J35" s="77">
        <v>0</v>
      </c>
      <c r="K35" s="77">
        <v>201.456513</v>
      </c>
      <c r="L35" s="78">
        <v>1E-4</v>
      </c>
      <c r="M35" s="78">
        <v>6.8999999999999999E-3</v>
      </c>
      <c r="N35" s="78">
        <v>1.1999999999999999E-3</v>
      </c>
    </row>
    <row r="36" spans="2:14">
      <c r="B36" t="s">
        <v>872</v>
      </c>
      <c r="C36" t="s">
        <v>873</v>
      </c>
      <c r="D36" t="s">
        <v>100</v>
      </c>
      <c r="E36" t="s">
        <v>838</v>
      </c>
      <c r="F36" t="s">
        <v>861</v>
      </c>
      <c r="G36" t="s">
        <v>102</v>
      </c>
      <c r="H36" s="77">
        <v>35640</v>
      </c>
      <c r="I36" s="77">
        <v>3688.9</v>
      </c>
      <c r="J36" s="77">
        <v>0</v>
      </c>
      <c r="K36" s="77">
        <v>1314.72396</v>
      </c>
      <c r="L36" s="78">
        <v>2.9999999999999997E-4</v>
      </c>
      <c r="M36" s="78">
        <v>4.5199999999999997E-2</v>
      </c>
      <c r="N36" s="78">
        <v>8.0999999999999996E-3</v>
      </c>
    </row>
    <row r="37" spans="2:14">
      <c r="B37" s="79" t="s">
        <v>874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225</v>
      </c>
      <c r="C38" t="s">
        <v>225</v>
      </c>
      <c r="D38" s="16"/>
      <c r="E38" s="16"/>
      <c r="F38" t="s">
        <v>225</v>
      </c>
      <c r="G38" t="s">
        <v>225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571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225</v>
      </c>
      <c r="C40" t="s">
        <v>225</v>
      </c>
      <c r="D40" s="16"/>
      <c r="E40" s="16"/>
      <c r="F40" t="s">
        <v>225</v>
      </c>
      <c r="G40" t="s">
        <v>225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875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225</v>
      </c>
      <c r="C42" t="s">
        <v>225</v>
      </c>
      <c r="D42" s="16"/>
      <c r="E42" s="16"/>
      <c r="F42" t="s">
        <v>225</v>
      </c>
      <c r="G42" t="s">
        <v>225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230</v>
      </c>
      <c r="D43" s="16"/>
      <c r="E43" s="16"/>
      <c r="F43" s="16"/>
      <c r="G43" s="16"/>
      <c r="H43" s="81">
        <v>65580</v>
      </c>
      <c r="J43" s="81">
        <v>3.1242749000000001</v>
      </c>
      <c r="K43" s="81">
        <v>10262.2867444086</v>
      </c>
      <c r="M43" s="80">
        <v>0.3528</v>
      </c>
      <c r="N43" s="80">
        <v>6.3E-2</v>
      </c>
    </row>
    <row r="44" spans="2:14">
      <c r="B44" s="79" t="s">
        <v>876</v>
      </c>
      <c r="D44" s="16"/>
      <c r="E44" s="16"/>
      <c r="F44" s="16"/>
      <c r="G44" s="16"/>
      <c r="H44" s="81">
        <v>65580</v>
      </c>
      <c r="J44" s="81">
        <v>3.1242749000000001</v>
      </c>
      <c r="K44" s="81">
        <v>10262.2867444086</v>
      </c>
      <c r="M44" s="80">
        <v>0.3528</v>
      </c>
      <c r="N44" s="80">
        <v>6.3E-2</v>
      </c>
    </row>
    <row r="45" spans="2:14">
      <c r="B45" t="s">
        <v>877</v>
      </c>
      <c r="C45" t="s">
        <v>878</v>
      </c>
      <c r="D45" t="s">
        <v>794</v>
      </c>
      <c r="E45" t="s">
        <v>879</v>
      </c>
      <c r="F45" t="s">
        <v>880</v>
      </c>
      <c r="G45" t="s">
        <v>110</v>
      </c>
      <c r="H45" s="77">
        <v>377</v>
      </c>
      <c r="I45" s="77">
        <v>13462</v>
      </c>
      <c r="J45" s="77">
        <v>0</v>
      </c>
      <c r="K45" s="77">
        <v>178.64104962600001</v>
      </c>
      <c r="L45" s="78">
        <v>0</v>
      </c>
      <c r="M45" s="78">
        <v>6.1000000000000004E-3</v>
      </c>
      <c r="N45" s="78">
        <v>1.1000000000000001E-3</v>
      </c>
    </row>
    <row r="46" spans="2:14">
      <c r="B46" t="s">
        <v>881</v>
      </c>
      <c r="C46" t="s">
        <v>882</v>
      </c>
      <c r="D46" t="s">
        <v>763</v>
      </c>
      <c r="E46" t="s">
        <v>879</v>
      </c>
      <c r="F46" t="s">
        <v>880</v>
      </c>
      <c r="G46" t="s">
        <v>106</v>
      </c>
      <c r="H46" s="77">
        <v>995</v>
      </c>
      <c r="I46" s="77">
        <v>22245</v>
      </c>
      <c r="J46" s="77">
        <v>0</v>
      </c>
      <c r="K46" s="77">
        <v>688.36040249999996</v>
      </c>
      <c r="L46" s="78">
        <v>0</v>
      </c>
      <c r="M46" s="78">
        <v>2.3699999999999999E-2</v>
      </c>
      <c r="N46" s="78">
        <v>4.1999999999999997E-3</v>
      </c>
    </row>
    <row r="47" spans="2:14">
      <c r="B47" t="s">
        <v>883</v>
      </c>
      <c r="C47" t="s">
        <v>884</v>
      </c>
      <c r="D47" t="s">
        <v>763</v>
      </c>
      <c r="E47" t="s">
        <v>885</v>
      </c>
      <c r="F47" t="s">
        <v>880</v>
      </c>
      <c r="G47" t="s">
        <v>106</v>
      </c>
      <c r="H47" s="77">
        <v>2266</v>
      </c>
      <c r="I47" s="77">
        <v>9061</v>
      </c>
      <c r="J47" s="77">
        <v>0</v>
      </c>
      <c r="K47" s="77">
        <v>638.55222860000003</v>
      </c>
      <c r="L47" s="78">
        <v>0</v>
      </c>
      <c r="M47" s="78">
        <v>2.1999999999999999E-2</v>
      </c>
      <c r="N47" s="78">
        <v>3.8999999999999998E-3</v>
      </c>
    </row>
    <row r="48" spans="2:14">
      <c r="B48" t="s">
        <v>886</v>
      </c>
      <c r="C48" t="s">
        <v>887</v>
      </c>
      <c r="D48" t="s">
        <v>123</v>
      </c>
      <c r="E48" t="s">
        <v>888</v>
      </c>
      <c r="F48" t="s">
        <v>827</v>
      </c>
      <c r="G48" t="s">
        <v>106</v>
      </c>
      <c r="H48" s="77">
        <v>4795</v>
      </c>
      <c r="I48" s="77">
        <v>1983</v>
      </c>
      <c r="J48" s="77">
        <v>0</v>
      </c>
      <c r="K48" s="77">
        <v>295.71388350000001</v>
      </c>
      <c r="L48" s="78">
        <v>0</v>
      </c>
      <c r="M48" s="78">
        <v>1.0200000000000001E-2</v>
      </c>
      <c r="N48" s="78">
        <v>1.8E-3</v>
      </c>
    </row>
    <row r="49" spans="2:14">
      <c r="B49" t="s">
        <v>889</v>
      </c>
      <c r="C49" t="s">
        <v>890</v>
      </c>
      <c r="D49" t="s">
        <v>763</v>
      </c>
      <c r="E49" t="s">
        <v>891</v>
      </c>
      <c r="F49" t="s">
        <v>827</v>
      </c>
      <c r="G49" t="s">
        <v>106</v>
      </c>
      <c r="H49" s="77">
        <v>309</v>
      </c>
      <c r="I49" s="77">
        <v>54232</v>
      </c>
      <c r="J49" s="77">
        <v>0.14853359999999999</v>
      </c>
      <c r="K49" s="77">
        <v>521.31263039999999</v>
      </c>
      <c r="L49" s="78">
        <v>0</v>
      </c>
      <c r="M49" s="78">
        <v>1.7899999999999999E-2</v>
      </c>
      <c r="N49" s="78">
        <v>3.2000000000000002E-3</v>
      </c>
    </row>
    <row r="50" spans="2:14">
      <c r="B50" t="s">
        <v>892</v>
      </c>
      <c r="C50" t="s">
        <v>893</v>
      </c>
      <c r="D50" t="s">
        <v>758</v>
      </c>
      <c r="E50" t="s">
        <v>894</v>
      </c>
      <c r="F50" t="s">
        <v>827</v>
      </c>
      <c r="G50" t="s">
        <v>106</v>
      </c>
      <c r="H50" s="77">
        <v>851</v>
      </c>
      <c r="I50" s="77">
        <v>5279</v>
      </c>
      <c r="J50" s="77">
        <v>0</v>
      </c>
      <c r="K50" s="77">
        <v>139.7145419</v>
      </c>
      <c r="L50" s="78">
        <v>0</v>
      </c>
      <c r="M50" s="78">
        <v>4.7999999999999996E-3</v>
      </c>
      <c r="N50" s="78">
        <v>8.9999999999999998E-4</v>
      </c>
    </row>
    <row r="51" spans="2:14">
      <c r="B51" t="s">
        <v>895</v>
      </c>
      <c r="C51" t="s">
        <v>896</v>
      </c>
      <c r="D51" t="s">
        <v>123</v>
      </c>
      <c r="E51" t="s">
        <v>897</v>
      </c>
      <c r="F51" t="s">
        <v>827</v>
      </c>
      <c r="G51" t="s">
        <v>106</v>
      </c>
      <c r="H51" s="77">
        <v>5965</v>
      </c>
      <c r="I51" s="77">
        <v>2879</v>
      </c>
      <c r="J51" s="77">
        <v>1.8399692999999999</v>
      </c>
      <c r="K51" s="77">
        <v>535.92757779999999</v>
      </c>
      <c r="L51" s="78">
        <v>0</v>
      </c>
      <c r="M51" s="78">
        <v>1.84E-2</v>
      </c>
      <c r="N51" s="78">
        <v>3.3E-3</v>
      </c>
    </row>
    <row r="52" spans="2:14">
      <c r="B52" t="s">
        <v>898</v>
      </c>
      <c r="C52" t="s">
        <v>899</v>
      </c>
      <c r="D52" t="s">
        <v>758</v>
      </c>
      <c r="E52" t="s">
        <v>897</v>
      </c>
      <c r="F52" t="s">
        <v>827</v>
      </c>
      <c r="G52" t="s">
        <v>106</v>
      </c>
      <c r="H52" s="77">
        <v>782</v>
      </c>
      <c r="I52" s="77">
        <v>2652</v>
      </c>
      <c r="J52" s="77">
        <v>1.135772</v>
      </c>
      <c r="K52" s="77">
        <v>65.632942400000005</v>
      </c>
      <c r="L52" s="78">
        <v>0</v>
      </c>
      <c r="M52" s="78">
        <v>2.3E-3</v>
      </c>
      <c r="N52" s="78">
        <v>4.0000000000000002E-4</v>
      </c>
    </row>
    <row r="53" spans="2:14">
      <c r="B53" t="s">
        <v>900</v>
      </c>
      <c r="C53" t="s">
        <v>901</v>
      </c>
      <c r="D53" t="s">
        <v>758</v>
      </c>
      <c r="E53" t="s">
        <v>902</v>
      </c>
      <c r="F53" t="s">
        <v>827</v>
      </c>
      <c r="G53" t="s">
        <v>106</v>
      </c>
      <c r="H53" s="77">
        <v>1083</v>
      </c>
      <c r="I53" s="77">
        <v>39785</v>
      </c>
      <c r="J53" s="77">
        <v>0</v>
      </c>
      <c r="K53" s="77">
        <v>1340.0105205</v>
      </c>
      <c r="L53" s="78">
        <v>0</v>
      </c>
      <c r="M53" s="78">
        <v>4.6100000000000002E-2</v>
      </c>
      <c r="N53" s="78">
        <v>8.2000000000000007E-3</v>
      </c>
    </row>
    <row r="54" spans="2:14">
      <c r="B54" t="s">
        <v>903</v>
      </c>
      <c r="C54" t="s">
        <v>904</v>
      </c>
      <c r="D54" t="s">
        <v>123</v>
      </c>
      <c r="E54" t="s">
        <v>879</v>
      </c>
      <c r="F54" t="s">
        <v>827</v>
      </c>
      <c r="G54" t="s">
        <v>106</v>
      </c>
      <c r="H54" s="77">
        <v>3237</v>
      </c>
      <c r="I54" s="77">
        <v>3658</v>
      </c>
      <c r="J54" s="77">
        <v>0</v>
      </c>
      <c r="K54" s="77">
        <v>368.25342060000003</v>
      </c>
      <c r="L54" s="78">
        <v>0</v>
      </c>
      <c r="M54" s="78">
        <v>1.2699999999999999E-2</v>
      </c>
      <c r="N54" s="78">
        <v>2.3E-3</v>
      </c>
    </row>
    <row r="55" spans="2:14">
      <c r="B55" t="s">
        <v>905</v>
      </c>
      <c r="C55" t="s">
        <v>906</v>
      </c>
      <c r="D55" t="s">
        <v>794</v>
      </c>
      <c r="E55" t="s">
        <v>879</v>
      </c>
      <c r="F55" t="s">
        <v>827</v>
      </c>
      <c r="G55" t="s">
        <v>110</v>
      </c>
      <c r="H55" s="77">
        <v>6718</v>
      </c>
      <c r="I55" s="77">
        <v>1000.8</v>
      </c>
      <c r="J55" s="77">
        <v>0</v>
      </c>
      <c r="K55" s="77">
        <v>236.65605550559999</v>
      </c>
      <c r="L55" s="78">
        <v>0</v>
      </c>
      <c r="M55" s="78">
        <v>8.0999999999999996E-3</v>
      </c>
      <c r="N55" s="78">
        <v>1.5E-3</v>
      </c>
    </row>
    <row r="56" spans="2:14">
      <c r="B56" t="s">
        <v>907</v>
      </c>
      <c r="C56" t="s">
        <v>908</v>
      </c>
      <c r="D56" t="s">
        <v>802</v>
      </c>
      <c r="E56" t="s">
        <v>879</v>
      </c>
      <c r="F56" t="s">
        <v>827</v>
      </c>
      <c r="G56" t="s">
        <v>106</v>
      </c>
      <c r="H56" s="77">
        <v>6589</v>
      </c>
      <c r="I56" s="77">
        <v>962.13</v>
      </c>
      <c r="J56" s="77">
        <v>0</v>
      </c>
      <c r="K56" s="77">
        <v>197.15765912699999</v>
      </c>
      <c r="L56" s="78">
        <v>0</v>
      </c>
      <c r="M56" s="78">
        <v>6.7999999999999996E-3</v>
      </c>
      <c r="N56" s="78">
        <v>1.1999999999999999E-3</v>
      </c>
    </row>
    <row r="57" spans="2:14">
      <c r="B57" t="s">
        <v>909</v>
      </c>
      <c r="C57" t="s">
        <v>910</v>
      </c>
      <c r="D57" t="s">
        <v>763</v>
      </c>
      <c r="E57" t="s">
        <v>911</v>
      </c>
      <c r="F57" t="s">
        <v>827</v>
      </c>
      <c r="G57" t="s">
        <v>106</v>
      </c>
      <c r="H57" s="77">
        <v>1696</v>
      </c>
      <c r="I57" s="77">
        <v>3649</v>
      </c>
      <c r="J57" s="77">
        <v>0</v>
      </c>
      <c r="K57" s="77">
        <v>192.4686944</v>
      </c>
      <c r="L57" s="78">
        <v>0</v>
      </c>
      <c r="M57" s="78">
        <v>6.6E-3</v>
      </c>
      <c r="N57" s="78">
        <v>1.1999999999999999E-3</v>
      </c>
    </row>
    <row r="58" spans="2:14">
      <c r="B58" t="s">
        <v>912</v>
      </c>
      <c r="C58" t="s">
        <v>913</v>
      </c>
      <c r="D58" t="s">
        <v>763</v>
      </c>
      <c r="E58" t="s">
        <v>885</v>
      </c>
      <c r="F58" t="s">
        <v>827</v>
      </c>
      <c r="G58" t="s">
        <v>106</v>
      </c>
      <c r="H58" s="77">
        <v>648</v>
      </c>
      <c r="I58" s="77">
        <v>14089</v>
      </c>
      <c r="J58" s="77">
        <v>0</v>
      </c>
      <c r="K58" s="77">
        <v>283.93279919999998</v>
      </c>
      <c r="L58" s="78">
        <v>0</v>
      </c>
      <c r="M58" s="78">
        <v>9.7999999999999997E-3</v>
      </c>
      <c r="N58" s="78">
        <v>1.6999999999999999E-3</v>
      </c>
    </row>
    <row r="59" spans="2:14">
      <c r="B59" t="s">
        <v>914</v>
      </c>
      <c r="C59" t="s">
        <v>915</v>
      </c>
      <c r="D59" t="s">
        <v>763</v>
      </c>
      <c r="E59" t="s">
        <v>885</v>
      </c>
      <c r="F59" t="s">
        <v>827</v>
      </c>
      <c r="G59" t="s">
        <v>106</v>
      </c>
      <c r="H59" s="77">
        <v>2401</v>
      </c>
      <c r="I59" s="77">
        <v>5550</v>
      </c>
      <c r="J59" s="77">
        <v>0</v>
      </c>
      <c r="K59" s="77">
        <v>414.42460499999999</v>
      </c>
      <c r="L59" s="78">
        <v>0</v>
      </c>
      <c r="M59" s="78">
        <v>1.4200000000000001E-2</v>
      </c>
      <c r="N59" s="78">
        <v>2.5000000000000001E-3</v>
      </c>
    </row>
    <row r="60" spans="2:14">
      <c r="B60" t="s">
        <v>916</v>
      </c>
      <c r="C60" t="s">
        <v>917</v>
      </c>
      <c r="D60" t="s">
        <v>763</v>
      </c>
      <c r="E60" t="s">
        <v>885</v>
      </c>
      <c r="F60" t="s">
        <v>827</v>
      </c>
      <c r="G60" t="s">
        <v>106</v>
      </c>
      <c r="H60" s="77">
        <v>14695</v>
      </c>
      <c r="I60" s="77">
        <v>3905</v>
      </c>
      <c r="J60" s="77">
        <v>0</v>
      </c>
      <c r="K60" s="77">
        <v>1784.6416225</v>
      </c>
      <c r="L60" s="78">
        <v>0</v>
      </c>
      <c r="M60" s="78">
        <v>6.1400000000000003E-2</v>
      </c>
      <c r="N60" s="78">
        <v>1.09E-2</v>
      </c>
    </row>
    <row r="61" spans="2:14">
      <c r="B61" t="s">
        <v>918</v>
      </c>
      <c r="C61" t="s">
        <v>919</v>
      </c>
      <c r="D61" t="s">
        <v>763</v>
      </c>
      <c r="E61" t="s">
        <v>885</v>
      </c>
      <c r="F61" t="s">
        <v>827</v>
      </c>
      <c r="G61" t="s">
        <v>106</v>
      </c>
      <c r="H61" s="77">
        <v>3786</v>
      </c>
      <c r="I61" s="77">
        <v>10581</v>
      </c>
      <c r="J61" s="77">
        <v>0</v>
      </c>
      <c r="K61" s="77">
        <v>1245.8556126000001</v>
      </c>
      <c r="L61" s="78">
        <v>0</v>
      </c>
      <c r="M61" s="78">
        <v>4.2799999999999998E-2</v>
      </c>
      <c r="N61" s="78">
        <v>7.6E-3</v>
      </c>
    </row>
    <row r="62" spans="2:14">
      <c r="B62" t="s">
        <v>920</v>
      </c>
      <c r="C62" t="s">
        <v>921</v>
      </c>
      <c r="D62" t="s">
        <v>763</v>
      </c>
      <c r="E62" t="s">
        <v>922</v>
      </c>
      <c r="F62" t="s">
        <v>827</v>
      </c>
      <c r="G62" t="s">
        <v>106</v>
      </c>
      <c r="H62" s="77">
        <v>394</v>
      </c>
      <c r="I62" s="77">
        <v>45817</v>
      </c>
      <c r="J62" s="77">
        <v>0</v>
      </c>
      <c r="K62" s="77">
        <v>561.41402779999999</v>
      </c>
      <c r="L62" s="78">
        <v>0</v>
      </c>
      <c r="M62" s="78">
        <v>1.9300000000000001E-2</v>
      </c>
      <c r="N62" s="78">
        <v>3.3999999999999998E-3</v>
      </c>
    </row>
    <row r="63" spans="2:14">
      <c r="B63" t="s">
        <v>923</v>
      </c>
      <c r="C63" t="s">
        <v>924</v>
      </c>
      <c r="D63" t="s">
        <v>763</v>
      </c>
      <c r="E63" t="s">
        <v>925</v>
      </c>
      <c r="F63" t="s">
        <v>827</v>
      </c>
      <c r="G63" t="s">
        <v>106</v>
      </c>
      <c r="H63" s="77">
        <v>1762</v>
      </c>
      <c r="I63" s="77">
        <v>3648</v>
      </c>
      <c r="J63" s="77">
        <v>0</v>
      </c>
      <c r="K63" s="77">
        <v>199.90383360000001</v>
      </c>
      <c r="L63" s="78">
        <v>0</v>
      </c>
      <c r="M63" s="78">
        <v>6.8999999999999999E-3</v>
      </c>
      <c r="N63" s="78">
        <v>1.1999999999999999E-3</v>
      </c>
    </row>
    <row r="64" spans="2:14">
      <c r="B64" t="s">
        <v>926</v>
      </c>
      <c r="C64" t="s">
        <v>927</v>
      </c>
      <c r="D64" t="s">
        <v>802</v>
      </c>
      <c r="E64" t="s">
        <v>928</v>
      </c>
      <c r="F64" t="s">
        <v>827</v>
      </c>
      <c r="G64" t="s">
        <v>106</v>
      </c>
      <c r="H64" s="77">
        <v>6231</v>
      </c>
      <c r="I64" s="77">
        <v>1928.5</v>
      </c>
      <c r="J64" s="77">
        <v>0</v>
      </c>
      <c r="K64" s="77">
        <v>373.71263685000002</v>
      </c>
      <c r="L64" s="78">
        <v>0</v>
      </c>
      <c r="M64" s="78">
        <v>1.2800000000000001E-2</v>
      </c>
      <c r="N64" s="78">
        <v>2.3E-3</v>
      </c>
    </row>
    <row r="65" spans="2:14">
      <c r="B65" s="79" t="s">
        <v>929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225</v>
      </c>
      <c r="C66" t="s">
        <v>225</v>
      </c>
      <c r="D66" s="16"/>
      <c r="E66" s="16"/>
      <c r="F66" t="s">
        <v>225</v>
      </c>
      <c r="G66" t="s">
        <v>225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571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225</v>
      </c>
      <c r="C68" t="s">
        <v>225</v>
      </c>
      <c r="D68" s="16"/>
      <c r="E68" s="16"/>
      <c r="F68" t="s">
        <v>225</v>
      </c>
      <c r="G68" t="s">
        <v>225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s="79" t="s">
        <v>875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225</v>
      </c>
      <c r="C70" t="s">
        <v>225</v>
      </c>
      <c r="D70" s="16"/>
      <c r="E70" s="16"/>
      <c r="F70" t="s">
        <v>225</v>
      </c>
      <c r="G70" t="s">
        <v>225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t="s">
        <v>232</v>
      </c>
      <c r="D71" s="16"/>
      <c r="E71" s="16"/>
      <c r="F71" s="16"/>
      <c r="G71" s="16"/>
    </row>
    <row r="72" spans="2:14">
      <c r="B72" t="s">
        <v>298</v>
      </c>
      <c r="D72" s="16"/>
      <c r="E72" s="16"/>
      <c r="F72" s="16"/>
      <c r="G72" s="16"/>
    </row>
    <row r="73" spans="2:14">
      <c r="B73" t="s">
        <v>299</v>
      </c>
      <c r="D73" s="16"/>
      <c r="E73" s="16"/>
      <c r="F73" s="16"/>
      <c r="G73" s="16"/>
    </row>
    <row r="74" spans="2:14">
      <c r="B74" t="s">
        <v>300</v>
      </c>
      <c r="D74" s="16"/>
      <c r="E74" s="16"/>
      <c r="F74" s="16"/>
      <c r="G74" s="16"/>
    </row>
    <row r="75" spans="2:14">
      <c r="B75" t="s">
        <v>301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19779.36</v>
      </c>
      <c r="K11" s="7"/>
      <c r="L11" s="75">
        <v>344.24773911199998</v>
      </c>
      <c r="M11" s="7"/>
      <c r="N11" s="76">
        <v>1</v>
      </c>
      <c r="O11" s="76">
        <v>2.0999999999999999E-3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19004.36</v>
      </c>
      <c r="L12" s="81">
        <v>18.6242728</v>
      </c>
      <c r="N12" s="80">
        <v>5.4100000000000002E-2</v>
      </c>
      <c r="O12" s="80">
        <v>1E-4</v>
      </c>
    </row>
    <row r="13" spans="2:65">
      <c r="B13" s="79" t="s">
        <v>930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19004.36</v>
      </c>
      <c r="L17" s="81">
        <v>18.6242728</v>
      </c>
      <c r="N17" s="80">
        <v>5.4100000000000002E-2</v>
      </c>
      <c r="O17" s="80">
        <v>1E-4</v>
      </c>
    </row>
    <row r="18" spans="2:15">
      <c r="B18" t="s">
        <v>932</v>
      </c>
      <c r="C18" t="s">
        <v>933</v>
      </c>
      <c r="D18" t="s">
        <v>100</v>
      </c>
      <c r="E18" t="s">
        <v>934</v>
      </c>
      <c r="F18" t="s">
        <v>827</v>
      </c>
      <c r="G18" t="s">
        <v>326</v>
      </c>
      <c r="H18" t="s">
        <v>207</v>
      </c>
      <c r="I18" t="s">
        <v>102</v>
      </c>
      <c r="J18" s="77">
        <v>19004.36</v>
      </c>
      <c r="K18" s="77">
        <v>98</v>
      </c>
      <c r="L18" s="77">
        <v>18.6242728</v>
      </c>
      <c r="M18" s="78">
        <v>1E-4</v>
      </c>
      <c r="N18" s="78">
        <v>5.4100000000000002E-2</v>
      </c>
      <c r="O18" s="78">
        <v>1E-4</v>
      </c>
    </row>
    <row r="19" spans="2:15">
      <c r="B19" s="79" t="s">
        <v>571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775</v>
      </c>
      <c r="L21" s="81">
        <v>325.62346631200001</v>
      </c>
      <c r="N21" s="80">
        <v>0.94589999999999996</v>
      </c>
      <c r="O21" s="80">
        <v>2E-3</v>
      </c>
    </row>
    <row r="22" spans="2:15">
      <c r="B22" s="79" t="s">
        <v>930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931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775</v>
      </c>
      <c r="L26" s="81">
        <v>325.62346631200001</v>
      </c>
      <c r="N26" s="80">
        <v>0.94589999999999996</v>
      </c>
      <c r="O26" s="80">
        <v>2E-3</v>
      </c>
    </row>
    <row r="27" spans="2:15">
      <c r="B27" t="s">
        <v>935</v>
      </c>
      <c r="C27" t="s">
        <v>936</v>
      </c>
      <c r="D27" t="s">
        <v>123</v>
      </c>
      <c r="E27" t="s">
        <v>937</v>
      </c>
      <c r="F27" t="s">
        <v>827</v>
      </c>
      <c r="G27" t="s">
        <v>225</v>
      </c>
      <c r="H27" t="s">
        <v>938</v>
      </c>
      <c r="I27" t="s">
        <v>106</v>
      </c>
      <c r="J27" s="77">
        <v>123</v>
      </c>
      <c r="K27" s="77">
        <v>22157</v>
      </c>
      <c r="L27" s="77">
        <v>84.757172100000005</v>
      </c>
      <c r="M27" s="78">
        <v>0</v>
      </c>
      <c r="N27" s="78">
        <v>0.2462</v>
      </c>
      <c r="O27" s="78">
        <v>5.0000000000000001E-4</v>
      </c>
    </row>
    <row r="28" spans="2:15">
      <c r="B28" t="s">
        <v>939</v>
      </c>
      <c r="C28" t="s">
        <v>940</v>
      </c>
      <c r="D28" t="s">
        <v>123</v>
      </c>
      <c r="E28" t="s">
        <v>941</v>
      </c>
      <c r="F28" t="s">
        <v>827</v>
      </c>
      <c r="G28" t="s">
        <v>225</v>
      </c>
      <c r="H28" t="s">
        <v>938</v>
      </c>
      <c r="I28" t="s">
        <v>106</v>
      </c>
      <c r="J28" s="77">
        <v>430</v>
      </c>
      <c r="K28" s="77">
        <v>12431</v>
      </c>
      <c r="L28" s="77">
        <v>166.23976300000001</v>
      </c>
      <c r="M28" s="78">
        <v>0</v>
      </c>
      <c r="N28" s="78">
        <v>0.4829</v>
      </c>
      <c r="O28" s="78">
        <v>1E-3</v>
      </c>
    </row>
    <row r="29" spans="2:15">
      <c r="B29" t="s">
        <v>942</v>
      </c>
      <c r="C29" t="s">
        <v>943</v>
      </c>
      <c r="D29" t="s">
        <v>123</v>
      </c>
      <c r="E29" t="s">
        <v>944</v>
      </c>
      <c r="F29" t="s">
        <v>827</v>
      </c>
      <c r="G29" t="s">
        <v>225</v>
      </c>
      <c r="H29" t="s">
        <v>938</v>
      </c>
      <c r="I29" t="s">
        <v>106</v>
      </c>
      <c r="J29" s="77">
        <v>222</v>
      </c>
      <c r="K29" s="77">
        <v>10808.86</v>
      </c>
      <c r="L29" s="77">
        <v>74.626531212000003</v>
      </c>
      <c r="M29" s="78">
        <v>0</v>
      </c>
      <c r="N29" s="78">
        <v>0.21679999999999999</v>
      </c>
      <c r="O29" s="78">
        <v>5.0000000000000001E-4</v>
      </c>
    </row>
    <row r="30" spans="2:15">
      <c r="B30" s="79" t="s">
        <v>571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225</v>
      </c>
      <c r="C31" t="s">
        <v>225</v>
      </c>
      <c r="D31" s="16"/>
      <c r="E31" s="16"/>
      <c r="F31" t="s">
        <v>225</v>
      </c>
      <c r="G31" t="s">
        <v>225</v>
      </c>
      <c r="I31" t="s">
        <v>225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232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19896</v>
      </c>
      <c r="H11" s="7"/>
      <c r="I11" s="75">
        <v>155.85463200000001</v>
      </c>
      <c r="J11" s="25"/>
      <c r="K11" s="76">
        <v>1</v>
      </c>
      <c r="L11" s="76">
        <v>1E-3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19896</v>
      </c>
      <c r="I12" s="81">
        <v>155.85463200000001</v>
      </c>
      <c r="K12" s="80">
        <v>1</v>
      </c>
      <c r="L12" s="80">
        <v>1E-3</v>
      </c>
    </row>
    <row r="13" spans="2:60">
      <c r="B13" s="79" t="s">
        <v>945</v>
      </c>
      <c r="D13" s="16"/>
      <c r="E13" s="16"/>
      <c r="G13" s="81">
        <v>19896</v>
      </c>
      <c r="I13" s="81">
        <v>155.85463200000001</v>
      </c>
      <c r="K13" s="80">
        <v>1</v>
      </c>
      <c r="L13" s="80">
        <v>1E-3</v>
      </c>
    </row>
    <row r="14" spans="2:60">
      <c r="B14" t="s">
        <v>946</v>
      </c>
      <c r="C14" t="s">
        <v>947</v>
      </c>
      <c r="D14" t="s">
        <v>100</v>
      </c>
      <c r="E14" t="s">
        <v>491</v>
      </c>
      <c r="F14" t="s">
        <v>102</v>
      </c>
      <c r="G14" s="77">
        <v>7500</v>
      </c>
      <c r="H14" s="77">
        <v>1920</v>
      </c>
      <c r="I14" s="77">
        <v>144</v>
      </c>
      <c r="J14" s="78">
        <v>3.8E-3</v>
      </c>
      <c r="K14" s="78">
        <v>0.92390000000000005</v>
      </c>
      <c r="L14" s="78">
        <v>8.9999999999999998E-4</v>
      </c>
    </row>
    <row r="15" spans="2:60">
      <c r="B15" t="s">
        <v>948</v>
      </c>
      <c r="C15" t="s">
        <v>949</v>
      </c>
      <c r="D15" t="s">
        <v>100</v>
      </c>
      <c r="E15" t="s">
        <v>737</v>
      </c>
      <c r="F15" t="s">
        <v>106</v>
      </c>
      <c r="G15" s="77">
        <v>3400</v>
      </c>
      <c r="H15" s="77">
        <v>3.1</v>
      </c>
      <c r="I15" s="77">
        <v>0.10539999999999999</v>
      </c>
      <c r="J15" s="78">
        <v>1E-3</v>
      </c>
      <c r="K15" s="78">
        <v>6.9999999999999999E-4</v>
      </c>
      <c r="L15" s="78">
        <v>0</v>
      </c>
    </row>
    <row r="16" spans="2:60">
      <c r="B16" t="s">
        <v>950</v>
      </c>
      <c r="C16" t="s">
        <v>951</v>
      </c>
      <c r="D16" t="s">
        <v>100</v>
      </c>
      <c r="E16" t="s">
        <v>737</v>
      </c>
      <c r="F16" t="s">
        <v>106</v>
      </c>
      <c r="G16" s="77">
        <v>3400</v>
      </c>
      <c r="H16" s="77">
        <v>100</v>
      </c>
      <c r="I16" s="77">
        <v>3.4</v>
      </c>
      <c r="J16" s="78">
        <v>1E-3</v>
      </c>
      <c r="K16" s="78">
        <v>2.18E-2</v>
      </c>
      <c r="L16" s="78">
        <v>0</v>
      </c>
    </row>
    <row r="17" spans="2:12">
      <c r="B17" t="s">
        <v>952</v>
      </c>
      <c r="C17" t="s">
        <v>953</v>
      </c>
      <c r="D17" t="s">
        <v>100</v>
      </c>
      <c r="E17" t="s">
        <v>754</v>
      </c>
      <c r="F17" t="s">
        <v>102</v>
      </c>
      <c r="G17" s="77">
        <v>5596</v>
      </c>
      <c r="H17" s="77">
        <v>149.19999999999999</v>
      </c>
      <c r="I17" s="77">
        <v>8.3492320000000007</v>
      </c>
      <c r="J17" s="78">
        <v>5.7000000000000002E-3</v>
      </c>
      <c r="K17" s="78">
        <v>5.3600000000000002E-2</v>
      </c>
      <c r="L17" s="78">
        <v>1E-4</v>
      </c>
    </row>
    <row r="18" spans="2:12">
      <c r="B18" s="79" t="s">
        <v>230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954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232</v>
      </c>
      <c r="D21" s="16"/>
      <c r="E21" s="16"/>
    </row>
    <row r="22" spans="2:12">
      <c r="B22" t="s">
        <v>298</v>
      </c>
      <c r="D22" s="16"/>
      <c r="E22" s="16"/>
    </row>
    <row r="23" spans="2:12">
      <c r="B23" t="s">
        <v>299</v>
      </c>
      <c r="D23" s="16"/>
      <c r="E23" s="16"/>
    </row>
    <row r="24" spans="2:12">
      <c r="B24" t="s">
        <v>300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93191E-2082-4F31-B909-BF6A7BB0EA9F}"/>
</file>

<file path=customXml/itemProps2.xml><?xml version="1.0" encoding="utf-8"?>
<ds:datastoreItem xmlns:ds="http://schemas.openxmlformats.org/officeDocument/2006/customXml" ds:itemID="{4EDEB2D7-D318-41BC-AA5E-38306AC57845}"/>
</file>

<file path=customXml/itemProps3.xml><?xml version="1.0" encoding="utf-8"?>
<ds:datastoreItem xmlns:ds="http://schemas.openxmlformats.org/officeDocument/2006/customXml" ds:itemID="{873787B6-CA5B-4A21-B538-BF8D6B9D1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520042177_b9888_0421</dc:title>
  <dc:creator>Yuli</dc:creator>
  <cp:lastModifiedBy>אינסה קלאוז</cp:lastModifiedBy>
  <dcterms:created xsi:type="dcterms:W3CDTF">2015-11-10T09:34:27Z</dcterms:created>
  <dcterms:modified xsi:type="dcterms:W3CDTF">2022-01-30T13:44:18Z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