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9.23\"/>
    </mc:Choice>
  </mc:AlternateContent>
  <bookViews>
    <workbookView xWindow="0" yWindow="105" windowWidth="24240" windowHeight="12585" firstSheet="12" activeTab="1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K17" i="16" l="1"/>
  <c r="K16" i="16"/>
  <c r="K13" i="16"/>
  <c r="C42" i="1" l="1"/>
  <c r="D42" i="1" s="1"/>
  <c r="D40" i="1"/>
  <c r="D39" i="1"/>
  <c r="D35" i="1"/>
  <c r="D34" i="1"/>
  <c r="D31" i="1"/>
  <c r="D30" i="1"/>
  <c r="D27" i="1"/>
  <c r="D26" i="1"/>
  <c r="D22" i="1"/>
  <c r="D21" i="1"/>
  <c r="D18" i="1"/>
  <c r="D17" i="1"/>
  <c r="D16" i="1"/>
  <c r="D14" i="1"/>
  <c r="D13" i="1"/>
  <c r="D11" i="1"/>
  <c r="C11" i="1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5" i="2"/>
  <c r="D15" i="1" l="1"/>
  <c r="D19" i="1"/>
  <c r="D24" i="1"/>
  <c r="D28" i="1"/>
  <c r="D32" i="1"/>
  <c r="D36" i="1"/>
  <c r="D41" i="1"/>
  <c r="D20" i="1"/>
  <c r="D25" i="1"/>
  <c r="D29" i="1"/>
  <c r="D33" i="1"/>
  <c r="D37" i="1"/>
  <c r="C43" i="1"/>
  <c r="C11" i="27"/>
  <c r="C12" i="27"/>
  <c r="C29" i="27"/>
</calcChain>
</file>

<file path=xl/sharedStrings.xml><?xml version="1.0" encoding="utf-8"?>
<sst xmlns="http://schemas.openxmlformats.org/spreadsheetml/2006/main" count="4433" uniqueCount="1232">
  <si>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</si>
  <si>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</si>
  <si>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</si>
  <si>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</si>
  <si>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</si>
  <si>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</si>
  <si>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</si>
  <si>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</si>
  <si>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</si>
  <si>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</si>
  <si>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</si>
  <si>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</si>
  <si>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</si>
  <si>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</si>
  <si>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</si>
  <si>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</si>
  <si>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</si>
  <si>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</si>
  <si>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</si>
  <si>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</si>
  <si>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</si>
  <si>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</si>
  <si>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</si>
  <si>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</si>
  <si>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</si>
  <si>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</si>
  <si>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</si>
  <si>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</si>
  <si>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</si>
  <si>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</si>
  <si>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</si>
  <si>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</si>
  <si>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</si>
  <si>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</si>
  <si>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</si>
  <si>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</si>
  <si>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</si>
  <si>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</si>
  <si>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</si>
  <si>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</si>
  <si>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</si>
  <si>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</si>
  <si>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</si>
  <si>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</si>
  <si>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</si>
  <si>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</si>
  <si>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</si>
  <si>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</si>
  <si>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</si>
  <si>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</si>
  <si>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</si>
  <si>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</si>
  <si>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</si>
  <si>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</si>
  <si>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</si>
  <si>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</si>
  <si>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</si>
  <si>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</si>
  <si>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</si>
  <si>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</si>
  <si>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</si>
  <si>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</si>
  <si>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</si>
  <si>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</si>
  <si>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</si>
  <si>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</si>
  <si>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</si>
  <si>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</si>
  <si>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</si>
  <si>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</si>
  <si>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</si>
  <si>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</si>
  <si>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</si>
  <si>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</si>
  <si>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</si>
  <si>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</si>
  <si>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</si>
  <si>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</si>
  <si>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</si>
  <si>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</si>
  <si>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</si>
  <si>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</si>
  <si>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</si>
  <si>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</si>
  <si>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</si>
  <si>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</si>
  <si>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</si>
  <si>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</si>
  <si>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</si>
  <si>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</si>
  <si>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</si>
  <si>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</si>
  <si>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</si>
  <si>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</si>
  <si>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</si>
  <si>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</si>
  <si>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</si>
  <si>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</si>
  <si>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</si>
  <si>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</si>
  <si>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</si>
  <si>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</si>
  <si>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</si>
  <si>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</si>
  <si>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</si>
  <si>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</si>
  <si>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</si>
  <si>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</si>
  <si>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</si>
  <si>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</si>
  <si>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</si>
  <si>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</si>
  <si>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</si>
  <si>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</si>
  <si>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</si>
  <si>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</si>
  <si>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</si>
  <si>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</si>
  <si>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</si>
  <si>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</si>
  <si>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</si>
  <si>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</si>
  <si>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</si>
  <si>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</si>
  <si>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</si>
  <si>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</si>
  <si>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</si>
  <si>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</si>
  <si>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</si>
  <si>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</si>
  <si>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</si>
  <si>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</si>
  <si>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</si>
  <si>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</si>
  <si>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</si>
  <si>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</si>
  <si>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</si>
  <si>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</si>
  <si>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</si>
  <si>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</si>
  <si>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</si>
  <si>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</si>
  <si>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</si>
  <si>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</si>
  <si>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</si>
  <si>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</si>
  <si>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</si>
  <si>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</si>
  <si>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</si>
  <si>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</si>
  <si>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</si>
  <si>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</si>
  <si>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</si>
  <si>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</si>
  <si>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</si>
  <si>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</si>
  <si>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</si>
  <si>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</si>
  <si>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</si>
  <si>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</si>
  <si>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</si>
  <si>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</si>
  <si>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</si>
  <si>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</si>
  <si>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</si>
  <si>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</si>
  <si>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</si>
  <si>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</si>
  <si>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</si>
  <si>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</si>
  <si>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</si>
  <si>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</si>
  <si>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</si>
  <si>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</si>
  <si>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</si>
  <si>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</si>
  <si>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</si>
  <si>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</si>
  <si>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</si>
  <si>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</si>
  <si>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</si>
  <si>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</si>
  <si>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</si>
  <si>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</si>
  <si>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</si>
  <si>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</si>
  <si>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</si>
  <si>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</si>
  <si>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</si>
  <si>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</si>
  <si>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</si>
  <si>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</si>
  <si>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</si>
  <si>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</si>
  <si>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</si>
  <si>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</si>
  <si>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</si>
  <si>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30/09/2023</t>
  </si>
  <si>
    <t>הכשרה למקבלי קצבה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</si>
  <si>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</si>
  <si>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</si>
  <si>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</si>
  <si>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</si>
  <si>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</si>
  <si>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</si>
  <si>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</si>
  <si>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</si>
  <si>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</si>
  <si>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</si>
  <si>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</si>
  <si>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</si>
  <si>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</si>
  <si>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</si>
  <si>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</si>
  <si>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</si>
  <si>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</si>
  <si>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</si>
  <si>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</si>
  <si>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</si>
  <si>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</si>
  <si>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</si>
  <si>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</si>
  <si>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</si>
  <si>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</si>
  <si>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</si>
  <si>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</si>
  <si>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</si>
  <si>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</si>
  <si>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</si>
  <si>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</si>
  <si>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</si>
  <si>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</si>
  <si>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</si>
  <si>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</si>
  <si>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01/06/23</t>
  </si>
  <si>
    <t>ממשל צמודה 0529- האוצר - ממשלתית צמודה</t>
  </si>
  <si>
    <t>1157023</t>
  </si>
  <si>
    <t>21/02/23</t>
  </si>
  <si>
    <t>ממשל צמודה 0726- האוצר - ממשלתית צמודה</t>
  </si>
  <si>
    <t>1169564</t>
  </si>
  <si>
    <t>24/05/23</t>
  </si>
  <si>
    <t>ממשל צמודה 1025- האוצר - ממשלתית צמודה</t>
  </si>
  <si>
    <t>1135912</t>
  </si>
  <si>
    <t>28/09/23</t>
  </si>
  <si>
    <t>ממשל צמודה 1131- האוצר - ממשלתית צמודה</t>
  </si>
  <si>
    <t>1172220</t>
  </si>
  <si>
    <t>07/06/23</t>
  </si>
  <si>
    <t>ממשלתי צמוד 0527- האוצר - ממשלתית צמודה</t>
  </si>
  <si>
    <t>1140847</t>
  </si>
  <si>
    <t>29/05/23</t>
  </si>
  <si>
    <t>סה"כ לא צמודות</t>
  </si>
  <si>
    <t>סה"כ מלווה קצר מועד</t>
  </si>
  <si>
    <t>מ.ק.מ 1023- בנק ישראל- מק"מ</t>
  </si>
  <si>
    <t>8231029</t>
  </si>
  <si>
    <t>24/10/22</t>
  </si>
  <si>
    <t>מ.ק.מ.     1213- בנק ישראל- מק"מ</t>
  </si>
  <si>
    <t>8231219</t>
  </si>
  <si>
    <t>04/01/23</t>
  </si>
  <si>
    <t>מ.ק.מ.  214- בנק ישראל- מק"מ</t>
  </si>
  <si>
    <t>8240210</t>
  </si>
  <si>
    <t>מ.ק.מ.  914- בנק ישראל- מק"מ</t>
  </si>
  <si>
    <t>8240913</t>
  </si>
  <si>
    <t>מ.ק.מ. 1123- בנק ישראל- מק"מ</t>
  </si>
  <si>
    <t>8231128</t>
  </si>
  <si>
    <t>02/11/22</t>
  </si>
  <si>
    <t>מ.ק.מ. 114- בנק ישראל- מק"מ</t>
  </si>
  <si>
    <t>8240111</t>
  </si>
  <si>
    <t>03/01/23</t>
  </si>
  <si>
    <t>מ.ק.מ. 314- בנק ישראל- מק"מ</t>
  </si>
  <si>
    <t>8240319</t>
  </si>
  <si>
    <t>29/03/23</t>
  </si>
  <si>
    <t>מ.ק.מ. 414- בנק ישראל- מק"מ</t>
  </si>
  <si>
    <t>8240418</t>
  </si>
  <si>
    <t>04/04/23</t>
  </si>
  <si>
    <t>מ.ק.מ. 714- בנק ישראל- מק"מ</t>
  </si>
  <si>
    <t>8240715</t>
  </si>
  <si>
    <t>11/09/23</t>
  </si>
  <si>
    <t>מ.ק.מ. 814- בנק ישראל- מק"מ</t>
  </si>
  <si>
    <t>8240814</t>
  </si>
  <si>
    <t>סה"כ שחר</t>
  </si>
  <si>
    <t>ממשל שקלי 0226</t>
  </si>
  <si>
    <t>1174697</t>
  </si>
  <si>
    <t>16/07/23</t>
  </si>
  <si>
    <t>ממשל שקלי 1024- האוצר - ממשלתית שקלית</t>
  </si>
  <si>
    <t>1175777</t>
  </si>
  <si>
    <t>18/10/22</t>
  </si>
  <si>
    <t>ממשל שקלית 0327</t>
  </si>
  <si>
    <t>1139344</t>
  </si>
  <si>
    <t>ממשל שקלית 0347</t>
  </si>
  <si>
    <t>1140193</t>
  </si>
  <si>
    <t>12/01/23</t>
  </si>
  <si>
    <t>ממשל שקלית 0928</t>
  </si>
  <si>
    <t>1150879</t>
  </si>
  <si>
    <t>ממשל שקלית 1123- האוצר - ממשלתית שקלית</t>
  </si>
  <si>
    <t>1155068</t>
  </si>
  <si>
    <t>15/09/20</t>
  </si>
  <si>
    <t>ממשלתי 0324- האוצר - ממשלתית שקלית</t>
  </si>
  <si>
    <t>1130848</t>
  </si>
  <si>
    <t>ממשלתי 0825- האוצר - ממשלתית שקלית</t>
  </si>
  <si>
    <t>1135557</t>
  </si>
  <si>
    <t>23/04/23</t>
  </si>
  <si>
    <t>ממשק 1026- האוצר - ממשלתית שקלית</t>
  </si>
  <si>
    <t>1099456</t>
  </si>
  <si>
    <t>ממשק0142- האוצר - ממשלתית שקלית</t>
  </si>
  <si>
    <t>1125400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</si>
  <si>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</si>
  <si>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</si>
  <si>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</si>
  <si>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</si>
  <si>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</si>
  <si>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</si>
  <si>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</si>
  <si>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</si>
  <si>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</si>
  <si>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</si>
  <si>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</si>
  <si>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</si>
  <si>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לאומי</t>
  </si>
  <si>
    <t>6040372</t>
  </si>
  <si>
    <t>520018078</t>
  </si>
  <si>
    <t>בנקים</t>
  </si>
  <si>
    <t>23/02/23</t>
  </si>
  <si>
    <t>לאומי אגח 182- לאומי</t>
  </si>
  <si>
    <t>6040539</t>
  </si>
  <si>
    <t>10/01/23</t>
  </si>
  <si>
    <t>מז טפ הנ אגח 64- מזרחי טפחות הנפ</t>
  </si>
  <si>
    <t>2310555</t>
  </si>
  <si>
    <t>520032046</t>
  </si>
  <si>
    <t>11/04/22</t>
  </si>
  <si>
    <t>מזרחי הנפקות אג"ח 49- מזרחי טפחות הנפ</t>
  </si>
  <si>
    <t>2310282</t>
  </si>
  <si>
    <t>19/11/20</t>
  </si>
  <si>
    <t>מקורות  אגח 11- מקורות</t>
  </si>
  <si>
    <t>1158476</t>
  </si>
  <si>
    <t>520010869</t>
  </si>
  <si>
    <t>שרותים</t>
  </si>
  <si>
    <t>17/02/20</t>
  </si>
  <si>
    <t>נמלי ישראל אג "ח א- נמלי ישראל</t>
  </si>
  <si>
    <t>1145564</t>
  </si>
  <si>
    <t>513569780</t>
  </si>
  <si>
    <t>נדלן מניב בישראל</t>
  </si>
  <si>
    <t>פועלים  אגח 200- פועלים</t>
  </si>
  <si>
    <t>6620496</t>
  </si>
  <si>
    <t>520000118</t>
  </si>
  <si>
    <t>15/03/22</t>
  </si>
  <si>
    <t>פועלים  אגח 201- פועלים</t>
  </si>
  <si>
    <t>1191345</t>
  </si>
  <si>
    <t>29/11/22</t>
  </si>
  <si>
    <t>פועלים  אגח 203- פועלים</t>
  </si>
  <si>
    <t>1199868</t>
  </si>
  <si>
    <t>בלומברג</t>
  </si>
  <si>
    <t>Aaa.il</t>
  </si>
  <si>
    <t>27/09/23</t>
  </si>
  <si>
    <t>חשמל     אגח 29- חשמל</t>
  </si>
  <si>
    <t>6000236</t>
  </si>
  <si>
    <t>520000472</t>
  </si>
  <si>
    <t>אנרגיה</t>
  </si>
  <si>
    <t>Aa1.il</t>
  </si>
  <si>
    <t>06/03/23</t>
  </si>
  <si>
    <t>חשמל  אג"ח 31- חשמל</t>
  </si>
  <si>
    <t>6000285</t>
  </si>
  <si>
    <t>28/11/22</t>
  </si>
  <si>
    <t>חשמל אג27</t>
  </si>
  <si>
    <t>6000210</t>
  </si>
  <si>
    <t>נתיבי הגז אג"ח ד- נתיבי הגז</t>
  </si>
  <si>
    <t>1147503</t>
  </si>
  <si>
    <t>513436394</t>
  </si>
  <si>
    <t>25/05/22</t>
  </si>
  <si>
    <t>עזריאלי  אגח ז- עזריאלי קבוצה</t>
  </si>
  <si>
    <t>1178672</t>
  </si>
  <si>
    <t>510960719</t>
  </si>
  <si>
    <t>ilAA+</t>
  </si>
  <si>
    <t>21/07/21</t>
  </si>
  <si>
    <t>עזריאלי אג"ח ד</t>
  </si>
  <si>
    <t>1138650</t>
  </si>
  <si>
    <t>22/12/20</t>
  </si>
  <si>
    <t>עזריאלי אגח ח- עזריאלי קבוצה</t>
  </si>
  <si>
    <t>1178680</t>
  </si>
  <si>
    <t>27/04/22</t>
  </si>
  <si>
    <t>אלרוב נדלן אגחו- אלרוב נדל"ן</t>
  </si>
  <si>
    <t>3870185</t>
  </si>
  <si>
    <t>520038894</t>
  </si>
  <si>
    <t>נדלן מניב בחו"ל</t>
  </si>
  <si>
    <t>ilAA</t>
  </si>
  <si>
    <t>28/11/21</t>
  </si>
  <si>
    <t>ארפורט אג 9- איירפורט סיטי</t>
  </si>
  <si>
    <t>1160944</t>
  </si>
  <si>
    <t>511659401</t>
  </si>
  <si>
    <t>10/05/23</t>
  </si>
  <si>
    <t>ארפורט סיטי אג"ח 5- איירפורט סיטי</t>
  </si>
  <si>
    <t>1133487</t>
  </si>
  <si>
    <t>23/12/20</t>
  </si>
  <si>
    <t>גב ים אגח י- גב ים</t>
  </si>
  <si>
    <t>7590284</t>
  </si>
  <si>
    <t>520001736</t>
  </si>
  <si>
    <t>12/04/22</t>
  </si>
  <si>
    <t>מבני תעש  אגח כ- מבנה</t>
  </si>
  <si>
    <t>2260495</t>
  </si>
  <si>
    <t>520024126</t>
  </si>
  <si>
    <t>26/12/18</t>
  </si>
  <si>
    <t>מליסרון אגח כ- מליסרון</t>
  </si>
  <si>
    <t>3230422</t>
  </si>
  <si>
    <t>520037789</t>
  </si>
  <si>
    <t>17/08/21</t>
  </si>
  <si>
    <t>ריט אג"ח 4- 1 ריט</t>
  </si>
  <si>
    <t>1129899</t>
  </si>
  <si>
    <t>513821488</t>
  </si>
  <si>
    <t>27/02/19</t>
  </si>
  <si>
    <t>שופרסל    אגח ו- שופרסל</t>
  </si>
  <si>
    <t>7770217</t>
  </si>
  <si>
    <t>520022732</t>
  </si>
  <si>
    <t>רשתות שיווק</t>
  </si>
  <si>
    <t>23/05/22</t>
  </si>
  <si>
    <t>אדמה אגח  2</t>
  </si>
  <si>
    <t>1110915</t>
  </si>
  <si>
    <t>520043605</t>
  </si>
  <si>
    <t>כימיה, גומי ופלסטיק</t>
  </si>
  <si>
    <t>ilAA-</t>
  </si>
  <si>
    <t>23/01/18</t>
  </si>
  <si>
    <t>ביג  אגח יח- ביג</t>
  </si>
  <si>
    <t>1174226</t>
  </si>
  <si>
    <t>513623314</t>
  </si>
  <si>
    <t>Aa3.il</t>
  </si>
  <si>
    <t>09/09/21</t>
  </si>
  <si>
    <t>ביג  אגח כ- ביג</t>
  </si>
  <si>
    <t>1186188</t>
  </si>
  <si>
    <t>02/05/22</t>
  </si>
  <si>
    <t>סלע נדל"ן אג3</t>
  </si>
  <si>
    <t>1138973</t>
  </si>
  <si>
    <t>513992529</t>
  </si>
  <si>
    <t>רבוע נדלן אגח ו- רבוע כחול נדל"ן</t>
  </si>
  <si>
    <t>1140607</t>
  </si>
  <si>
    <t>513765859</t>
  </si>
  <si>
    <t>08/12/20</t>
  </si>
  <si>
    <t>אזורים אג15- אזורים</t>
  </si>
  <si>
    <t>7150451</t>
  </si>
  <si>
    <t>520025990</t>
  </si>
  <si>
    <t>בנייה</t>
  </si>
  <si>
    <t>A1.il</t>
  </si>
  <si>
    <t>גירון  אגח ח- גירון פיתוח</t>
  </si>
  <si>
    <t>1183151</t>
  </si>
  <si>
    <t>520044520</t>
  </si>
  <si>
    <t>30/03/22</t>
  </si>
  <si>
    <t>מגה אור  אגח  י- מגה אור</t>
  </si>
  <si>
    <t>1178367</t>
  </si>
  <si>
    <t>513257873</t>
  </si>
  <si>
    <t>ilA+</t>
  </si>
  <si>
    <t>12/07/21</t>
  </si>
  <si>
    <t>מימון ישיר אגחג</t>
  </si>
  <si>
    <t>1171214</t>
  </si>
  <si>
    <t>513893123</t>
  </si>
  <si>
    <t>אשראי חוץ בנקאי</t>
  </si>
  <si>
    <t>פז נפט    אגח ז- פז נפט</t>
  </si>
  <si>
    <t>1142595</t>
  </si>
  <si>
    <t>510216054</t>
  </si>
  <si>
    <t>אדגר אג"ח 9- אדגר השקעות</t>
  </si>
  <si>
    <t>1820190</t>
  </si>
  <si>
    <t>520035171</t>
  </si>
  <si>
    <t>A2.il</t>
  </si>
  <si>
    <t>אדגר אגח יב- אדגר השקעות</t>
  </si>
  <si>
    <t>1820331</t>
  </si>
  <si>
    <t>10/01/22</t>
  </si>
  <si>
    <t>אשטרום נכ אגח10</t>
  </si>
  <si>
    <t>2510204</t>
  </si>
  <si>
    <t>520036617</t>
  </si>
  <si>
    <t>ilA</t>
  </si>
  <si>
    <t>25/12/18</t>
  </si>
  <si>
    <t>אשטרום קב אגח ד- אשטרום קבוצה</t>
  </si>
  <si>
    <t>1182989</t>
  </si>
  <si>
    <t>510381601</t>
  </si>
  <si>
    <t>27/12/21</t>
  </si>
  <si>
    <t>אשטרום קב אגח ה- אשטרום קבוצה</t>
  </si>
  <si>
    <t>1199579</t>
  </si>
  <si>
    <t>דלק נכסים אגח א- דלק ישראל נכסים</t>
  </si>
  <si>
    <t>1196179</t>
  </si>
  <si>
    <t>516378643</t>
  </si>
  <si>
    <t>28/05/23</t>
  </si>
  <si>
    <t>נכסים ובנ אגח י- נכסים ובנין</t>
  </si>
  <si>
    <t>1193630</t>
  </si>
  <si>
    <t>520025438</t>
  </si>
  <si>
    <t>19/02/23</t>
  </si>
  <si>
    <t>שיכון ובינוי אג 9- שיכון ובינוי</t>
  </si>
  <si>
    <t>1167386</t>
  </si>
  <si>
    <t>520036104</t>
  </si>
  <si>
    <t>שיכון ובינוי אג6- שיכון ובינוי</t>
  </si>
  <si>
    <t>1129733</t>
  </si>
  <si>
    <t>27/02/23</t>
  </si>
  <si>
    <t>שיכון ובינוי אג8- שיכון ובינוי</t>
  </si>
  <si>
    <t>1135888</t>
  </si>
  <si>
    <t>07/12/22</t>
  </si>
  <si>
    <t>אספן גרופ אגח ט- אספן גרופ</t>
  </si>
  <si>
    <t>3130424</t>
  </si>
  <si>
    <t>520037540</t>
  </si>
  <si>
    <t>ilA-</t>
  </si>
  <si>
    <t>19/10/21</t>
  </si>
  <si>
    <t>דליה אגח א- דליה אנרגיה</t>
  </si>
  <si>
    <t>1184951</t>
  </si>
  <si>
    <t>516269248</t>
  </si>
  <si>
    <t>A3.il</t>
  </si>
  <si>
    <t>13/03/22</t>
  </si>
  <si>
    <t>הכשרת הישוב אגח 23- הכשרת הישוב</t>
  </si>
  <si>
    <t>6120323</t>
  </si>
  <si>
    <t>520020116</t>
  </si>
  <si>
    <t>21/06/21</t>
  </si>
  <si>
    <t>נמלי ישראל אג"ח ג- נמלי ישראל</t>
  </si>
  <si>
    <t>1145580</t>
  </si>
  <si>
    <t>18/11/21</t>
  </si>
  <si>
    <t>פועלים  אגח 101- פועלים</t>
  </si>
  <si>
    <t>1191337</t>
  </si>
  <si>
    <t>שטראוס    אגח ה- שטראוס גרופ</t>
  </si>
  <si>
    <t>7460389</t>
  </si>
  <si>
    <t>520003781</t>
  </si>
  <si>
    <t>מזון</t>
  </si>
  <si>
    <t>24/05/22</t>
  </si>
  <si>
    <t>אלביט מע' אגח ב- אלביט מערכות</t>
  </si>
  <si>
    <t>1178235</t>
  </si>
  <si>
    <t>520043027</t>
  </si>
  <si>
    <t>ביטחוניות</t>
  </si>
  <si>
    <t>אמות אגח ז- אמות</t>
  </si>
  <si>
    <t>1162866</t>
  </si>
  <si>
    <t>520026683</t>
  </si>
  <si>
    <t>20/11/22</t>
  </si>
  <si>
    <t>ישראכרט אגח א- ישראכרט</t>
  </si>
  <si>
    <t>1157536</t>
  </si>
  <si>
    <t>510706153</t>
  </si>
  <si>
    <t>שרותים פיננסים</t>
  </si>
  <si>
    <t>Aa2.il</t>
  </si>
  <si>
    <t>18/03/20</t>
  </si>
  <si>
    <t>כיל       אגח ה</t>
  </si>
  <si>
    <t>2810299</t>
  </si>
  <si>
    <t>520027830</t>
  </si>
  <si>
    <t>אלוני חץ אגח יג- אלוני חץ</t>
  </si>
  <si>
    <t>1189406</t>
  </si>
  <si>
    <t>520038506</t>
  </si>
  <si>
    <t>12/09/22</t>
  </si>
  <si>
    <t>בזק       אגח 9</t>
  </si>
  <si>
    <t>2300176</t>
  </si>
  <si>
    <t>520031931</t>
  </si>
  <si>
    <t>15/03/20</t>
  </si>
  <si>
    <t>כללביט אגח  י- כללביט</t>
  </si>
  <si>
    <t>1136068</t>
  </si>
  <si>
    <t>513754069</t>
  </si>
  <si>
    <t>ביטוח</t>
  </si>
  <si>
    <t>23/03/20</t>
  </si>
  <si>
    <t>אלון רבוע אגח ו- אלון רבוע כחול</t>
  </si>
  <si>
    <t>1169127</t>
  </si>
  <si>
    <t>520042847</t>
  </si>
  <si>
    <t>השקעה ואחזקות</t>
  </si>
  <si>
    <t>20/04/21</t>
  </si>
  <si>
    <t>בזן  אגח י'- בתי זיקוק</t>
  </si>
  <si>
    <t>2590511</t>
  </si>
  <si>
    <t>520036658</t>
  </si>
  <si>
    <t>09/03/20</t>
  </si>
  <si>
    <t>דמרי אג"ח 8- דמרי</t>
  </si>
  <si>
    <t>1153725</t>
  </si>
  <si>
    <t>511399388</t>
  </si>
  <si>
    <t>דמרי אגח ט</t>
  </si>
  <si>
    <t>1168368</t>
  </si>
  <si>
    <t>09/09/20</t>
  </si>
  <si>
    <t>חברה לישראל אגח 15- חברה לישראל</t>
  </si>
  <si>
    <t>5760327</t>
  </si>
  <si>
    <t>520028010</t>
  </si>
  <si>
    <t>06/10/22</t>
  </si>
  <si>
    <t>פרטנר     אגח ו- פרטנר</t>
  </si>
  <si>
    <t>1141415</t>
  </si>
  <si>
    <t>520044314</t>
  </si>
  <si>
    <t>שפיר הנדסה אגח ג- שפיר הנדסה</t>
  </si>
  <si>
    <t>1178417</t>
  </si>
  <si>
    <t>514892801</t>
  </si>
  <si>
    <t>מתכת ומוצרי בניה</t>
  </si>
  <si>
    <t>20/07/21</t>
  </si>
  <si>
    <t>אזורים אגח 13- אזורים</t>
  </si>
  <si>
    <t>7150410</t>
  </si>
  <si>
    <t>25/07/19</t>
  </si>
  <si>
    <t>אנלייט אנ אגח ד- אנלייט אנרגיה</t>
  </si>
  <si>
    <t>7200256</t>
  </si>
  <si>
    <t>520041146</t>
  </si>
  <si>
    <t>אנרגיה מתחדשת</t>
  </si>
  <si>
    <t>01/08/21</t>
  </si>
  <si>
    <t>אנרג'יקס אגח א- אנרג'יקס</t>
  </si>
  <si>
    <t>1161751</t>
  </si>
  <si>
    <t>513901371</t>
  </si>
  <si>
    <t>15/12/19</t>
  </si>
  <si>
    <t>אפי נכסים אגח יב- אפי נכסים</t>
  </si>
  <si>
    <t>1173764</t>
  </si>
  <si>
    <t>510560188</t>
  </si>
  <si>
    <t>09/03/21</t>
  </si>
  <si>
    <t>אפריקה מג אגח ה- אפריקה מגורים</t>
  </si>
  <si>
    <t>1162825</t>
  </si>
  <si>
    <t>520034760</t>
  </si>
  <si>
    <t>12/12/22</t>
  </si>
  <si>
    <t>אשדר אגח 5- אשדר</t>
  </si>
  <si>
    <t>1157783</t>
  </si>
  <si>
    <t>510609761</t>
  </si>
  <si>
    <t>01/12/19</t>
  </si>
  <si>
    <t>אשטרום קב אגח ב- אשטרום קבוצה</t>
  </si>
  <si>
    <t>1132331</t>
  </si>
  <si>
    <t>דור אלון  אגח ז- דור אלון</t>
  </si>
  <si>
    <t>1157700</t>
  </si>
  <si>
    <t>520043878</t>
  </si>
  <si>
    <t>11/09/22</t>
  </si>
  <si>
    <t>נכסים ובנין אגח ט- נכסים ובנין</t>
  </si>
  <si>
    <t>6990212</t>
  </si>
  <si>
    <t>או.פי.סי  אגח ג- או.פי.סי אנרגיה</t>
  </si>
  <si>
    <t>1180355</t>
  </si>
  <si>
    <t>514401702</t>
  </si>
  <si>
    <t>אקרו אג"ח א'- אקרו קבוצה</t>
  </si>
  <si>
    <t>1188572</t>
  </si>
  <si>
    <t>511996803</t>
  </si>
  <si>
    <t>17/08/22</t>
  </si>
  <si>
    <t>בית זיקוק אגח 2- בית זיקוק אשדוד</t>
  </si>
  <si>
    <t>1199488</t>
  </si>
  <si>
    <t>513775163</t>
  </si>
  <si>
    <t>14/09/23</t>
  </si>
  <si>
    <t>צמח המרמן אגח ו- צמח המרמן</t>
  </si>
  <si>
    <t>1158633</t>
  </si>
  <si>
    <t>512531203</t>
  </si>
  <si>
    <t>Baa1.il</t>
  </si>
  <si>
    <t>03/07/19</t>
  </si>
  <si>
    <t>צמח המרמן אגח ז- צמח המרמן</t>
  </si>
  <si>
    <t>1186402</t>
  </si>
  <si>
    <t>12/05/22</t>
  </si>
  <si>
    <t>אלומיי    אגח ה- אלומיי קפיטל</t>
  </si>
  <si>
    <t>1193275</t>
  </si>
  <si>
    <t>520039868</t>
  </si>
  <si>
    <t>לא מדורג</t>
  </si>
  <si>
    <t>01/02/23</t>
  </si>
  <si>
    <t>ישראמקו אג1- ישראמקו יהש</t>
  </si>
  <si>
    <t>2320174</t>
  </si>
  <si>
    <t>550010003</t>
  </si>
  <si>
    <t>חיפושי נפט וגז</t>
  </si>
  <si>
    <t>16/05/23</t>
  </si>
  <si>
    <t>סאפיינס   אגח ב- סאפיינס</t>
  </si>
  <si>
    <t>1141936</t>
  </si>
  <si>
    <t>53368</t>
  </si>
  <si>
    <t>14/09/17</t>
  </si>
  <si>
    <t>שמוס  אג"ח א- שמוס</t>
  </si>
  <si>
    <t>1155951</t>
  </si>
  <si>
    <t>11111116</t>
  </si>
  <si>
    <t>29/09/20</t>
  </si>
  <si>
    <t>בזן       אגח ט- בתי זיקוק</t>
  </si>
  <si>
    <t>2590461</t>
  </si>
  <si>
    <t>27/04/17</t>
  </si>
  <si>
    <t>חברה לישראל אג"ח 13</t>
  </si>
  <si>
    <t>5760269</t>
  </si>
  <si>
    <t>תמר פטרו  אגח א- תמר פטרוליום</t>
  </si>
  <si>
    <t>1141332</t>
  </si>
  <si>
    <t>515334662</t>
  </si>
  <si>
    <t>20/10/21</t>
  </si>
  <si>
    <t>סה"כ אחר</t>
  </si>
  <si>
    <t>TEVA 6.75 1/03/28</t>
  </si>
  <si>
    <t>US88167AAK79</t>
  </si>
  <si>
    <t>NYSE</t>
  </si>
  <si>
    <t>520013954</t>
  </si>
  <si>
    <t>Pharma &amp; Biotechnology</t>
  </si>
  <si>
    <t>BB-</t>
  </si>
  <si>
    <t>S&amp;P</t>
  </si>
  <si>
    <t>28/07/22</t>
  </si>
  <si>
    <t>ALCOA 4.125 31/03/29- ALCOA NEDERLAND</t>
  </si>
  <si>
    <t>US013822AG68</t>
  </si>
  <si>
    <t>5282</t>
  </si>
  <si>
    <t>Materials</t>
  </si>
  <si>
    <t>BB+</t>
  </si>
  <si>
    <t>23/06/21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</si>
  <si>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</si>
  <si>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</si>
  <si>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</si>
  <si>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</si>
  <si>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</si>
  <si>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</si>
  <si>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אנלייט אנרגיה- אנלייט אנרגיה</t>
  </si>
  <si>
    <t>720011</t>
  </si>
  <si>
    <t>אנרג'יקס- אנרג'יקס</t>
  </si>
  <si>
    <t>1123355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</si>
  <si>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</si>
  <si>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</si>
  <si>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</si>
  <si>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</si>
  <si>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</si>
  <si>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</si>
  <si>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מערכות- אלביט מערכות</t>
  </si>
  <si>
    <t>1081124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</si>
  <si>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</si>
  <si>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</si>
  <si>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</si>
  <si>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</si>
  <si>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</si>
  <si>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</si>
  <si>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</si>
  <si>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</si>
  <si>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</si>
  <si>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</si>
  <si>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520000522</t>
  </si>
  <si>
    <t>פועלים- פועלים</t>
  </si>
  <si>
    <t>662577</t>
  </si>
  <si>
    <t>חברה לישראל- חברה לישראל</t>
  </si>
  <si>
    <t>576017</t>
  </si>
  <si>
    <t>דלק קבוצה- דלק קבוצה</t>
  </si>
  <si>
    <t>1084128</t>
  </si>
  <si>
    <t>520044322</t>
  </si>
  <si>
    <t>איי.סי.אל- איי.סי.אל</t>
  </si>
  <si>
    <t>281014</t>
  </si>
  <si>
    <t>טאואר- טאואר</t>
  </si>
  <si>
    <t>1082379</t>
  </si>
  <si>
    <t>520041997</t>
  </si>
  <si>
    <t>מוליכים למחצה</t>
  </si>
  <si>
    <t>נובה- נובה</t>
  </si>
  <si>
    <t>1084557</t>
  </si>
  <si>
    <t>511812463</t>
  </si>
  <si>
    <t>שטראוס- שטראוס גרופ</t>
  </si>
  <si>
    <t>746016</t>
  </si>
  <si>
    <t>אלוני חץ- אלוני חץ</t>
  </si>
  <si>
    <t>390013</t>
  </si>
  <si>
    <t>אמות- אמות</t>
  </si>
  <si>
    <t>1097278</t>
  </si>
  <si>
    <t>ביג- ביג</t>
  </si>
  <si>
    <t>1097260</t>
  </si>
  <si>
    <t>מבני תעשיה- מבנה</t>
  </si>
  <si>
    <t>226019</t>
  </si>
  <si>
    <t>מליסרון- מליסרון</t>
  </si>
  <si>
    <t>323014</t>
  </si>
  <si>
    <t>עזריאלי קבוצה- עזריאלי קבוצה</t>
  </si>
  <si>
    <t>1119478</t>
  </si>
  <si>
    <t>טבע- טבע</t>
  </si>
  <si>
    <t>629014</t>
  </si>
  <si>
    <t>פארמה</t>
  </si>
  <si>
    <t>נייס- נייס</t>
  </si>
  <si>
    <t>273011</t>
  </si>
  <si>
    <t>520036872</t>
  </si>
  <si>
    <t>בזק- בזק</t>
  </si>
  <si>
    <t>230011</t>
  </si>
  <si>
    <t>סה"כ תל אביב 90</t>
  </si>
  <si>
    <t>בזן- בתי זיקוק</t>
  </si>
  <si>
    <t>2590248</t>
  </si>
  <si>
    <t>כלל ביטוח- כלל עסקי ביטוח</t>
  </si>
  <si>
    <t>224014</t>
  </si>
  <si>
    <t>520036120</t>
  </si>
  <si>
    <t>אאורה</t>
  </si>
  <si>
    <t>373019</t>
  </si>
  <si>
    <t>520038274</t>
  </si>
  <si>
    <t>אפריקה מגורים- אפריקה מגורים</t>
  </si>
  <si>
    <t>1097948</t>
  </si>
  <si>
    <t>דמרי- דמרי</t>
  </si>
  <si>
    <t>1090315</t>
  </si>
  <si>
    <t>חג'ג' נדל"ן- חג'ג' נדלן</t>
  </si>
  <si>
    <t>823013</t>
  </si>
  <si>
    <t>520033309</t>
  </si>
  <si>
    <t>אלקו- אלקו</t>
  </si>
  <si>
    <t>694034</t>
  </si>
  <si>
    <t>520025370</t>
  </si>
  <si>
    <t>ישראמקו יהש- ישראמקו יהש</t>
  </si>
  <si>
    <t>232017</t>
  </si>
  <si>
    <t>ריט 1- 1 ריט</t>
  </si>
  <si>
    <t>1098920</t>
  </si>
  <si>
    <t>מגה אור- מגה אור</t>
  </si>
  <si>
    <t>1104488</t>
  </si>
  <si>
    <t>נכסים בנין- נכסים ובנין</t>
  </si>
  <si>
    <t>699017</t>
  </si>
  <si>
    <t>פוקס- פוקס</t>
  </si>
  <si>
    <t>1087022</t>
  </si>
  <si>
    <t>512157603</t>
  </si>
  <si>
    <t>שופרסל- שופרסל</t>
  </si>
  <si>
    <t>777037</t>
  </si>
  <si>
    <t>וואן תוכנה- וואן טכנולוגיות</t>
  </si>
  <si>
    <t>161018</t>
  </si>
  <si>
    <t>520034695</t>
  </si>
  <si>
    <t>שרותי מידע</t>
  </si>
  <si>
    <t>פורמולה- פורמולה מערכות</t>
  </si>
  <si>
    <t>256016</t>
  </si>
  <si>
    <t>520036690</t>
  </si>
  <si>
    <t>ישראכרט- ישראכרט</t>
  </si>
  <si>
    <t>1157403</t>
  </si>
  <si>
    <t>פריון נטוורק- פריון נטוורק</t>
  </si>
  <si>
    <t>1095819</t>
  </si>
  <si>
    <t>512849498</t>
  </si>
  <si>
    <t>סלקום- סלקום</t>
  </si>
  <si>
    <t>1101534</t>
  </si>
  <si>
    <t>511930125</t>
  </si>
  <si>
    <t>פרטנר- פרטנר</t>
  </si>
  <si>
    <t>1083484</t>
  </si>
  <si>
    <t>סה"כ מניות היתר</t>
  </si>
  <si>
    <t>אימאג'סט- 'אימאג'סט אינט</t>
  </si>
  <si>
    <t>1183813</t>
  </si>
  <si>
    <t>512737560</t>
  </si>
  <si>
    <t>קיסטון ריט- קיסטון ריט</t>
  </si>
  <si>
    <t>1175934</t>
  </si>
  <si>
    <t>515983476</t>
  </si>
  <si>
    <t>אימד יהש- אימד אינפיניטי</t>
  </si>
  <si>
    <t>1171230</t>
  </si>
  <si>
    <t>540299518</t>
  </si>
  <si>
    <t>השקעות במדעי החיים</t>
  </si>
  <si>
    <t>אלמדה יהש- אלמדה ונצ'רס</t>
  </si>
  <si>
    <t>1168962</t>
  </si>
  <si>
    <t>540296795</t>
  </si>
  <si>
    <t>מגוריט- מגוריט</t>
  </si>
  <si>
    <t>1139195</t>
  </si>
  <si>
    <t>515434074</t>
  </si>
  <si>
    <t>ג'נסל- ג'נסל</t>
  </si>
  <si>
    <t>1169689</t>
  </si>
  <si>
    <t>514579887</t>
  </si>
  <si>
    <t>סה"כ call 001 אופציות</t>
  </si>
  <si>
    <t>ZIM INTEGRATED- ZIM</t>
  </si>
  <si>
    <t>IL0065100930</t>
  </si>
  <si>
    <t>5295</t>
  </si>
  <si>
    <t>INDUSTRIAL</t>
  </si>
  <si>
    <t>REE AUTOMOTIVE- REE</t>
  </si>
  <si>
    <t>IL0011786154</t>
  </si>
  <si>
    <t>NASDAQ</t>
  </si>
  <si>
    <t>514557339</t>
  </si>
  <si>
    <t>Software &amp; Services</t>
  </si>
  <si>
    <t>WIX -  WIX.COM- WIX.COM</t>
  </si>
  <si>
    <t>IL0011301780</t>
  </si>
  <si>
    <t>2275</t>
  </si>
  <si>
    <t>ARBE ROBITICS- Arbe Robotics</t>
  </si>
  <si>
    <t>IL0011796625</t>
  </si>
  <si>
    <t>515333128</t>
  </si>
  <si>
    <t>Technology Hardware &amp; Equip</t>
  </si>
  <si>
    <t>SOLAREDGE</t>
  </si>
  <si>
    <t>US83417M1045</t>
  </si>
  <si>
    <t>4744</t>
  </si>
  <si>
    <t>ARKO CORP- ארקו קורפ</t>
  </si>
  <si>
    <t>US0412421085</t>
  </si>
  <si>
    <t>3535148</t>
  </si>
  <si>
    <t>Energy</t>
  </si>
  <si>
    <t>GOOG GOOGLE C Class- GOOGLE</t>
  </si>
  <si>
    <t>US02079K1079</t>
  </si>
  <si>
    <t>960</t>
  </si>
  <si>
    <t>Media</t>
  </si>
  <si>
    <t>FB - FACEBOOK</t>
  </si>
  <si>
    <t>US30303M1027</t>
  </si>
  <si>
    <t>5097</t>
  </si>
  <si>
    <t>IBI LION SOCIMI (74242)- LION SANTANDER</t>
  </si>
  <si>
    <t>ES0105633004</t>
  </si>
  <si>
    <t>5350</t>
  </si>
  <si>
    <t>Real Estate</t>
  </si>
  <si>
    <t>RTS IBI LION  הקצאת זכויות בגין נייר  32024606- LION SANTANDER</t>
  </si>
  <si>
    <t>ES0605633926</t>
  </si>
  <si>
    <t>TSM - TAIWAN SEMICONDUCTOR- TSMC-TAIWAN SEMICONDUCTOR</t>
  </si>
  <si>
    <t>us8740391003</t>
  </si>
  <si>
    <t>5088</t>
  </si>
  <si>
    <t>Semiconductors &amp; Semicon Equip</t>
  </si>
  <si>
    <t>MSFT -  MICROSOFT- MICROSOFT</t>
  </si>
  <si>
    <t>us5949181045</t>
  </si>
  <si>
    <t>5083</t>
  </si>
  <si>
    <t>AAPL - Apple</t>
  </si>
  <si>
    <t>US0378331005</t>
  </si>
  <si>
    <t>930</t>
  </si>
  <si>
    <t>סה"כ שמחקות מדדי מניות בישראל</t>
  </si>
  <si>
    <t>MTF סל (4A) ת"א 35- מגדל קרנות נאמנ</t>
  </si>
  <si>
    <t>1150184</t>
  </si>
  <si>
    <t>511303661</t>
  </si>
  <si>
    <t>מניות</t>
  </si>
  <si>
    <t>קסם ETF ת"א 35 (A4)- קסם קרנות נאמנו</t>
  </si>
  <si>
    <t>1146570</t>
  </si>
  <si>
    <t>510938608</t>
  </si>
  <si>
    <t>קסם ETF ת"א 90- קסם קרנות נאמנו</t>
  </si>
  <si>
    <t>1146331</t>
  </si>
  <si>
    <t>סה"כ שמחקות מדדי מניות בחו"ל</t>
  </si>
  <si>
    <t>הראל סל (4A) EW S&amp;P 500 מנוטרלות מט"ח- הראל קרנות מדד</t>
  </si>
  <si>
    <t>1149970</t>
  </si>
  <si>
    <t>511776783</t>
  </si>
  <si>
    <t>מור סל S&amp;P 500 מנוטרלת מט"ח- מור קרנות נאמנ</t>
  </si>
  <si>
    <t>1165828</t>
  </si>
  <si>
    <t>514884485</t>
  </si>
  <si>
    <t>תכלית S&amp;P500</t>
  </si>
  <si>
    <t>1144385</t>
  </si>
  <si>
    <t>513534974</t>
  </si>
  <si>
    <t>פסגות DAX 30 מנוטרל- פסגות קרנות נאמ</t>
  </si>
  <si>
    <t>1149830</t>
  </si>
  <si>
    <t>513765339</t>
  </si>
  <si>
    <t>FTSE CHINA 50 (D4) ETF קסם- קסם קרנות נאמנו</t>
  </si>
  <si>
    <t>1146521</t>
  </si>
  <si>
    <t>Indxx China Internet (4D) ETF קסם- קסם קרנות נאמנו</t>
  </si>
  <si>
    <t>1170844</t>
  </si>
  <si>
    <t>קסם DAX 30 ETF- קסם קרנות נאמנו</t>
  </si>
  <si>
    <t>1146513</t>
  </si>
  <si>
    <t>קסם NDX100(4A)ETF מנוטרלת מט"ח- קסם קרנות נאמנו</t>
  </si>
  <si>
    <t>1146612</t>
  </si>
  <si>
    <t>קסם S&amp;P 500 (4A) ETF מנוטרלת- קסם קרנות נאמנו</t>
  </si>
  <si>
    <t>1146604</t>
  </si>
  <si>
    <t>סה"כ שמחקות מדדים אחרים בישראל</t>
  </si>
  <si>
    <t>הראל סל (00) תל בונד שקלי- הראל קרנות מדד</t>
  </si>
  <si>
    <t>1150523</t>
  </si>
  <si>
    <t>אג"ח</t>
  </si>
  <si>
    <t>תכלית תל בונד שקלי סד.2- מיטב קרנות נאמנ</t>
  </si>
  <si>
    <t>1145184</t>
  </si>
  <si>
    <t>פסגות סל תל בונד 60 סדרה 3- פסגות קרנות נאמ</t>
  </si>
  <si>
    <t>1148006</t>
  </si>
  <si>
    <t>קסם בונד צמוד בנקים- קסם קרנות נאמנו</t>
  </si>
  <si>
    <t>1146281</t>
  </si>
  <si>
    <t>קסם תל בונד 20- קסם קרנות נאמנו</t>
  </si>
  <si>
    <t>1145960</t>
  </si>
  <si>
    <t>קסם תל בונד 60- קסם קרנות נאמנו</t>
  </si>
  <si>
    <t>1146232</t>
  </si>
  <si>
    <t>סה"כ שמחקות מדדים אחרים בחו"ל</t>
  </si>
  <si>
    <t>סה"כ short</t>
  </si>
  <si>
    <t>סה"כ שמחקות מדדי מניות</t>
  </si>
  <si>
    <t>XBI-SPDR  BIOTEC</t>
  </si>
  <si>
    <t>US78464A8707</t>
  </si>
  <si>
    <t>970</t>
  </si>
  <si>
    <t>ARK INNOVATION ETF- ARK INVESTMENT MANAGEMENT</t>
  </si>
  <si>
    <t>US00214Q1040</t>
  </si>
  <si>
    <t>5346</t>
  </si>
  <si>
    <t>GLOBAL X COPPER- GLOBAL X</t>
  </si>
  <si>
    <t>US37954Y8306</t>
  </si>
  <si>
    <t>5099</t>
  </si>
  <si>
    <t>RSP-S&amp;P 500 EQUAL WEI- Guggenheim Funds</t>
  </si>
  <si>
    <t>US46137V3574</t>
  </si>
  <si>
    <t>4205</t>
  </si>
  <si>
    <t>QQQQ - Nasdaq 100- Invesco Capital Management LLC</t>
  </si>
  <si>
    <t>US46090E1038</t>
  </si>
  <si>
    <t>1290</t>
  </si>
  <si>
    <t>DAXEX  GY - DAX- ISHARES</t>
  </si>
  <si>
    <t>DE0005933931</t>
  </si>
  <si>
    <t>FWB</t>
  </si>
  <si>
    <t>4601</t>
  </si>
  <si>
    <t>FXI - CHINA 50- ISHARES</t>
  </si>
  <si>
    <t>US4642871846</t>
  </si>
  <si>
    <t>IWM - RUSSELL 2000- ISHARES</t>
  </si>
  <si>
    <t>US4642876555</t>
  </si>
  <si>
    <t>SPY - S&amp;P 500</t>
  </si>
  <si>
    <t>US78462F1030</t>
  </si>
  <si>
    <t>4640</t>
  </si>
  <si>
    <t>VOO US_VANGUARD S&amp;P 500</t>
  </si>
  <si>
    <t>US9229083632</t>
  </si>
  <si>
    <t>4922</t>
  </si>
  <si>
    <t>סה"כ שמחקות מדדים אחרים</t>
  </si>
  <si>
    <t>ISHARES IBOXX H</t>
  </si>
  <si>
    <t>US4642885135</t>
  </si>
  <si>
    <t>2235</t>
  </si>
  <si>
    <t>ISHARES LQD US IBOXX</t>
  </si>
  <si>
    <t>US4642872422</t>
  </si>
  <si>
    <t>iShares SDIG USD Short Duration ETF- ISHARES</t>
  </si>
  <si>
    <t>IE00BCRY5Y77</t>
  </si>
  <si>
    <t>LSE</t>
  </si>
  <si>
    <t>סה"כ אג"ח ממשלתי</t>
  </si>
  <si>
    <t>סה"כ אגח קונצרני</t>
  </si>
  <si>
    <t>Invesco US Senior Loan- Invesco Management S.A</t>
  </si>
  <si>
    <t>LU0564079282</t>
  </si>
  <si>
    <t>5224</t>
  </si>
  <si>
    <t>Nomura US High Yield Bond- Nomura Asset Management</t>
  </si>
  <si>
    <t>IE00B3RW8498</t>
  </si>
  <si>
    <t>5382</t>
  </si>
  <si>
    <t>Schroders Securitised Credit- SCHRODER INTERNATIONAL</t>
  </si>
  <si>
    <t>LU1662754826</t>
  </si>
  <si>
    <t>5105</t>
  </si>
  <si>
    <t>איביאי טכנולוגיה עלית- איביאי טכ עילית</t>
  </si>
  <si>
    <t>1142538</t>
  </si>
  <si>
    <t>510791031</t>
  </si>
  <si>
    <t>PTFי  Shiller Barclays CAP (4A) מנוטרלת מט"ח- פסגות קרנות נאמנות</t>
  </si>
  <si>
    <t>5134689</t>
  </si>
  <si>
    <t>ASHOKA INDIA OPPORTUNITIES</t>
  </si>
  <si>
    <t>IE00BH3N4915</t>
  </si>
  <si>
    <t>5223</t>
  </si>
  <si>
    <t>INDIA  FRONTLINE- Aditya Birla Sun Life Asset Management</t>
  </si>
  <si>
    <t>IE00BJ8RGN06</t>
  </si>
  <si>
    <t>5355</t>
  </si>
  <si>
    <t>Kotak India Midcap- KOTAK</t>
  </si>
  <si>
    <t>LU2126068639</t>
  </si>
  <si>
    <t>4735</t>
  </si>
  <si>
    <t>סה"כ כתבי אופציות בישראל</t>
  </si>
  <si>
    <t>אלמדה  אופציה 2 10/10/23</t>
  </si>
  <si>
    <t>1168988</t>
  </si>
  <si>
    <t>פליינג ספרק אופציה 1 04/03/2024- פליינג ספארק</t>
  </si>
  <si>
    <t>1173590</t>
  </si>
  <si>
    <t>פודטק</t>
  </si>
  <si>
    <t>סה"כ כתבי אופציה בחו"ל</t>
  </si>
  <si>
    <t>סה"כ מדדים כולל מניות</t>
  </si>
  <si>
    <t>סה"כ ש"ח/מט"ח</t>
  </si>
  <si>
    <t>סה"כ ריבית</t>
  </si>
  <si>
    <t>SPXW PUT 4200 31/10/23</t>
  </si>
  <si>
    <t>BBG01GHK6NW8</t>
  </si>
  <si>
    <t>Other</t>
  </si>
  <si>
    <t>סה"כ מטבע</t>
  </si>
  <si>
    <t>סה"כ סחורות</t>
  </si>
  <si>
    <t>DAX - DFWZ3 -15/12/2023</t>
  </si>
  <si>
    <t>DE000C6LWM41</t>
  </si>
  <si>
    <t>FTSE 100 - Z Z3 - 15/12/23</t>
  </si>
  <si>
    <t>GB00KFMQN133</t>
  </si>
  <si>
    <t>FUT VAL EUR HSBC - רוו"ה מחוזים</t>
  </si>
  <si>
    <t>333740</t>
  </si>
  <si>
    <t>FUT VAL GBP HSB - רוו"ה מחוזים</t>
  </si>
  <si>
    <t>333732</t>
  </si>
  <si>
    <t>FUT VAL USD - רוו"ה מחוזים</t>
  </si>
  <si>
    <t>415349</t>
  </si>
  <si>
    <t>MINI NASDAQ100-NQZ3- 15/12/23</t>
  </si>
  <si>
    <t>BBG017PGMHT7</t>
  </si>
  <si>
    <t>S&amp;P500 E-MINI -ESZ3-15/12/23</t>
  </si>
  <si>
    <t>BBG011BQCN48</t>
  </si>
  <si>
    <t>STOXX 600- SXOZ3-15/12/23</t>
  </si>
  <si>
    <t>DE000C6XKB36</t>
  </si>
  <si>
    <t>ULRTA 10 YEAR US - UXYZ3 - 19/12/23</t>
  </si>
  <si>
    <t>BBG01FY50CD5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</si>
  <si>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</si>
  <si>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</si>
  <si>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</si>
  <si>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</si>
  <si>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</si>
  <si>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</si>
  <si>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</si>
  <si>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</si>
  <si>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</si>
  <si>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</si>
  <si>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</si>
  <si>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</si>
  <si>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</si>
  <si>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</si>
  <si>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</si>
  <si>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</si>
  <si>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אגד אגח 1-רמ- אגד</t>
  </si>
  <si>
    <t>1198787</t>
  </si>
  <si>
    <t>516041118</t>
  </si>
  <si>
    <t>16/08/23</t>
  </si>
  <si>
    <t>כלל תעש אג טז-רמ- כלל תעשיות</t>
  </si>
  <si>
    <t>6080238</t>
  </si>
  <si>
    <t>520021874</t>
  </si>
  <si>
    <t>29/12/19</t>
  </si>
  <si>
    <t>גדות מסף אגא-רמ- גדות מסופים כימ</t>
  </si>
  <si>
    <t>1162320</t>
  </si>
  <si>
    <t>520040775</t>
  </si>
  <si>
    <t>מסחר</t>
  </si>
  <si>
    <t>14/01/20</t>
  </si>
  <si>
    <t>SMART SHOOTER LTD-מניה לא סחירה- סמארט שוטר</t>
  </si>
  <si>
    <t>74213</t>
  </si>
  <si>
    <t>514615590</t>
  </si>
  <si>
    <t>אימד יהש (איי.איי.אם) - שותף כללי- אימד אינפיניטי</t>
  </si>
  <si>
    <t>74211</t>
  </si>
  <si>
    <t>בראון  הוטלס- מלונות בראון</t>
  </si>
  <si>
    <t>74194</t>
  </si>
  <si>
    <t>513956938</t>
  </si>
  <si>
    <t>מלונאות ותיירות</t>
  </si>
  <si>
    <t>גדות למסופים כימיקלים- ווליו אל.בי.אייצ. גדות משקיעים, שותפות מוגבלת</t>
  </si>
  <si>
    <t>74222</t>
  </si>
  <si>
    <t>540308624</t>
  </si>
  <si>
    <t>גדות נמל חיפה- ווליו אל.בי.אייצ. גדות משקיעים, שותפות מוגבלת</t>
  </si>
  <si>
    <t>74245</t>
  </si>
  <si>
    <t>מקדמה על עסקת בראון פרופרטיז- AROUNDTOWN</t>
  </si>
  <si>
    <t>74251</t>
  </si>
  <si>
    <t>4845</t>
  </si>
  <si>
    <t>דאון טאון חיפה - משתתף- טרה אמפריום אייץ (דאון טאון)</t>
  </si>
  <si>
    <t>74209</t>
  </si>
  <si>
    <t>514829126</t>
  </si>
  <si>
    <t>קבוצת מיי טאון- קבוצת מיי טאון</t>
  </si>
  <si>
    <t>96049</t>
  </si>
  <si>
    <t>514444660</t>
  </si>
  <si>
    <t>וואן זירו הבנק הדיגיטלי בע"מ- וואן זירו הבנק הדיגיטלי</t>
  </si>
  <si>
    <t>74229</t>
  </si>
  <si>
    <t>515981728</t>
  </si>
  <si>
    <t>Metro- Metro</t>
  </si>
  <si>
    <t>74227</t>
  </si>
  <si>
    <t>5307</t>
  </si>
  <si>
    <t>בניין צרפת- LRC- בניין צרפת- LRC</t>
  </si>
  <si>
    <t>74191</t>
  </si>
  <si>
    <t>5162</t>
  </si>
  <si>
    <t>14% חברות הנכס בראון גרמניה- מלונות בראון</t>
  </si>
  <si>
    <t>74195</t>
  </si>
  <si>
    <t>סה"כ קרנות הון סיכון</t>
  </si>
  <si>
    <t>קרן FinTLV 2- FINTLV 2</t>
  </si>
  <si>
    <t>06/06/23</t>
  </si>
  <si>
    <t>קרן מור טק- מור טק</t>
  </si>
  <si>
    <t>17/07/23</t>
  </si>
  <si>
    <t>First Time 2 קרן- First Time</t>
  </si>
  <si>
    <t>27/04/23</t>
  </si>
  <si>
    <t>First Time 3- First Time</t>
  </si>
  <si>
    <t>20/07/23</t>
  </si>
  <si>
    <t>ION CROSS OVER קרן- ION</t>
  </si>
  <si>
    <t>07/07/20</t>
  </si>
  <si>
    <t>קרן ION CROSS OVER 2- ION</t>
  </si>
  <si>
    <t>02/08/22</t>
  </si>
  <si>
    <t>ורטקס אופרטיוניטי 2- ורטקס אופרטיוניטי</t>
  </si>
  <si>
    <t>15/08/22</t>
  </si>
  <si>
    <t>סה"כ קרנות גידור</t>
  </si>
  <si>
    <t>קרן טוטאל - משתתף- טוטאל קפיטל</t>
  </si>
  <si>
    <t>02/03/22</t>
  </si>
  <si>
    <t>קרן ברוש- קרן ברוש</t>
  </si>
  <si>
    <t>25/07/18</t>
  </si>
  <si>
    <t>קרן ואר- קרן ואר</t>
  </si>
  <si>
    <t>31/07/18</t>
  </si>
  <si>
    <t>סה"כ קרנות נדל"ן</t>
  </si>
  <si>
    <t>קרן 2 JTLV  אלעד מגורים- קרן 2 JTLV</t>
  </si>
  <si>
    <t>קרן 2 JTLV- קרן 2 JTLV</t>
  </si>
  <si>
    <t>קרן 3 JTLV- קרן JTLV 3</t>
  </si>
  <si>
    <t>13/09/23</t>
  </si>
  <si>
    <t>סה"כ קרנות השקעה אחרות</t>
  </si>
  <si>
    <t>Klirmark Opportunity Fund IV- Klirmark Opportunity</t>
  </si>
  <si>
    <t>08/06/23</t>
  </si>
  <si>
    <t>קרן גיזה הלוואות מורכבות- קרן גיזה חוב</t>
  </si>
  <si>
    <t>18/09/23</t>
  </si>
  <si>
    <t>קרן להב 3- קרן להב</t>
  </si>
  <si>
    <t>31/07/23</t>
  </si>
  <si>
    <t>קרן קוגיטו 2- קרן קוגיטו</t>
  </si>
  <si>
    <t>12/09/23</t>
  </si>
  <si>
    <t>קרן ריאלטי חוב 4- קרן ריאלטי חוב</t>
  </si>
  <si>
    <t>08/08/23</t>
  </si>
  <si>
    <t>IBI EVO קרן מלונאות- איבו קרן למלונאות</t>
  </si>
  <si>
    <t>07/08/23</t>
  </si>
  <si>
    <t>דן תחבורה- דן תחבורה</t>
  </si>
  <si>
    <t>11/02/21</t>
  </si>
  <si>
    <t>IDE קרן אלפא 2- קרן אלפא</t>
  </si>
  <si>
    <t>20/09/23</t>
  </si>
  <si>
    <t>IDE קרן אלפא 3- קרן אלפא</t>
  </si>
  <si>
    <t>קרן הליוס 4- קרן הליוס</t>
  </si>
  <si>
    <t>סה"כ קרנות הון סיכון בחו"ל</t>
  </si>
  <si>
    <t>SG VC 3 קרן- SG VC</t>
  </si>
  <si>
    <t>24/05/21</t>
  </si>
  <si>
    <t>SG VC 4 קרן- SG VC</t>
  </si>
  <si>
    <t>09/11/21</t>
  </si>
  <si>
    <t>SG VC 5 קרן- SG VC</t>
  </si>
  <si>
    <t>22/09/21</t>
  </si>
  <si>
    <t>SG VC 6 קרן- SG VC</t>
  </si>
  <si>
    <t>28/08/23</t>
  </si>
  <si>
    <t>סה"כ קרנות גידור בחו"ל</t>
  </si>
  <si>
    <t>קרן דפנה- DAFNA INTERNATIONAL FUND</t>
  </si>
  <si>
    <t>23/04/19</t>
  </si>
  <si>
    <t>Sphera Biotech FUND- Sphera Biotech FUND</t>
  </si>
  <si>
    <t>14/12/20</t>
  </si>
  <si>
    <t>סה"כ קרנות נדל"ן בחו"ל</t>
  </si>
  <si>
    <t>LION SANTANDER- LION SANTANDER</t>
  </si>
  <si>
    <t>23/09/22</t>
  </si>
  <si>
    <t>קרן פארו פוינט- Faropoint Frg</t>
  </si>
  <si>
    <t>23/10/19</t>
  </si>
  <si>
    <t>מור וויט מלאגה- מור וויט מלאגה</t>
  </si>
  <si>
    <t>אלקטרה נדל"ן (MF) קרן מספר 2- Electra Multifamily Investments Fund II LP</t>
  </si>
  <si>
    <t>19/09/19</t>
  </si>
  <si>
    <t>אלקטרה נדל"ן (MF) קרן מספר 3- Electra Multifamily Investments Fund III LP</t>
  </si>
  <si>
    <t>24/11/21</t>
  </si>
  <si>
    <t>אלקטרה נדל"ן (MF) קרן מספר 4- Electra Multifamily Investments Fund IV LP</t>
  </si>
  <si>
    <t>LCN Sterling Fund SLP- LCN Sterling Fund SLP</t>
  </si>
  <si>
    <t>Starlight UK, LP- Starlight UK, LP</t>
  </si>
  <si>
    <t>קרן הראל פיננסיים השקעות בנדל"ן- קרן הראל פיננסים השקעות בנדל"ן</t>
  </si>
  <si>
    <t>12/11/18</t>
  </si>
  <si>
    <t>סה"כ קרנות השקעה אחרות בחו"ל</t>
  </si>
  <si>
    <t>קרן חוב פונטיפקס 4- Pontifax Medison Debt Financing</t>
  </si>
  <si>
    <t>07/07/22</t>
  </si>
  <si>
    <t>LPA  Nordic Power- LPA  Nordic Power</t>
  </si>
  <si>
    <t>24/11/20</t>
  </si>
  <si>
    <t>אלקטרה נדל"ן קרן חוב- Electra Capital PM Fund LP</t>
  </si>
  <si>
    <t>FUSE 11 FUND- FUSE 11 FUND</t>
  </si>
  <si>
    <t>קרן REVOLVER- REVOLVER</t>
  </si>
  <si>
    <t>קרן הפניקס קו-אינווסט- הפניקס</t>
  </si>
  <si>
    <t>03/04/23</t>
  </si>
  <si>
    <t>קרן COLLER 8 (Phoenix Value CIP)- קרן COLLER 8</t>
  </si>
  <si>
    <t>30/08/23</t>
  </si>
  <si>
    <t>קרן ויולה קרדיט ALF II  (שם קודם: קרן 6)- קרן ויולה</t>
  </si>
  <si>
    <t>Fattal European Partnership II- Fattal European Partnership II</t>
  </si>
  <si>
    <t>06/09/23</t>
  </si>
  <si>
    <t>סה"כ כתבי אופציה בישראל</t>
  </si>
  <si>
    <t>SMART SHOOTER LTD אופציה לא סחירה 21/02/25- סמארט שוטר</t>
  </si>
  <si>
    <t>742132</t>
  </si>
  <si>
    <t>26/04/22</t>
  </si>
  <si>
    <t>סה"כ מט"ח/מט"ח</t>
  </si>
  <si>
    <t>פווורוד שטרלינג/שקל 4.76 28/11/23 154460</t>
  </si>
  <si>
    <t>154460</t>
  </si>
  <si>
    <t>05/09/23</t>
  </si>
  <si>
    <t>פורוורד אירו/שקל 4.0855 28/11/23 154459</t>
  </si>
  <si>
    <t>154459</t>
  </si>
  <si>
    <t>פורוורד דולר/שקל 3.781 28/11/23 154458</t>
  </si>
  <si>
    <t>154458</t>
  </si>
  <si>
    <t>פורוורד שטרלינג/שקל 4.65 28/11/23 154473</t>
  </si>
  <si>
    <t>154473</t>
  </si>
  <si>
    <t>26/09/23</t>
  </si>
  <si>
    <t>פורוורד שטרלינג/דולר 1.2576 28/11/23 154461</t>
  </si>
  <si>
    <t>154461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</si>
  <si>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</si>
  <si>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</si>
  <si>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</si>
  <si>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</si>
  <si>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הלוואה – מלונות בראון ג' 01.04.2023</t>
  </si>
  <si>
    <t>לא</t>
  </si>
  <si>
    <t>96023</t>
  </si>
  <si>
    <t>NR1</t>
  </si>
  <si>
    <t>31/03/20</t>
  </si>
  <si>
    <t>דירוג פנימי</t>
  </si>
  <si>
    <t>מיי טאון הלוואת בעלים</t>
  </si>
  <si>
    <t>96078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</si>
  <si>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</si>
  <si>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</si>
  <si>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</si>
  <si>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</si>
  <si>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</si>
  <si>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</si>
  <si>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</si>
  <si>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</si>
  <si>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512905423</t>
  </si>
  <si>
    <t>27/03/19</t>
  </si>
  <si>
    <t>סה"כ מובטחות במשכנתא או תיקי משכנתאות</t>
  </si>
  <si>
    <t>נאוויטס שננדואה - הלוואה 15/10/2028</t>
  </si>
  <si>
    <t>74234</t>
  </si>
  <si>
    <t>550263107</t>
  </si>
  <si>
    <t>20/04/23</t>
  </si>
  <si>
    <t>סה"כ נקוב במט"ח</t>
  </si>
  <si>
    <t>סה"כ צמודי מט"ח</t>
  </si>
  <si>
    <t>פיקדון גיזה אס.פי.סי (שננדואה) 3.4% ד' 6/1/23- גיזה מזנין אס.פי.סי</t>
  </si>
  <si>
    <t>742341</t>
  </si>
  <si>
    <t>ilRF</t>
  </si>
  <si>
    <t>סה"כ מניב</t>
  </si>
  <si>
    <t>סה"כ לא מניב</t>
  </si>
  <si>
    <t>MONEY CHF HSBC - בטחונות</t>
  </si>
  <si>
    <t>327080</t>
  </si>
  <si>
    <t>MONEY GBP HSBC - בטחונות</t>
  </si>
  <si>
    <t>327114</t>
  </si>
  <si>
    <t>MONEY EUR HSBC - בטחונות</t>
  </si>
  <si>
    <t>327064</t>
  </si>
  <si>
    <t>MONEY USD HSBC - בטחונות</t>
  </si>
  <si>
    <t>415323</t>
  </si>
  <si>
    <t xml:space="preserve"> first time2 
</t>
  </si>
  <si>
    <t xml:space="preserve">קרן הליוס
</t>
  </si>
  <si>
    <t>JTLV2</t>
  </si>
  <si>
    <t>JTLV2 אלעד מגורים</t>
  </si>
  <si>
    <t>ION 2</t>
  </si>
  <si>
    <t>להב 3</t>
  </si>
  <si>
    <t>FINTLV 2</t>
  </si>
  <si>
    <t>ורטקס אופרטיוניטי 2</t>
  </si>
  <si>
    <t>קוגיטו 2</t>
  </si>
  <si>
    <t>JTLV3</t>
  </si>
  <si>
    <t>ריאלטי חוב 4</t>
  </si>
  <si>
    <t>קרן גיזה הלוואות מורכבות</t>
  </si>
  <si>
    <t xml:space="preserve"> first time3 </t>
  </si>
  <si>
    <t>Klirmark Opportunity Fund IV</t>
  </si>
  <si>
    <t>מור טק</t>
  </si>
  <si>
    <t>קרן חוב פונטיפקס 4</t>
  </si>
  <si>
    <t>הפניקס קו-אינווסט</t>
  </si>
  <si>
    <t>REVOLVER</t>
  </si>
  <si>
    <t>ויולה קרדיט ALF 2 (שם קודם: קרן 6)</t>
  </si>
  <si>
    <t>קרן COLLER 8</t>
  </si>
  <si>
    <t>SG VC 6</t>
  </si>
  <si>
    <t>LCN Sterling Fund SLP</t>
  </si>
  <si>
    <t>Fattal European Partnership II</t>
  </si>
  <si>
    <t xml:space="preserve">Electra America 
Multifamily 4
</t>
  </si>
  <si>
    <t>Starlight UK, LP</t>
  </si>
  <si>
    <t>הליוס ביוקפיטל</t>
  </si>
  <si>
    <t>וויט מלאגה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</si>
</sst>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4" fontId="0" fillId="0" borderId="0" xfId="0" applyNumberFormat="1"/>
    <xf numFmtId="43" fontId="1" fillId="0" borderId="0" xfId="11" applyFont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66" fontId="0" fillId="0" borderId="0" xfId="0" applyNumberFormat="1" applyFont="1" applyFill="1"/>
  </cellXfs>
  <cellStyles count="12">
    <cellStyle name="Comma" xfId="11" builtinId="3"/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0"/>
  <sheetViews>
    <sheetView rightToLeft="1" topLeftCell="A15" workbookViewId="0">
      <selection activeCell="A28" sqref="A2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4" t="s">
        <v>4</v>
      </c>
      <c r="C6" s="85"/>
      <c r="D6" s="86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30892.021712797999</v>
      </c>
      <c r="D11" s="76">
        <f>C11/$C$42</f>
        <v>0.13744750122197338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80142.697208099999</v>
      </c>
      <c r="D13" s="78">
        <f t="shared" ref="D13:D22" si="0">C13/$C$42</f>
        <v>0.3565779402478888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22792.133535407</v>
      </c>
      <c r="D15" s="78">
        <f t="shared" si="0"/>
        <v>0.10140876602651762</v>
      </c>
    </row>
    <row r="16" spans="1:36">
      <c r="A16" s="10" t="s">
        <v>13</v>
      </c>
      <c r="B16" s="70" t="s">
        <v>19</v>
      </c>
      <c r="C16" s="77">
        <v>10472.8380609744</v>
      </c>
      <c r="D16" s="78">
        <f t="shared" si="0"/>
        <v>4.6596672615536981E-2</v>
      </c>
    </row>
    <row r="17" spans="1:4">
      <c r="A17" s="10" t="s">
        <v>13</v>
      </c>
      <c r="B17" s="70" t="s">
        <v>195</v>
      </c>
      <c r="C17" s="77">
        <v>31372.680346268</v>
      </c>
      <c r="D17" s="78">
        <f t="shared" si="0"/>
        <v>0.13958608990760318</v>
      </c>
    </row>
    <row r="18" spans="1:4">
      <c r="A18" s="10" t="s">
        <v>13</v>
      </c>
      <c r="B18" s="70" t="s">
        <v>20</v>
      </c>
      <c r="C18" s="77">
        <v>4542.5191745448637</v>
      </c>
      <c r="D18" s="78">
        <f t="shared" si="0"/>
        <v>2.0210976011823555E-2</v>
      </c>
    </row>
    <row r="19" spans="1:4">
      <c r="A19" s="10" t="s">
        <v>13</v>
      </c>
      <c r="B19" s="70" t="s">
        <v>21</v>
      </c>
      <c r="C19" s="77">
        <v>0.21809999999999999</v>
      </c>
      <c r="D19" s="78">
        <f t="shared" si="0"/>
        <v>9.7038971081952047E-7</v>
      </c>
    </row>
    <row r="20" spans="1:4">
      <c r="A20" s="10" t="s">
        <v>13</v>
      </c>
      <c r="B20" s="70" t="s">
        <v>22</v>
      </c>
      <c r="C20" s="77">
        <v>81.011439999999993</v>
      </c>
      <c r="D20" s="78">
        <f t="shared" si="0"/>
        <v>3.6044322711908721E-4</v>
      </c>
    </row>
    <row r="21" spans="1:4">
      <c r="A21" s="10" t="s">
        <v>13</v>
      </c>
      <c r="B21" s="70" t="s">
        <v>23</v>
      </c>
      <c r="C21" s="77">
        <v>-469.77441446881147</v>
      </c>
      <c r="D21" s="78">
        <f t="shared" si="0"/>
        <v>-2.090161660737274E-3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916.06438110099998</v>
      </c>
      <c r="D26" s="78">
        <f t="shared" si="1"/>
        <v>4.0758342497416887E-3</v>
      </c>
    </row>
    <row r="27" spans="1:4">
      <c r="A27" s="10" t="s">
        <v>13</v>
      </c>
      <c r="B27" s="70" t="s">
        <v>28</v>
      </c>
      <c r="C27" s="77">
        <v>9383.6420685991598</v>
      </c>
      <c r="D27" s="78">
        <f t="shared" si="1"/>
        <v>4.1750525966904289E-2</v>
      </c>
    </row>
    <row r="28" spans="1:4">
      <c r="A28" s="10" t="s">
        <v>13</v>
      </c>
      <c r="B28" s="70" t="s">
        <v>29</v>
      </c>
      <c r="C28" s="77">
        <v>31798.859269877728</v>
      </c>
      <c r="D28" s="78">
        <f t="shared" si="1"/>
        <v>0.14148228267440291</v>
      </c>
    </row>
    <row r="29" spans="1:4">
      <c r="A29" s="10" t="s">
        <v>13</v>
      </c>
      <c r="B29" s="70" t="s">
        <v>30</v>
      </c>
      <c r="C29" s="77">
        <v>197.25827647963399</v>
      </c>
      <c r="D29" s="78">
        <f t="shared" si="1"/>
        <v>8.7765888065029359E-4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-81.752753157705627</v>
      </c>
      <c r="D31" s="78">
        <f t="shared" si="1"/>
        <v>-3.6374154284917745E-4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504.88682789043833</v>
      </c>
      <c r="D33" s="78">
        <f t="shared" si="1"/>
        <v>2.2463869001063158E-3</v>
      </c>
    </row>
    <row r="34" spans="1:4">
      <c r="A34" s="10" t="s">
        <v>13</v>
      </c>
      <c r="B34" s="69" t="s">
        <v>35</v>
      </c>
      <c r="C34" s="77">
        <v>446.47385546535099</v>
      </c>
      <c r="D34" s="78">
        <f t="shared" si="1"/>
        <v>1.9864907633814688E-3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1763.2853023309999</v>
      </c>
      <c r="D37" s="78">
        <f t="shared" si="1"/>
        <v>7.8453641202259963E-3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224755.06239221006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12110.77157282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200</v>
      </c>
      <c r="D47">
        <v>4.2</v>
      </c>
    </row>
    <row r="48" spans="1:4">
      <c r="C48" t="s">
        <v>110</v>
      </c>
      <c r="D48">
        <v>4.0530999999999997</v>
      </c>
    </row>
    <row r="49" spans="3:4">
      <c r="C49" t="s">
        <v>106</v>
      </c>
      <c r="D49">
        <v>3.8239999999999998</v>
      </c>
    </row>
    <row r="50" spans="3:4">
      <c r="C50" t="s">
        <v>113</v>
      </c>
      <c r="D50">
        <v>4.6779000000000002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9"/>
    </row>
    <row r="7" spans="2:61" ht="26.25" customHeight="1">
      <c r="B7" s="97" t="s">
        <v>98</v>
      </c>
      <c r="C7" s="98"/>
      <c r="D7" s="98"/>
      <c r="E7" s="98"/>
      <c r="F7" s="98"/>
      <c r="G7" s="98"/>
      <c r="H7" s="98"/>
      <c r="I7" s="98"/>
      <c r="J7" s="98"/>
      <c r="K7" s="98"/>
      <c r="L7" s="99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500</v>
      </c>
      <c r="H11" s="7"/>
      <c r="I11" s="75">
        <v>81.011439999999993</v>
      </c>
      <c r="J11" s="25"/>
      <c r="K11" s="76">
        <v>1</v>
      </c>
      <c r="L11" s="76">
        <v>4.0000000000000002E-4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967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221</v>
      </c>
      <c r="C14" t="s">
        <v>221</v>
      </c>
      <c r="D14" s="16"/>
      <c r="E14" t="s">
        <v>221</v>
      </c>
      <c r="F14" t="s">
        <v>221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968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221</v>
      </c>
      <c r="C16" t="s">
        <v>221</v>
      </c>
      <c r="D16" s="16"/>
      <c r="E16" t="s">
        <v>221</v>
      </c>
      <c r="F16" t="s">
        <v>221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969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221</v>
      </c>
      <c r="C18" t="s">
        <v>221</v>
      </c>
      <c r="D18" s="16"/>
      <c r="E18" t="s">
        <v>221</v>
      </c>
      <c r="F18" t="s">
        <v>221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649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221</v>
      </c>
      <c r="C20" t="s">
        <v>221</v>
      </c>
      <c r="D20" s="16"/>
      <c r="E20" t="s">
        <v>221</v>
      </c>
      <c r="F20" t="s">
        <v>221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226</v>
      </c>
      <c r="C21" s="16"/>
      <c r="D21" s="16"/>
      <c r="E21" s="16"/>
      <c r="G21" s="81">
        <v>500</v>
      </c>
      <c r="I21" s="81">
        <v>81.011439999999993</v>
      </c>
      <c r="K21" s="80">
        <v>1</v>
      </c>
      <c r="L21" s="80">
        <v>4.0000000000000002E-4</v>
      </c>
    </row>
    <row r="22" spans="2:12">
      <c r="B22" s="79" t="s">
        <v>967</v>
      </c>
      <c r="C22" s="16"/>
      <c r="D22" s="16"/>
      <c r="E22" s="16"/>
      <c r="G22" s="81">
        <v>500</v>
      </c>
      <c r="I22" s="81">
        <v>81.011439999999993</v>
      </c>
      <c r="K22" s="80">
        <v>1</v>
      </c>
      <c r="L22" s="80">
        <v>4.0000000000000002E-4</v>
      </c>
    </row>
    <row r="23" spans="2:12">
      <c r="B23" t="s">
        <v>970</v>
      </c>
      <c r="C23" t="s">
        <v>971</v>
      </c>
      <c r="D23" t="s">
        <v>123</v>
      </c>
      <c r="E23" t="s">
        <v>972</v>
      </c>
      <c r="F23" t="s">
        <v>106</v>
      </c>
      <c r="G23" s="77">
        <v>500</v>
      </c>
      <c r="H23" s="77">
        <v>4237</v>
      </c>
      <c r="I23" s="77">
        <v>81.011439999999993</v>
      </c>
      <c r="J23" s="78">
        <v>0</v>
      </c>
      <c r="K23" s="78">
        <v>1</v>
      </c>
      <c r="L23" s="78">
        <v>4.0000000000000002E-4</v>
      </c>
    </row>
    <row r="24" spans="2:12">
      <c r="B24" s="79" t="s">
        <v>973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221</v>
      </c>
      <c r="C25" t="s">
        <v>221</v>
      </c>
      <c r="D25" s="16"/>
      <c r="E25" t="s">
        <v>221</v>
      </c>
      <c r="F25" t="s">
        <v>221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969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221</v>
      </c>
      <c r="C27" t="s">
        <v>221</v>
      </c>
      <c r="D27" s="16"/>
      <c r="E27" t="s">
        <v>221</v>
      </c>
      <c r="F27" t="s">
        <v>221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974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221</v>
      </c>
      <c r="C29" t="s">
        <v>221</v>
      </c>
      <c r="D29" s="16"/>
      <c r="E29" t="s">
        <v>221</v>
      </c>
      <c r="F29" t="s">
        <v>221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649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221</v>
      </c>
      <c r="C31" t="s">
        <v>221</v>
      </c>
      <c r="D31" s="16"/>
      <c r="E31" t="s">
        <v>221</v>
      </c>
      <c r="F31" t="s">
        <v>221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228</v>
      </c>
      <c r="C32" s="16"/>
      <c r="D32" s="16"/>
      <c r="E32" s="16"/>
    </row>
    <row r="33" spans="2:5">
      <c r="B33" t="s">
        <v>309</v>
      </c>
      <c r="C33" s="16"/>
      <c r="D33" s="16"/>
      <c r="E33" s="16"/>
    </row>
    <row r="34" spans="2:5">
      <c r="B34" t="s">
        <v>310</v>
      </c>
      <c r="C34" s="16"/>
      <c r="D34" s="16"/>
      <c r="E34" s="16"/>
    </row>
    <row r="35" spans="2:5">
      <c r="B35" t="s">
        <v>311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9"/>
      <c r="BD6" s="16" t="s">
        <v>100</v>
      </c>
      <c r="BF6" s="16" t="s">
        <v>101</v>
      </c>
      <c r="BH6" s="19" t="s">
        <v>102</v>
      </c>
    </row>
    <row r="7" spans="1:60" ht="26.25" customHeight="1">
      <c r="B7" s="97" t="s">
        <v>103</v>
      </c>
      <c r="C7" s="98"/>
      <c r="D7" s="98"/>
      <c r="E7" s="98"/>
      <c r="F7" s="98"/>
      <c r="G7" s="98"/>
      <c r="H7" s="98"/>
      <c r="I7" s="98"/>
      <c r="J7" s="98"/>
      <c r="K7" s="99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-122491.81</v>
      </c>
      <c r="H11" s="25"/>
      <c r="I11" s="75">
        <v>-469.77441446881147</v>
      </c>
      <c r="J11" s="76">
        <v>1</v>
      </c>
      <c r="K11" s="76">
        <v>-2.2000000000000001E-3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221</v>
      </c>
      <c r="C13" t="s">
        <v>221</v>
      </c>
      <c r="D13" s="19"/>
      <c r="E13" t="s">
        <v>221</v>
      </c>
      <c r="F13" t="s">
        <v>221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226</v>
      </c>
      <c r="C14" s="19"/>
      <c r="D14" s="19"/>
      <c r="E14" s="19"/>
      <c r="F14" s="19"/>
      <c r="G14" s="81">
        <v>-122491.81</v>
      </c>
      <c r="H14" s="19"/>
      <c r="I14" s="81">
        <v>-469.77441446881147</v>
      </c>
      <c r="J14" s="80">
        <v>1</v>
      </c>
      <c r="K14" s="80">
        <v>-2.2000000000000001E-3</v>
      </c>
      <c r="BF14" s="16" t="s">
        <v>126</v>
      </c>
    </row>
    <row r="15" spans="1:60">
      <c r="B15" t="s">
        <v>975</v>
      </c>
      <c r="C15" t="s">
        <v>976</v>
      </c>
      <c r="D15" t="s">
        <v>123</v>
      </c>
      <c r="E15" t="s">
        <v>972</v>
      </c>
      <c r="F15" t="s">
        <v>110</v>
      </c>
      <c r="G15" s="77">
        <v>5</v>
      </c>
      <c r="H15" s="77">
        <v>1.5526E-2</v>
      </c>
      <c r="I15" s="77">
        <v>3.14642153E-6</v>
      </c>
      <c r="J15" s="78">
        <v>0</v>
      </c>
      <c r="K15" s="78">
        <v>0</v>
      </c>
      <c r="BF15" s="16" t="s">
        <v>127</v>
      </c>
    </row>
    <row r="16" spans="1:60">
      <c r="B16" t="s">
        <v>977</v>
      </c>
      <c r="C16" t="s">
        <v>978</v>
      </c>
      <c r="D16" t="s">
        <v>123</v>
      </c>
      <c r="E16" t="s">
        <v>972</v>
      </c>
      <c r="F16" t="s">
        <v>113</v>
      </c>
      <c r="G16" s="77">
        <v>2</v>
      </c>
      <c r="H16" s="77">
        <v>7.6709999999999999E-3</v>
      </c>
      <c r="I16" s="77">
        <v>7.1768341800000002E-7</v>
      </c>
      <c r="J16" s="78">
        <v>0</v>
      </c>
      <c r="K16" s="78">
        <v>0</v>
      </c>
      <c r="BF16" s="16" t="s">
        <v>128</v>
      </c>
    </row>
    <row r="17" spans="2:58">
      <c r="B17" t="s">
        <v>979</v>
      </c>
      <c r="C17" t="s">
        <v>980</v>
      </c>
      <c r="D17" t="s">
        <v>123</v>
      </c>
      <c r="E17" t="s">
        <v>972</v>
      </c>
      <c r="F17" t="s">
        <v>110</v>
      </c>
      <c r="G17" s="77">
        <v>-10524.54</v>
      </c>
      <c r="H17" s="77">
        <v>100</v>
      </c>
      <c r="I17" s="77">
        <v>-42.657013073999998</v>
      </c>
      <c r="J17" s="78">
        <v>9.0800000000000006E-2</v>
      </c>
      <c r="K17" s="78">
        <v>-2.0000000000000001E-4</v>
      </c>
      <c r="BF17" s="16" t="s">
        <v>129</v>
      </c>
    </row>
    <row r="18" spans="2:58">
      <c r="B18" t="s">
        <v>981</v>
      </c>
      <c r="C18" t="s">
        <v>982</v>
      </c>
      <c r="D18" t="s">
        <v>123</v>
      </c>
      <c r="E18" t="s">
        <v>972</v>
      </c>
      <c r="F18" t="s">
        <v>113</v>
      </c>
      <c r="G18" s="77">
        <v>1390</v>
      </c>
      <c r="H18" s="77">
        <v>100</v>
      </c>
      <c r="I18" s="77">
        <v>6.502281</v>
      </c>
      <c r="J18" s="78">
        <v>-1.38E-2</v>
      </c>
      <c r="K18" s="78">
        <v>0</v>
      </c>
      <c r="BF18" s="16" t="s">
        <v>130</v>
      </c>
    </row>
    <row r="19" spans="2:58">
      <c r="B19" t="s">
        <v>983</v>
      </c>
      <c r="C19" t="s">
        <v>984</v>
      </c>
      <c r="D19" t="s">
        <v>123</v>
      </c>
      <c r="E19" t="s">
        <v>972</v>
      </c>
      <c r="F19" t="s">
        <v>106</v>
      </c>
      <c r="G19" s="77">
        <v>-113394.27</v>
      </c>
      <c r="H19" s="77">
        <v>100</v>
      </c>
      <c r="I19" s="77">
        <v>-433.61968847999998</v>
      </c>
      <c r="J19" s="78">
        <v>0.92300000000000004</v>
      </c>
      <c r="K19" s="78">
        <v>-2E-3</v>
      </c>
      <c r="BF19" s="16" t="s">
        <v>131</v>
      </c>
    </row>
    <row r="20" spans="2:58">
      <c r="B20" t="s">
        <v>985</v>
      </c>
      <c r="C20" t="s">
        <v>986</v>
      </c>
      <c r="D20" t="s">
        <v>123</v>
      </c>
      <c r="E20" t="s">
        <v>972</v>
      </c>
      <c r="F20" t="s">
        <v>106</v>
      </c>
      <c r="G20" s="77">
        <v>1</v>
      </c>
      <c r="H20" s="77">
        <v>1.48665E-2</v>
      </c>
      <c r="I20" s="77">
        <v>5.6849495999999997E-7</v>
      </c>
      <c r="J20" s="78">
        <v>0</v>
      </c>
      <c r="K20" s="78">
        <v>0</v>
      </c>
      <c r="BF20" s="16" t="s">
        <v>132</v>
      </c>
    </row>
    <row r="21" spans="2:58">
      <c r="B21" t="s">
        <v>987</v>
      </c>
      <c r="C21" t="s">
        <v>988</v>
      </c>
      <c r="D21" t="s">
        <v>123</v>
      </c>
      <c r="E21" t="s">
        <v>972</v>
      </c>
      <c r="F21" t="s">
        <v>106</v>
      </c>
      <c r="G21" s="77">
        <v>8</v>
      </c>
      <c r="H21" s="77">
        <v>4.3255000000000004E-3</v>
      </c>
      <c r="I21" s="77">
        <v>1.32325696E-6</v>
      </c>
      <c r="J21" s="78">
        <v>0</v>
      </c>
      <c r="K21" s="78">
        <v>0</v>
      </c>
      <c r="BF21" s="16" t="s">
        <v>123</v>
      </c>
    </row>
    <row r="22" spans="2:58">
      <c r="B22" t="s">
        <v>989</v>
      </c>
      <c r="C22" t="s">
        <v>990</v>
      </c>
      <c r="D22" t="s">
        <v>123</v>
      </c>
      <c r="E22" t="s">
        <v>972</v>
      </c>
      <c r="F22" t="s">
        <v>110</v>
      </c>
      <c r="G22" s="77">
        <v>17</v>
      </c>
      <c r="H22" s="77">
        <v>4.5320000000000001E-4</v>
      </c>
      <c r="I22" s="77">
        <v>3.122670364E-7</v>
      </c>
      <c r="J22" s="78">
        <v>0</v>
      </c>
      <c r="K22" s="78">
        <v>0</v>
      </c>
    </row>
    <row r="23" spans="2:58">
      <c r="B23" t="s">
        <v>991</v>
      </c>
      <c r="C23" t="s">
        <v>992</v>
      </c>
      <c r="D23" t="s">
        <v>123</v>
      </c>
      <c r="E23" t="s">
        <v>972</v>
      </c>
      <c r="F23" t="s">
        <v>106</v>
      </c>
      <c r="G23" s="77">
        <v>4</v>
      </c>
      <c r="H23" s="77">
        <v>1.1156249999999999E-4</v>
      </c>
      <c r="I23" s="77">
        <v>1.7064599999999999E-8</v>
      </c>
      <c r="J23" s="78">
        <v>0</v>
      </c>
      <c r="K23" s="78">
        <v>0</v>
      </c>
    </row>
    <row r="24" spans="2:58">
      <c r="B24" t="s">
        <v>228</v>
      </c>
      <c r="C24" s="19"/>
      <c r="D24" s="19"/>
      <c r="E24" s="19"/>
      <c r="F24" s="19"/>
      <c r="G24" s="19"/>
      <c r="H24" s="19"/>
    </row>
    <row r="25" spans="2:58">
      <c r="B25" t="s">
        <v>309</v>
      </c>
      <c r="C25" s="19"/>
      <c r="D25" s="19"/>
      <c r="E25" s="19"/>
      <c r="F25" s="19"/>
      <c r="G25" s="19"/>
      <c r="H25" s="19"/>
    </row>
    <row r="26" spans="2:58">
      <c r="B26" t="s">
        <v>310</v>
      </c>
      <c r="C26" s="19"/>
      <c r="D26" s="19"/>
      <c r="E26" s="19"/>
      <c r="F26" s="19"/>
      <c r="G26" s="19"/>
      <c r="H26" s="19"/>
    </row>
    <row r="27" spans="2:58">
      <c r="B27" t="s">
        <v>311</v>
      </c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2:81" ht="26.25" customHeight="1">
      <c r="B7" s="97" t="s">
        <v>133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9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993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221</v>
      </c>
      <c r="C14" t="s">
        <v>221</v>
      </c>
      <c r="E14" t="s">
        <v>221</v>
      </c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994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221</v>
      </c>
      <c r="C16" t="s">
        <v>221</v>
      </c>
      <c r="E16" t="s">
        <v>221</v>
      </c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995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996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221</v>
      </c>
      <c r="C19" t="s">
        <v>221</v>
      </c>
      <c r="E19" t="s">
        <v>221</v>
      </c>
      <c r="H19" s="77">
        <v>0</v>
      </c>
      <c r="I19" t="s">
        <v>221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997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221</v>
      </c>
      <c r="C21" t="s">
        <v>221</v>
      </c>
      <c r="E21" t="s">
        <v>221</v>
      </c>
      <c r="H21" s="77">
        <v>0</v>
      </c>
      <c r="I21" t="s">
        <v>221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998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221</v>
      </c>
      <c r="C23" t="s">
        <v>221</v>
      </c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999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221</v>
      </c>
      <c r="C25" t="s">
        <v>221</v>
      </c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226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993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221</v>
      </c>
      <c r="C28" t="s">
        <v>221</v>
      </c>
      <c r="E28" t="s">
        <v>221</v>
      </c>
      <c r="H28" s="77">
        <v>0</v>
      </c>
      <c r="I28" t="s">
        <v>221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994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221</v>
      </c>
      <c r="C30" t="s">
        <v>221</v>
      </c>
      <c r="E30" t="s">
        <v>221</v>
      </c>
      <c r="H30" s="77">
        <v>0</v>
      </c>
      <c r="I30" t="s">
        <v>221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995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996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221</v>
      </c>
      <c r="C33" t="s">
        <v>221</v>
      </c>
      <c r="E33" t="s">
        <v>221</v>
      </c>
      <c r="H33" s="77">
        <v>0</v>
      </c>
      <c r="I33" t="s">
        <v>221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997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221</v>
      </c>
      <c r="C35" t="s">
        <v>221</v>
      </c>
      <c r="E35" t="s">
        <v>221</v>
      </c>
      <c r="H35" s="77">
        <v>0</v>
      </c>
      <c r="I35" t="s">
        <v>221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998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221</v>
      </c>
      <c r="C37" t="s">
        <v>221</v>
      </c>
      <c r="E37" t="s">
        <v>221</v>
      </c>
      <c r="H37" s="77">
        <v>0</v>
      </c>
      <c r="I37" t="s">
        <v>221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999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221</v>
      </c>
      <c r="C39" t="s">
        <v>221</v>
      </c>
      <c r="E39" t="s">
        <v>221</v>
      </c>
      <c r="H39" s="77">
        <v>0</v>
      </c>
      <c r="I39" t="s">
        <v>221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228</v>
      </c>
    </row>
    <row r="41" spans="2:17">
      <c r="B41" t="s">
        <v>309</v>
      </c>
    </row>
    <row r="42" spans="2:17">
      <c r="B42" t="s">
        <v>310</v>
      </c>
    </row>
    <row r="43" spans="2:17">
      <c r="B43" t="s">
        <v>311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2:72" ht="26.25" customHeight="1">
      <c r="B7" s="97" t="s">
        <v>69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1000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221</v>
      </c>
      <c r="C14" t="s">
        <v>221</v>
      </c>
      <c r="D14" t="s">
        <v>221</v>
      </c>
      <c r="G14" s="77">
        <v>0</v>
      </c>
      <c r="H14" t="s">
        <v>221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1001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221</v>
      </c>
      <c r="C16" t="s">
        <v>221</v>
      </c>
      <c r="D16" t="s">
        <v>221</v>
      </c>
      <c r="G16" s="77">
        <v>0</v>
      </c>
      <c r="H16" t="s">
        <v>221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1002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221</v>
      </c>
      <c r="C18" t="s">
        <v>221</v>
      </c>
      <c r="D18" t="s">
        <v>221</v>
      </c>
      <c r="G18" s="77">
        <v>0</v>
      </c>
      <c r="H18" t="s">
        <v>221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1003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221</v>
      </c>
      <c r="C20" t="s">
        <v>221</v>
      </c>
      <c r="D20" t="s">
        <v>221</v>
      </c>
      <c r="G20" s="77">
        <v>0</v>
      </c>
      <c r="H20" t="s">
        <v>221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649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221</v>
      </c>
      <c r="C22" t="s">
        <v>221</v>
      </c>
      <c r="D22" t="s">
        <v>221</v>
      </c>
      <c r="G22" s="77">
        <v>0</v>
      </c>
      <c r="H22" t="s">
        <v>221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226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307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221</v>
      </c>
      <c r="C25" t="s">
        <v>221</v>
      </c>
      <c r="D25" t="s">
        <v>221</v>
      </c>
      <c r="G25" s="77">
        <v>0</v>
      </c>
      <c r="H25" t="s">
        <v>221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1004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221</v>
      </c>
      <c r="C27" t="s">
        <v>221</v>
      </c>
      <c r="D27" t="s">
        <v>221</v>
      </c>
      <c r="G27" s="77">
        <v>0</v>
      </c>
      <c r="H27" t="s">
        <v>221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309</v>
      </c>
    </row>
    <row r="29" spans="2:16">
      <c r="B29" t="s">
        <v>310</v>
      </c>
    </row>
    <row r="30" spans="2:16">
      <c r="B30" t="s">
        <v>311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2:65" ht="26.25" customHeight="1">
      <c r="B7" s="97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9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1005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J14" s="77">
        <v>0</v>
      </c>
      <c r="K14" t="s">
        <v>221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1006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221</v>
      </c>
      <c r="C16" t="s">
        <v>221</v>
      </c>
      <c r="D16" s="16"/>
      <c r="E16" s="16"/>
      <c r="F16" t="s">
        <v>221</v>
      </c>
      <c r="G16" t="s">
        <v>221</v>
      </c>
      <c r="J16" s="77">
        <v>0</v>
      </c>
      <c r="K16" t="s">
        <v>221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314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221</v>
      </c>
      <c r="C18" t="s">
        <v>221</v>
      </c>
      <c r="D18" s="16"/>
      <c r="E18" s="16"/>
      <c r="F18" t="s">
        <v>221</v>
      </c>
      <c r="G18" t="s">
        <v>221</v>
      </c>
      <c r="J18" s="77">
        <v>0</v>
      </c>
      <c r="K18" t="s">
        <v>221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649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221</v>
      </c>
      <c r="C20" t="s">
        <v>221</v>
      </c>
      <c r="D20" s="16"/>
      <c r="E20" s="16"/>
      <c r="F20" t="s">
        <v>221</v>
      </c>
      <c r="G20" t="s">
        <v>221</v>
      </c>
      <c r="J20" s="77">
        <v>0</v>
      </c>
      <c r="K20" t="s">
        <v>221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226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1007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J23" s="77">
        <v>0</v>
      </c>
      <c r="K23" t="s">
        <v>221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1008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221</v>
      </c>
      <c r="C25" t="s">
        <v>221</v>
      </c>
      <c r="D25" s="16"/>
      <c r="E25" s="16"/>
      <c r="F25" t="s">
        <v>221</v>
      </c>
      <c r="G25" t="s">
        <v>221</v>
      </c>
      <c r="J25" s="77">
        <v>0</v>
      </c>
      <c r="K25" t="s">
        <v>221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228</v>
      </c>
      <c r="D26" s="16"/>
      <c r="E26" s="16"/>
      <c r="F26" s="16"/>
    </row>
    <row r="27" spans="2:19">
      <c r="B27" t="s">
        <v>309</v>
      </c>
      <c r="D27" s="16"/>
      <c r="E27" s="16"/>
      <c r="F27" s="16"/>
    </row>
    <row r="28" spans="2:19">
      <c r="B28" t="s">
        <v>310</v>
      </c>
      <c r="D28" s="16"/>
      <c r="E28" s="16"/>
      <c r="F28" s="16"/>
    </row>
    <row r="29" spans="2:19">
      <c r="B29" t="s">
        <v>311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2:81" ht="26.25" customHeight="1">
      <c r="B7" s="97" t="s">
        <v>89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9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3.43</v>
      </c>
      <c r="K11" s="7"/>
      <c r="L11" s="7"/>
      <c r="M11" s="76">
        <v>4.3700000000000003E-2</v>
      </c>
      <c r="N11" s="75">
        <v>919280.77</v>
      </c>
      <c r="O11" s="7"/>
      <c r="P11" s="75">
        <v>916.06438110099998</v>
      </c>
      <c r="Q11" s="7"/>
      <c r="R11" s="76">
        <v>1</v>
      </c>
      <c r="S11" s="76">
        <v>4.3E-3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3.43</v>
      </c>
      <c r="M12" s="80">
        <v>4.3700000000000003E-2</v>
      </c>
      <c r="N12" s="81">
        <v>919280.77</v>
      </c>
      <c r="P12" s="81">
        <v>916.06438110099998</v>
      </c>
      <c r="R12" s="80">
        <v>1</v>
      </c>
      <c r="S12" s="80">
        <v>4.3E-3</v>
      </c>
    </row>
    <row r="13" spans="2:81">
      <c r="B13" s="79" t="s">
        <v>1005</v>
      </c>
      <c r="C13" s="16"/>
      <c r="D13" s="16"/>
      <c r="E13" s="16"/>
      <c r="J13" s="81">
        <v>3.66</v>
      </c>
      <c r="M13" s="80">
        <v>3.6400000000000002E-2</v>
      </c>
      <c r="N13" s="81">
        <v>737000</v>
      </c>
      <c r="P13" s="81">
        <v>744.59109999999998</v>
      </c>
      <c r="R13" s="80">
        <v>0.81279999999999997</v>
      </c>
      <c r="S13" s="80">
        <v>3.5000000000000001E-3</v>
      </c>
    </row>
    <row r="14" spans="2:81">
      <c r="B14" t="s">
        <v>1009</v>
      </c>
      <c r="C14" t="s">
        <v>1010</v>
      </c>
      <c r="D14" t="s">
        <v>123</v>
      </c>
      <c r="E14" t="s">
        <v>1011</v>
      </c>
      <c r="F14" t="s">
        <v>335</v>
      </c>
      <c r="G14" t="s">
        <v>417</v>
      </c>
      <c r="H14" t="s">
        <v>207</v>
      </c>
      <c r="I14" t="s">
        <v>1012</v>
      </c>
      <c r="J14" s="77">
        <v>3.66</v>
      </c>
      <c r="K14" t="s">
        <v>102</v>
      </c>
      <c r="L14" s="78">
        <v>3.6400000000000002E-2</v>
      </c>
      <c r="M14" s="78">
        <v>3.6400000000000002E-2</v>
      </c>
      <c r="N14" s="77">
        <v>737000</v>
      </c>
      <c r="O14" s="77">
        <v>101.03</v>
      </c>
      <c r="P14" s="77">
        <v>744.59109999999998</v>
      </c>
      <c r="Q14" s="78">
        <v>1.5E-3</v>
      </c>
      <c r="R14" s="78">
        <v>0.81279999999999997</v>
      </c>
      <c r="S14" s="78">
        <v>3.5000000000000001E-3</v>
      </c>
    </row>
    <row r="15" spans="2:81">
      <c r="B15" s="79" t="s">
        <v>1006</v>
      </c>
      <c r="C15" s="16"/>
      <c r="D15" s="16"/>
      <c r="E15" s="16"/>
      <c r="J15" s="81">
        <v>2.4500000000000002</v>
      </c>
      <c r="M15" s="80">
        <v>7.51E-2</v>
      </c>
      <c r="N15" s="81">
        <v>182280.77</v>
      </c>
      <c r="P15" s="81">
        <v>171.473281101</v>
      </c>
      <c r="R15" s="80">
        <v>0.18720000000000001</v>
      </c>
      <c r="S15" s="80">
        <v>8.0000000000000004E-4</v>
      </c>
    </row>
    <row r="16" spans="2:81">
      <c r="B16" t="s">
        <v>1013</v>
      </c>
      <c r="C16" t="s">
        <v>1014</v>
      </c>
      <c r="D16" t="s">
        <v>123</v>
      </c>
      <c r="E16" t="s">
        <v>1015</v>
      </c>
      <c r="F16" t="s">
        <v>547</v>
      </c>
      <c r="G16" t="s">
        <v>458</v>
      </c>
      <c r="H16" t="s">
        <v>150</v>
      </c>
      <c r="I16" t="s">
        <v>1016</v>
      </c>
      <c r="J16" s="77">
        <v>2.67</v>
      </c>
      <c r="K16" t="s">
        <v>102</v>
      </c>
      <c r="L16" s="78">
        <v>4.4699999999999997E-2</v>
      </c>
      <c r="M16" s="78">
        <v>7.7600000000000002E-2</v>
      </c>
      <c r="N16" s="77">
        <v>118280.77</v>
      </c>
      <c r="O16" s="77">
        <v>93.13</v>
      </c>
      <c r="P16" s="77">
        <v>110.154881101</v>
      </c>
      <c r="Q16" s="78">
        <v>2.0000000000000001E-4</v>
      </c>
      <c r="R16" s="78">
        <v>0.1202</v>
      </c>
      <c r="S16" s="78">
        <v>5.0000000000000001E-4</v>
      </c>
    </row>
    <row r="17" spans="2:19">
      <c r="B17" t="s">
        <v>1017</v>
      </c>
      <c r="C17" t="s">
        <v>1018</v>
      </c>
      <c r="D17" t="s">
        <v>123</v>
      </c>
      <c r="E17" t="s">
        <v>1019</v>
      </c>
      <c r="F17" t="s">
        <v>1020</v>
      </c>
      <c r="G17" t="s">
        <v>498</v>
      </c>
      <c r="H17" t="s">
        <v>150</v>
      </c>
      <c r="I17" t="s">
        <v>1021</v>
      </c>
      <c r="J17" s="77">
        <v>2.0499999999999998</v>
      </c>
      <c r="K17" t="s">
        <v>102</v>
      </c>
      <c r="L17" s="78">
        <v>4.2999999999999997E-2</v>
      </c>
      <c r="M17" s="78">
        <v>7.0800000000000002E-2</v>
      </c>
      <c r="N17" s="77">
        <v>64000</v>
      </c>
      <c r="O17" s="77">
        <v>95.81</v>
      </c>
      <c r="P17" s="77">
        <v>61.318399999999997</v>
      </c>
      <c r="Q17" s="78">
        <v>4.0000000000000002E-4</v>
      </c>
      <c r="R17" s="78">
        <v>6.6900000000000001E-2</v>
      </c>
      <c r="S17" s="78">
        <v>2.9999999999999997E-4</v>
      </c>
    </row>
    <row r="18" spans="2:19">
      <c r="B18" s="79" t="s">
        <v>314</v>
      </c>
      <c r="C18" s="16"/>
      <c r="D18" s="16"/>
      <c r="E18" s="16"/>
      <c r="J18" s="81">
        <v>0</v>
      </c>
      <c r="M18" s="80">
        <v>0</v>
      </c>
      <c r="N18" s="81">
        <v>0</v>
      </c>
      <c r="P18" s="81">
        <v>0</v>
      </c>
      <c r="R18" s="80">
        <v>0</v>
      </c>
      <c r="S18" s="80">
        <v>0</v>
      </c>
    </row>
    <row r="19" spans="2:19">
      <c r="B19" t="s">
        <v>221</v>
      </c>
      <c r="C19" t="s">
        <v>221</v>
      </c>
      <c r="D19" s="16"/>
      <c r="E19" s="16"/>
      <c r="F19" t="s">
        <v>221</v>
      </c>
      <c r="G19" t="s">
        <v>221</v>
      </c>
      <c r="J19" s="77">
        <v>0</v>
      </c>
      <c r="K19" t="s">
        <v>221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  <c r="S19" s="78">
        <v>0</v>
      </c>
    </row>
    <row r="20" spans="2:19">
      <c r="B20" s="79" t="s">
        <v>649</v>
      </c>
      <c r="C20" s="16"/>
      <c r="D20" s="16"/>
      <c r="E20" s="16"/>
      <c r="J20" s="81">
        <v>0</v>
      </c>
      <c r="M20" s="80">
        <v>0</v>
      </c>
      <c r="N20" s="81">
        <v>0</v>
      </c>
      <c r="P20" s="81">
        <v>0</v>
      </c>
      <c r="R20" s="80">
        <v>0</v>
      </c>
      <c r="S20" s="80">
        <v>0</v>
      </c>
    </row>
    <row r="21" spans="2:19">
      <c r="B21" t="s">
        <v>221</v>
      </c>
      <c r="C21" t="s">
        <v>221</v>
      </c>
      <c r="D21" s="16"/>
      <c r="E21" s="16"/>
      <c r="F21" t="s">
        <v>221</v>
      </c>
      <c r="G21" t="s">
        <v>221</v>
      </c>
      <c r="J21" s="77">
        <v>0</v>
      </c>
      <c r="K21" t="s">
        <v>221</v>
      </c>
      <c r="L21" s="78">
        <v>0</v>
      </c>
      <c r="M21" s="78">
        <v>0</v>
      </c>
      <c r="N21" s="77">
        <v>0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</row>
    <row r="22" spans="2:19">
      <c r="B22" s="79" t="s">
        <v>226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s="79" t="s">
        <v>315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221</v>
      </c>
      <c r="C24" t="s">
        <v>221</v>
      </c>
      <c r="D24" s="16"/>
      <c r="E24" s="16"/>
      <c r="F24" t="s">
        <v>221</v>
      </c>
      <c r="G24" t="s">
        <v>221</v>
      </c>
      <c r="J24" s="77">
        <v>0</v>
      </c>
      <c r="K24" t="s">
        <v>221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316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221</v>
      </c>
      <c r="C26" t="s">
        <v>221</v>
      </c>
      <c r="D26" s="16"/>
      <c r="E26" s="16"/>
      <c r="F26" t="s">
        <v>221</v>
      </c>
      <c r="G26" t="s">
        <v>221</v>
      </c>
      <c r="J26" s="77">
        <v>0</v>
      </c>
      <c r="K26" t="s">
        <v>221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t="s">
        <v>228</v>
      </c>
      <c r="C27" s="16"/>
      <c r="D27" s="16"/>
      <c r="E27" s="16"/>
    </row>
    <row r="28" spans="2:19">
      <c r="B28" t="s">
        <v>309</v>
      </c>
      <c r="C28" s="16"/>
      <c r="D28" s="16"/>
      <c r="E28" s="16"/>
    </row>
    <row r="29" spans="2:19">
      <c r="B29" t="s">
        <v>310</v>
      </c>
      <c r="C29" s="16"/>
      <c r="D29" s="16"/>
      <c r="E29" s="16"/>
    </row>
    <row r="30" spans="2:19">
      <c r="B30" t="s">
        <v>311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abSelected="1" topLeftCell="A7" workbookViewId="0">
      <selection activeCell="K26" sqref="K2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9"/>
    </row>
    <row r="7" spans="2:98" ht="26.25" customHeight="1">
      <c r="B7" s="97" t="s">
        <v>91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9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579262.43999999994</v>
      </c>
      <c r="I11" s="7"/>
      <c r="J11" s="75">
        <v>9383.6420685991598</v>
      </c>
      <c r="K11" s="7"/>
      <c r="L11" s="76">
        <v>1</v>
      </c>
      <c r="M11" s="76">
        <v>4.36E-2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522111</v>
      </c>
      <c r="J12" s="81">
        <v>8025.6960249599679</v>
      </c>
      <c r="L12" s="80">
        <v>0.85529999999999995</v>
      </c>
      <c r="M12" s="80">
        <v>3.73E-2</v>
      </c>
    </row>
    <row r="13" spans="2:98">
      <c r="B13" t="s">
        <v>1022</v>
      </c>
      <c r="C13" t="s">
        <v>1023</v>
      </c>
      <c r="D13" t="s">
        <v>123</v>
      </c>
      <c r="E13" t="s">
        <v>1024</v>
      </c>
      <c r="F13" t="s">
        <v>517</v>
      </c>
      <c r="G13" t="s">
        <v>106</v>
      </c>
      <c r="H13" s="77">
        <v>85908.9</v>
      </c>
      <c r="I13" s="77">
        <v>344.99169999999964</v>
      </c>
      <c r="J13" s="77">
        <v>1133.3516691224099</v>
      </c>
      <c r="K13" s="100">
        <f>23.6226813762456%/100</f>
        <v>2.36226813762456E-3</v>
      </c>
      <c r="L13" s="78">
        <v>0.1208</v>
      </c>
      <c r="M13" s="78">
        <v>5.3E-3</v>
      </c>
    </row>
    <row r="14" spans="2:98">
      <c r="B14" t="s">
        <v>1025</v>
      </c>
      <c r="C14" t="s">
        <v>1026</v>
      </c>
      <c r="D14" t="s">
        <v>123</v>
      </c>
      <c r="E14" t="s">
        <v>789</v>
      </c>
      <c r="F14" t="s">
        <v>790</v>
      </c>
      <c r="G14" t="s">
        <v>102</v>
      </c>
      <c r="H14" s="77">
        <v>160</v>
      </c>
      <c r="I14" s="77">
        <v>9.9999999999999992E-25</v>
      </c>
      <c r="J14" s="77">
        <v>1.6E-27</v>
      </c>
      <c r="K14" s="100">
        <v>8.9999999999999998E-4</v>
      </c>
      <c r="L14" s="78">
        <v>0</v>
      </c>
      <c r="M14" s="78">
        <v>0</v>
      </c>
    </row>
    <row r="15" spans="2:98">
      <c r="B15" t="s">
        <v>1027</v>
      </c>
      <c r="C15" t="s">
        <v>1028</v>
      </c>
      <c r="D15" t="s">
        <v>123</v>
      </c>
      <c r="E15" t="s">
        <v>1029</v>
      </c>
      <c r="F15" t="s">
        <v>1030</v>
      </c>
      <c r="G15" t="s">
        <v>102</v>
      </c>
      <c r="H15" s="77">
        <v>1</v>
      </c>
      <c r="I15" s="77">
        <v>23355639.810426999</v>
      </c>
      <c r="J15" s="77">
        <v>233.55639810426999</v>
      </c>
      <c r="K15" s="100">
        <v>9.4786730627186466E-4</v>
      </c>
      <c r="L15" s="78">
        <v>2.4899999999999999E-2</v>
      </c>
      <c r="M15" s="78">
        <v>1.1000000000000001E-3</v>
      </c>
    </row>
    <row r="16" spans="2:98">
      <c r="B16" t="s">
        <v>1031</v>
      </c>
      <c r="C16" t="s">
        <v>1032</v>
      </c>
      <c r="D16" t="s">
        <v>123</v>
      </c>
      <c r="E16" t="s">
        <v>1033</v>
      </c>
      <c r="F16" t="s">
        <v>1020</v>
      </c>
      <c r="G16" t="s">
        <v>106</v>
      </c>
      <c r="H16" s="77">
        <v>555</v>
      </c>
      <c r="I16" s="77">
        <v>66206.789099999995</v>
      </c>
      <c r="J16" s="77">
        <v>1405.1199264271199</v>
      </c>
      <c r="K16" s="100">
        <f>11.889991200542%/100</f>
        <v>1.1889991200541999E-3</v>
      </c>
      <c r="L16" s="78">
        <v>0.1497</v>
      </c>
      <c r="M16" s="78">
        <v>6.4999999999999997E-3</v>
      </c>
    </row>
    <row r="17" spans="2:13">
      <c r="B17" t="s">
        <v>1034</v>
      </c>
      <c r="C17" t="s">
        <v>1035</v>
      </c>
      <c r="D17" t="s">
        <v>123</v>
      </c>
      <c r="E17" t="s">
        <v>1033</v>
      </c>
      <c r="F17" t="s">
        <v>1020</v>
      </c>
      <c r="G17" t="s">
        <v>106</v>
      </c>
      <c r="H17" s="77">
        <v>243</v>
      </c>
      <c r="I17" s="77">
        <v>68347.868706000008</v>
      </c>
      <c r="J17" s="77">
        <v>635.11026733413803</v>
      </c>
      <c r="K17" s="100">
        <f>13.2232981244649%/100</f>
        <v>1.32232981244649E-3</v>
      </c>
      <c r="L17" s="78">
        <v>6.7699999999999996E-2</v>
      </c>
      <c r="M17" s="78">
        <v>3.0000000000000001E-3</v>
      </c>
    </row>
    <row r="18" spans="2:13">
      <c r="B18" t="s">
        <v>1036</v>
      </c>
      <c r="C18" t="s">
        <v>1037</v>
      </c>
      <c r="D18" t="s">
        <v>123</v>
      </c>
      <c r="E18" t="s">
        <v>1038</v>
      </c>
      <c r="F18" t="s">
        <v>340</v>
      </c>
      <c r="G18" t="s">
        <v>102</v>
      </c>
      <c r="H18" s="77">
        <v>285705</v>
      </c>
      <c r="I18" s="77">
        <v>100</v>
      </c>
      <c r="J18" s="77">
        <v>285.70499999999998</v>
      </c>
      <c r="K18" s="78">
        <v>0</v>
      </c>
      <c r="L18" s="78">
        <v>3.04E-2</v>
      </c>
      <c r="M18" s="78">
        <v>1.2999999999999999E-3</v>
      </c>
    </row>
    <row r="19" spans="2:13">
      <c r="B19" t="s">
        <v>1039</v>
      </c>
      <c r="C19" t="s">
        <v>1040</v>
      </c>
      <c r="D19" t="s">
        <v>123</v>
      </c>
      <c r="E19" t="s">
        <v>1041</v>
      </c>
      <c r="F19" t="s">
        <v>340</v>
      </c>
      <c r="G19" t="s">
        <v>102</v>
      </c>
      <c r="H19" s="77">
        <v>33.1</v>
      </c>
      <c r="I19" s="77">
        <v>5657400</v>
      </c>
      <c r="J19" s="77">
        <v>1872.5994000000001</v>
      </c>
      <c r="K19" s="100">
        <v>1.66E-2</v>
      </c>
      <c r="L19" s="78">
        <v>0.1996</v>
      </c>
      <c r="M19" s="78">
        <v>8.6999999999999994E-3</v>
      </c>
    </row>
    <row r="20" spans="2:13">
      <c r="B20" t="s">
        <v>1042</v>
      </c>
      <c r="C20" t="s">
        <v>1043</v>
      </c>
      <c r="D20" t="s">
        <v>123</v>
      </c>
      <c r="E20" t="s">
        <v>1044</v>
      </c>
      <c r="F20" t="s">
        <v>340</v>
      </c>
      <c r="G20" t="s">
        <v>102</v>
      </c>
      <c r="H20" s="77">
        <v>19509</v>
      </c>
      <c r="I20" s="77">
        <v>5066.5894609999996</v>
      </c>
      <c r="J20" s="77">
        <v>988.44093794648995</v>
      </c>
      <c r="K20" s="78">
        <v>3.5999999999999999E-3</v>
      </c>
      <c r="L20" s="78">
        <v>0.1053</v>
      </c>
      <c r="M20" s="78">
        <v>4.5999999999999999E-3</v>
      </c>
    </row>
    <row r="21" spans="2:13">
      <c r="B21" t="s">
        <v>1045</v>
      </c>
      <c r="C21" t="s">
        <v>1046</v>
      </c>
      <c r="D21" t="s">
        <v>123</v>
      </c>
      <c r="E21" t="s">
        <v>1047</v>
      </c>
      <c r="F21" t="s">
        <v>525</v>
      </c>
      <c r="G21" t="s">
        <v>106</v>
      </c>
      <c r="H21" s="77">
        <v>129996</v>
      </c>
      <c r="I21" s="77">
        <v>296.07694600000002</v>
      </c>
      <c r="J21" s="77">
        <v>1471.8124260255399</v>
      </c>
      <c r="K21" s="100">
        <v>1.0694652841950671E-3</v>
      </c>
      <c r="L21" s="78">
        <v>0.15679999999999999</v>
      </c>
      <c r="M21" s="78">
        <v>6.7999999999999996E-3</v>
      </c>
    </row>
    <row r="22" spans="2:13">
      <c r="B22" s="79" t="s">
        <v>226</v>
      </c>
      <c r="C22" s="16"/>
      <c r="D22" s="16"/>
      <c r="E22" s="16"/>
      <c r="H22" s="81">
        <v>57151.44</v>
      </c>
      <c r="J22" s="81">
        <v>1357.9460436391912</v>
      </c>
      <c r="L22" s="80">
        <v>0.1447</v>
      </c>
      <c r="M22" s="80">
        <v>6.3E-3</v>
      </c>
    </row>
    <row r="23" spans="2:13">
      <c r="B23" s="79" t="s">
        <v>315</v>
      </c>
      <c r="C23" s="16"/>
      <c r="D23" s="16"/>
      <c r="E23" s="16"/>
      <c r="H23" s="81">
        <v>0</v>
      </c>
      <c r="J23" s="81">
        <v>0</v>
      </c>
      <c r="L23" s="80">
        <v>0</v>
      </c>
      <c r="M23" s="80">
        <v>0</v>
      </c>
    </row>
    <row r="24" spans="2:13">
      <c r="B24" t="s">
        <v>221</v>
      </c>
      <c r="C24" t="s">
        <v>221</v>
      </c>
      <c r="D24" s="16"/>
      <c r="E24" s="16"/>
      <c r="F24" t="s">
        <v>221</v>
      </c>
      <c r="G24" t="s">
        <v>221</v>
      </c>
      <c r="H24" s="77">
        <v>0</v>
      </c>
      <c r="I24" s="77">
        <v>0</v>
      </c>
      <c r="J24" s="77">
        <v>0</v>
      </c>
      <c r="K24" s="78">
        <v>0</v>
      </c>
      <c r="L24" s="78">
        <v>0</v>
      </c>
      <c r="M24" s="78">
        <v>0</v>
      </c>
    </row>
    <row r="25" spans="2:13">
      <c r="B25" s="79" t="s">
        <v>316</v>
      </c>
      <c r="C25" s="16"/>
      <c r="D25" s="16"/>
      <c r="E25" s="16"/>
      <c r="H25" s="81">
        <v>57151.44</v>
      </c>
      <c r="J25" s="81">
        <v>1357.9460436391912</v>
      </c>
      <c r="L25" s="80">
        <v>0.1447</v>
      </c>
      <c r="M25" s="80">
        <v>6.3E-3</v>
      </c>
    </row>
    <row r="26" spans="2:13">
      <c r="B26" t="s">
        <v>1048</v>
      </c>
      <c r="C26" t="s">
        <v>1049</v>
      </c>
      <c r="D26" t="s">
        <v>123</v>
      </c>
      <c r="E26" t="s">
        <v>1050</v>
      </c>
      <c r="F26" t="s">
        <v>834</v>
      </c>
      <c r="G26" t="s">
        <v>110</v>
      </c>
      <c r="H26" s="77">
        <v>619</v>
      </c>
      <c r="I26" s="77">
        <v>45859.52635299995</v>
      </c>
      <c r="J26" s="77">
        <v>1150.5553943577199</v>
      </c>
      <c r="K26" s="100">
        <v>2.9247817440249944E-3</v>
      </c>
      <c r="L26" s="78">
        <v>0.1226</v>
      </c>
      <c r="M26" s="78">
        <v>5.3E-3</v>
      </c>
    </row>
    <row r="27" spans="2:13">
      <c r="B27" t="s">
        <v>1051</v>
      </c>
      <c r="C27" t="s">
        <v>1052</v>
      </c>
      <c r="D27" t="s">
        <v>123</v>
      </c>
      <c r="E27" t="s">
        <v>1053</v>
      </c>
      <c r="F27" t="s">
        <v>834</v>
      </c>
      <c r="G27" t="s">
        <v>110</v>
      </c>
      <c r="H27" s="77">
        <v>49383</v>
      </c>
      <c r="I27" s="77">
        <v>94.467310999999995</v>
      </c>
      <c r="J27" s="77">
        <v>189.080325829869</v>
      </c>
      <c r="K27" s="100">
        <v>3.5864407370688893E-4</v>
      </c>
      <c r="L27" s="78">
        <v>2.01E-2</v>
      </c>
      <c r="M27" s="78">
        <v>8.9999999999999998E-4</v>
      </c>
    </row>
    <row r="28" spans="2:13">
      <c r="B28" t="s">
        <v>1054</v>
      </c>
      <c r="C28" t="s">
        <v>1055</v>
      </c>
      <c r="D28" t="s">
        <v>123</v>
      </c>
      <c r="E28" t="s">
        <v>1029</v>
      </c>
      <c r="F28" t="s">
        <v>834</v>
      </c>
      <c r="G28" t="s">
        <v>110</v>
      </c>
      <c r="H28" s="77">
        <v>7149.44</v>
      </c>
      <c r="I28" s="77">
        <v>63.188299999999956</v>
      </c>
      <c r="J28" s="77">
        <v>18.310323451602098</v>
      </c>
      <c r="K28" s="100">
        <v>6.6665770171610002E-4</v>
      </c>
      <c r="L28" s="78">
        <v>2E-3</v>
      </c>
      <c r="M28" s="78">
        <v>1E-4</v>
      </c>
    </row>
    <row r="29" spans="2:13">
      <c r="B29" t="s">
        <v>228</v>
      </c>
      <c r="C29" s="16"/>
      <c r="D29" s="16"/>
      <c r="E29" s="16"/>
    </row>
    <row r="30" spans="2:13">
      <c r="B30" t="s">
        <v>309</v>
      </c>
      <c r="C30" s="16"/>
      <c r="D30" s="16"/>
      <c r="E30" s="16"/>
    </row>
    <row r="31" spans="2:13">
      <c r="B31" t="s">
        <v>310</v>
      </c>
      <c r="C31" s="16"/>
      <c r="D31" s="16"/>
      <c r="E31" s="16"/>
    </row>
    <row r="32" spans="2:13">
      <c r="B32" t="s">
        <v>311</v>
      </c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A586"/>
  <sheetViews>
    <sheetView rightToLeft="1" topLeftCell="A12" workbookViewId="0">
      <selection activeCell="Q42" sqref="Q1:R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9"/>
    </row>
    <row r="7" spans="2:53" ht="26.25" customHeight="1">
      <c r="B7" s="97" t="s">
        <v>139</v>
      </c>
      <c r="C7" s="98"/>
      <c r="D7" s="98"/>
      <c r="E7" s="98"/>
      <c r="F7" s="98"/>
      <c r="G7" s="98"/>
      <c r="H7" s="98"/>
      <c r="I7" s="98"/>
      <c r="J7" s="98"/>
      <c r="K7" s="99"/>
    </row>
    <row r="8" spans="2:53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A8" s="16"/>
    </row>
    <row r="9" spans="2:53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A9" s="16"/>
    </row>
    <row r="10" spans="2:53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BA10" s="16"/>
    </row>
    <row r="11" spans="2:53" s="23" customFormat="1" ht="18" customHeight="1">
      <c r="B11" s="24" t="s">
        <v>140</v>
      </c>
      <c r="C11" s="7"/>
      <c r="D11" s="7"/>
      <c r="E11" s="7"/>
      <c r="F11" s="75">
        <v>16450077.6</v>
      </c>
      <c r="G11" s="7"/>
      <c r="H11" s="75">
        <v>31798.859269877728</v>
      </c>
      <c r="I11" s="7"/>
      <c r="J11" s="76">
        <v>1</v>
      </c>
      <c r="K11" s="76">
        <v>0.14779999999999999</v>
      </c>
      <c r="L11" s="19"/>
      <c r="M11" s="19"/>
      <c r="N11" s="19"/>
      <c r="O11" s="19"/>
      <c r="P11" s="19"/>
      <c r="Q11" s="19"/>
      <c r="R11" s="19"/>
      <c r="S11" s="19"/>
      <c r="BA11" s="16"/>
    </row>
    <row r="12" spans="2:53">
      <c r="B12" s="79" t="s">
        <v>201</v>
      </c>
      <c r="C12" s="16"/>
      <c r="F12" s="81">
        <v>12563971.529999999</v>
      </c>
      <c r="H12" s="81">
        <v>13684.791382889009</v>
      </c>
      <c r="J12" s="80">
        <v>0.4304</v>
      </c>
      <c r="K12" s="80">
        <v>6.3600000000000004E-2</v>
      </c>
    </row>
    <row r="13" spans="2:53">
      <c r="B13" s="79" t="s">
        <v>1056</v>
      </c>
      <c r="C13" s="16"/>
      <c r="F13" s="81">
        <v>834584.98</v>
      </c>
      <c r="H13" s="81">
        <v>2934.1615983838556</v>
      </c>
      <c r="J13" s="80">
        <v>9.2299999999999993E-2</v>
      </c>
      <c r="K13" s="80">
        <v>1.3599999999999999E-2</v>
      </c>
    </row>
    <row r="14" spans="2:53">
      <c r="B14" t="s">
        <v>1057</v>
      </c>
      <c r="C14">
        <v>74221</v>
      </c>
      <c r="D14" t="s">
        <v>106</v>
      </c>
      <c r="E14" t="s">
        <v>1058</v>
      </c>
      <c r="F14" s="77">
        <v>178146.43</v>
      </c>
      <c r="G14" s="77">
        <v>93.77456599999995</v>
      </c>
      <c r="H14" s="77">
        <v>638.82230299042396</v>
      </c>
      <c r="I14" s="78">
        <v>7.5700000000000008E-4</v>
      </c>
      <c r="J14" s="78">
        <v>2.01E-2</v>
      </c>
      <c r="K14" s="78">
        <v>3.0000000000000001E-3</v>
      </c>
    </row>
    <row r="15" spans="2:53">
      <c r="B15" t="s">
        <v>1059</v>
      </c>
      <c r="C15">
        <v>74254</v>
      </c>
      <c r="D15" t="s">
        <v>106</v>
      </c>
      <c r="E15" t="s">
        <v>1060</v>
      </c>
      <c r="F15" s="77">
        <v>20554</v>
      </c>
      <c r="G15" s="77">
        <v>100</v>
      </c>
      <c r="H15" s="77">
        <v>78.598495999999997</v>
      </c>
      <c r="I15" s="78">
        <v>7.0699999999999995E-4</v>
      </c>
      <c r="J15" s="78">
        <v>2.5000000000000001E-3</v>
      </c>
      <c r="K15" s="78">
        <v>4.0000000000000002E-4</v>
      </c>
    </row>
    <row r="16" spans="2:53">
      <c r="B16" t="s">
        <v>1061</v>
      </c>
      <c r="C16">
        <v>74173</v>
      </c>
      <c r="D16" t="s">
        <v>106</v>
      </c>
      <c r="E16" t="s">
        <v>1062</v>
      </c>
      <c r="F16" s="77">
        <v>26354.15</v>
      </c>
      <c r="G16" s="77">
        <v>63.379570999999984</v>
      </c>
      <c r="H16" s="77">
        <v>63.872834933703402</v>
      </c>
      <c r="I16" s="78">
        <v>1.0349999999999999E-3</v>
      </c>
      <c r="J16" s="78">
        <v>2E-3</v>
      </c>
      <c r="K16" s="78">
        <v>2.9999999999999997E-4</v>
      </c>
    </row>
    <row r="17" spans="2:11">
      <c r="B17" t="s">
        <v>1063</v>
      </c>
      <c r="C17">
        <v>74243</v>
      </c>
      <c r="D17" t="s">
        <v>106</v>
      </c>
      <c r="E17" t="s">
        <v>1064</v>
      </c>
      <c r="F17" s="77">
        <v>137446.21</v>
      </c>
      <c r="G17" s="77">
        <v>91.272230999999991</v>
      </c>
      <c r="H17" s="77">
        <v>479.72165004439802</v>
      </c>
      <c r="I17" s="78">
        <v>1.371E-3</v>
      </c>
      <c r="J17" s="78">
        <v>1.5100000000000001E-2</v>
      </c>
      <c r="K17" s="78">
        <v>2.2000000000000001E-3</v>
      </c>
    </row>
    <row r="18" spans="2:11">
      <c r="B18" t="s">
        <v>1065</v>
      </c>
      <c r="C18">
        <v>74183</v>
      </c>
      <c r="D18" t="s">
        <v>106</v>
      </c>
      <c r="E18" t="s">
        <v>1066</v>
      </c>
      <c r="F18" s="77">
        <v>23055.38</v>
      </c>
      <c r="G18" s="77">
        <v>105.87230600000007</v>
      </c>
      <c r="H18" s="77">
        <v>93.341019658752202</v>
      </c>
      <c r="I18" s="78">
        <v>5.2000000000000006E-4</v>
      </c>
      <c r="J18" s="78">
        <v>2.8999999999999998E-3</v>
      </c>
      <c r="K18" s="78">
        <v>4.0000000000000002E-4</v>
      </c>
    </row>
    <row r="19" spans="2:11">
      <c r="B19" t="s">
        <v>1067</v>
      </c>
      <c r="C19">
        <v>74216</v>
      </c>
      <c r="D19" t="s">
        <v>106</v>
      </c>
      <c r="E19" t="s">
        <v>1068</v>
      </c>
      <c r="F19" s="77">
        <v>212930.31</v>
      </c>
      <c r="G19" s="77">
        <v>75.423433000000031</v>
      </c>
      <c r="H19" s="77">
        <v>614.13191325105004</v>
      </c>
      <c r="I19" s="78">
        <v>1.6000000000000004E-4</v>
      </c>
      <c r="J19" s="78">
        <v>1.9300000000000001E-2</v>
      </c>
      <c r="K19" s="78">
        <v>2.8999999999999998E-3</v>
      </c>
    </row>
    <row r="20" spans="2:11">
      <c r="B20" t="s">
        <v>1069</v>
      </c>
      <c r="C20">
        <v>74228</v>
      </c>
      <c r="D20" t="s">
        <v>106</v>
      </c>
      <c r="E20" t="s">
        <v>1070</v>
      </c>
      <c r="F20" s="77">
        <v>236098.5</v>
      </c>
      <c r="G20" s="77">
        <v>106.959447</v>
      </c>
      <c r="H20" s="77">
        <v>965.67338150552803</v>
      </c>
      <c r="I20" s="78">
        <v>6.7400000000000001E-4</v>
      </c>
      <c r="J20" s="78">
        <v>3.04E-2</v>
      </c>
      <c r="K20" s="78">
        <v>4.4999999999999997E-3</v>
      </c>
    </row>
    <row r="21" spans="2:11">
      <c r="B21" s="79" t="s">
        <v>1071</v>
      </c>
      <c r="C21" s="16"/>
      <c r="F21" s="81">
        <v>1065952.55</v>
      </c>
      <c r="H21" s="81">
        <v>1111.71655668073</v>
      </c>
      <c r="J21" s="80">
        <v>3.5000000000000003E-2</v>
      </c>
      <c r="K21" s="80">
        <v>5.1999999999999998E-3</v>
      </c>
    </row>
    <row r="22" spans="2:11">
      <c r="B22" t="s">
        <v>1072</v>
      </c>
      <c r="C22">
        <v>74233</v>
      </c>
      <c r="D22" t="s">
        <v>102</v>
      </c>
      <c r="E22" t="s">
        <v>1073</v>
      </c>
      <c r="F22" s="77">
        <v>969083.75</v>
      </c>
      <c r="G22" s="77">
        <v>98.070779999999999</v>
      </c>
      <c r="H22" s="77">
        <v>950.38799247825</v>
      </c>
      <c r="I22" s="78">
        <v>9.0700000000000003E-2</v>
      </c>
      <c r="J22" s="78">
        <v>2.9899999999999999E-2</v>
      </c>
      <c r="K22" s="78">
        <v>4.4000000000000003E-3</v>
      </c>
    </row>
    <row r="23" spans="2:11">
      <c r="B23" t="s">
        <v>1074</v>
      </c>
      <c r="C23">
        <v>74176</v>
      </c>
      <c r="D23" t="s">
        <v>102</v>
      </c>
      <c r="E23" t="s">
        <v>1075</v>
      </c>
      <c r="F23" s="77">
        <v>64475.3</v>
      </c>
      <c r="G23" s="77">
        <v>177.56623999999999</v>
      </c>
      <c r="H23" s="77">
        <v>114.48636593872</v>
      </c>
      <c r="I23" s="78">
        <v>1.9199999999999998E-4</v>
      </c>
      <c r="J23" s="78">
        <v>3.5999999999999999E-3</v>
      </c>
      <c r="K23" s="78">
        <v>5.0000000000000001E-4</v>
      </c>
    </row>
    <row r="24" spans="2:11">
      <c r="B24" t="s">
        <v>1076</v>
      </c>
      <c r="C24">
        <v>74177</v>
      </c>
      <c r="D24" t="s">
        <v>102</v>
      </c>
      <c r="E24" t="s">
        <v>1077</v>
      </c>
      <c r="F24" s="77">
        <v>32393.5</v>
      </c>
      <c r="G24" s="77">
        <v>144.60369600000001</v>
      </c>
      <c r="H24" s="77">
        <v>46.842198263759997</v>
      </c>
      <c r="I24" s="78">
        <v>2.8000000000000003E-4</v>
      </c>
      <c r="J24" s="78">
        <v>1.5E-3</v>
      </c>
      <c r="K24" s="78">
        <v>2.0000000000000001E-4</v>
      </c>
    </row>
    <row r="25" spans="2:11">
      <c r="B25" s="79" t="s">
        <v>1078</v>
      </c>
      <c r="C25" s="16"/>
      <c r="F25" s="81">
        <v>1597496.6</v>
      </c>
      <c r="H25" s="81">
        <v>1824.311432957941</v>
      </c>
      <c r="J25" s="80">
        <v>5.74E-2</v>
      </c>
      <c r="K25" s="80">
        <v>8.5000000000000006E-3</v>
      </c>
    </row>
    <row r="26" spans="2:11">
      <c r="B26" t="s">
        <v>1079</v>
      </c>
      <c r="C26">
        <v>74204</v>
      </c>
      <c r="D26" t="s">
        <v>102</v>
      </c>
      <c r="E26" t="s">
        <v>476</v>
      </c>
      <c r="F26" s="77">
        <v>389204.35</v>
      </c>
      <c r="G26" s="77">
        <v>186.39873800000001</v>
      </c>
      <c r="H26" s="77">
        <v>725.47199664110303</v>
      </c>
      <c r="I26" s="78">
        <v>7.8700000000000005E-4</v>
      </c>
      <c r="J26" s="78">
        <v>2.2800000000000001E-2</v>
      </c>
      <c r="K26" s="78">
        <v>3.3999999999999998E-3</v>
      </c>
    </row>
    <row r="27" spans="2:11">
      <c r="B27" t="s">
        <v>1080</v>
      </c>
      <c r="C27">
        <v>74186</v>
      </c>
      <c r="D27" t="s">
        <v>102</v>
      </c>
      <c r="E27" t="s">
        <v>631</v>
      </c>
      <c r="F27" s="77">
        <v>455009.33</v>
      </c>
      <c r="G27" s="77">
        <v>102.12977699999998</v>
      </c>
      <c r="H27" s="77">
        <v>464.70001405819397</v>
      </c>
      <c r="I27" s="78">
        <v>7.8700000000000005E-4</v>
      </c>
      <c r="J27" s="78">
        <v>1.46E-2</v>
      </c>
      <c r="K27" s="78">
        <v>2.2000000000000001E-3</v>
      </c>
    </row>
    <row r="28" spans="2:11">
      <c r="B28" t="s">
        <v>1081</v>
      </c>
      <c r="C28">
        <v>74238</v>
      </c>
      <c r="D28" t="s">
        <v>102</v>
      </c>
      <c r="E28" t="s">
        <v>1082</v>
      </c>
      <c r="F28" s="77">
        <v>753282.92</v>
      </c>
      <c r="G28" s="77">
        <v>84.183433000000051</v>
      </c>
      <c r="H28" s="77">
        <v>634.139422258644</v>
      </c>
      <c r="I28" s="78">
        <v>1.8900000000000001E-4</v>
      </c>
      <c r="J28" s="78">
        <v>1.9900000000000001E-2</v>
      </c>
      <c r="K28" s="78">
        <v>2.8999999999999998E-3</v>
      </c>
    </row>
    <row r="29" spans="2:11">
      <c r="B29" s="79" t="s">
        <v>1083</v>
      </c>
      <c r="C29" s="16"/>
      <c r="F29" s="81">
        <v>9065937.4000000004</v>
      </c>
      <c r="H29" s="81">
        <v>7814.6017948664821</v>
      </c>
      <c r="J29" s="80">
        <v>0.24579999999999999</v>
      </c>
      <c r="K29" s="80">
        <v>3.6299999999999999E-2</v>
      </c>
    </row>
    <row r="30" spans="2:11">
      <c r="B30" t="s">
        <v>1084</v>
      </c>
      <c r="C30">
        <v>74252</v>
      </c>
      <c r="D30" t="s">
        <v>102</v>
      </c>
      <c r="E30" t="s">
        <v>1085</v>
      </c>
      <c r="F30" s="77">
        <v>177593</v>
      </c>
      <c r="G30" s="77">
        <v>106.155337</v>
      </c>
      <c r="H30" s="77">
        <v>188.52444763841001</v>
      </c>
      <c r="I30" s="78">
        <v>2.0699999999999999E-4</v>
      </c>
      <c r="J30" s="78">
        <v>5.8999999999999999E-3</v>
      </c>
      <c r="K30" s="78">
        <v>8.9999999999999998E-4</v>
      </c>
    </row>
    <row r="31" spans="2:11">
      <c r="B31" t="s">
        <v>1086</v>
      </c>
      <c r="C31">
        <v>74241</v>
      </c>
      <c r="D31" t="s">
        <v>102</v>
      </c>
      <c r="E31" t="s">
        <v>1087</v>
      </c>
      <c r="F31" s="77">
        <v>1246315.1399999999</v>
      </c>
      <c r="G31" s="77">
        <v>104.06724900000012</v>
      </c>
      <c r="H31" s="77">
        <v>1297.0058800684999</v>
      </c>
      <c r="I31" s="78">
        <v>5.8299999999999997E-4</v>
      </c>
      <c r="J31" s="78">
        <v>4.0800000000000003E-2</v>
      </c>
      <c r="K31" s="78">
        <v>6.0000000000000001E-3</v>
      </c>
    </row>
    <row r="32" spans="2:11">
      <c r="B32" t="s">
        <v>1088</v>
      </c>
      <c r="C32">
        <v>74217</v>
      </c>
      <c r="D32" t="s">
        <v>102</v>
      </c>
      <c r="E32" t="s">
        <v>1089</v>
      </c>
      <c r="F32" s="77">
        <v>1265897.98</v>
      </c>
      <c r="G32" s="77">
        <v>93.949344999999923</v>
      </c>
      <c r="H32" s="77">
        <v>1189.3028605782299</v>
      </c>
      <c r="I32" s="78">
        <v>0.15770000000000001</v>
      </c>
      <c r="J32" s="78">
        <v>3.7400000000000003E-2</v>
      </c>
      <c r="K32" s="78">
        <v>5.4999999999999997E-3</v>
      </c>
    </row>
    <row r="33" spans="2:11">
      <c r="B33" t="s">
        <v>1090</v>
      </c>
      <c r="C33">
        <v>74231</v>
      </c>
      <c r="D33" t="s">
        <v>102</v>
      </c>
      <c r="E33" t="s">
        <v>1091</v>
      </c>
      <c r="F33" s="77">
        <v>999463.33</v>
      </c>
      <c r="G33" s="77">
        <v>71.626890999999972</v>
      </c>
      <c r="H33" s="77">
        <v>715.88450996407005</v>
      </c>
      <c r="I33" s="78">
        <v>5.2599999999999999E-4</v>
      </c>
      <c r="J33" s="78">
        <v>2.2499999999999999E-2</v>
      </c>
      <c r="K33" s="78">
        <v>3.3E-3</v>
      </c>
    </row>
    <row r="34" spans="2:11">
      <c r="B34" t="s">
        <v>1092</v>
      </c>
      <c r="C34">
        <v>74239</v>
      </c>
      <c r="D34" t="s">
        <v>102</v>
      </c>
      <c r="E34" t="s">
        <v>1093</v>
      </c>
      <c r="F34" s="77">
        <v>2830567.73</v>
      </c>
      <c r="G34" s="77">
        <v>17.680070000000001</v>
      </c>
      <c r="H34" s="77">
        <v>500.446356061411</v>
      </c>
      <c r="I34" s="78">
        <v>3.4099999999999999E-4</v>
      </c>
      <c r="J34" s="78">
        <v>1.5699999999999999E-2</v>
      </c>
      <c r="K34" s="78">
        <v>2.3E-3</v>
      </c>
    </row>
    <row r="35" spans="2:11">
      <c r="B35" t="s">
        <v>1094</v>
      </c>
      <c r="C35">
        <v>74249</v>
      </c>
      <c r="D35" t="s">
        <v>102</v>
      </c>
      <c r="E35" t="s">
        <v>1095</v>
      </c>
      <c r="F35" s="77">
        <v>1999680</v>
      </c>
      <c r="G35" s="77">
        <v>100</v>
      </c>
      <c r="H35" s="77">
        <v>1999.68</v>
      </c>
      <c r="I35" s="78">
        <v>0.19600000000000001</v>
      </c>
      <c r="J35" s="78">
        <v>6.2899999999999998E-2</v>
      </c>
      <c r="K35" s="78">
        <v>9.2999999999999992E-3</v>
      </c>
    </row>
    <row r="36" spans="2:11">
      <c r="B36" t="s">
        <v>1096</v>
      </c>
      <c r="C36">
        <v>74196</v>
      </c>
      <c r="D36" t="s">
        <v>102</v>
      </c>
      <c r="E36" t="s">
        <v>1097</v>
      </c>
      <c r="F36" s="77">
        <v>1128</v>
      </c>
      <c r="G36" s="77">
        <v>107534.85412</v>
      </c>
      <c r="H36" s="77">
        <v>1212.9931544736</v>
      </c>
      <c r="I36" s="78">
        <v>1.4119999999999998E-3</v>
      </c>
      <c r="J36" s="78">
        <v>3.8100000000000002E-2</v>
      </c>
      <c r="K36" s="78">
        <v>5.5999999999999999E-3</v>
      </c>
    </row>
    <row r="37" spans="2:11">
      <c r="B37" t="s">
        <v>1098</v>
      </c>
      <c r="C37">
        <v>74185</v>
      </c>
      <c r="D37" t="s">
        <v>102</v>
      </c>
      <c r="E37" t="s">
        <v>1099</v>
      </c>
      <c r="F37" s="77">
        <v>315183.94</v>
      </c>
      <c r="G37" s="77">
        <v>126.07696200000007</v>
      </c>
      <c r="H37" s="77">
        <v>397.37433626390299</v>
      </c>
      <c r="I37" s="78">
        <v>1.2650000000000001E-3</v>
      </c>
      <c r="J37" s="78">
        <v>1.2500000000000001E-2</v>
      </c>
      <c r="K37" s="78">
        <v>1.8E-3</v>
      </c>
    </row>
    <row r="38" spans="2:11">
      <c r="B38" t="s">
        <v>1100</v>
      </c>
      <c r="C38">
        <v>74202</v>
      </c>
      <c r="D38" t="s">
        <v>102</v>
      </c>
      <c r="E38" t="s">
        <v>1099</v>
      </c>
      <c r="F38" s="77">
        <v>163638.01</v>
      </c>
      <c r="G38" s="77">
        <v>172.52358600000025</v>
      </c>
      <c r="H38" s="77">
        <v>282.31416291103898</v>
      </c>
      <c r="I38" s="78">
        <v>1.0299999999999999E-3</v>
      </c>
      <c r="J38" s="78">
        <v>8.8999999999999999E-3</v>
      </c>
      <c r="K38" s="78">
        <v>1.2999999999999999E-3</v>
      </c>
    </row>
    <row r="39" spans="2:11">
      <c r="B39" t="s">
        <v>1101</v>
      </c>
      <c r="C39">
        <v>74179</v>
      </c>
      <c r="D39" t="s">
        <v>102</v>
      </c>
      <c r="E39" t="s">
        <v>257</v>
      </c>
      <c r="F39" s="77">
        <v>66470.27</v>
      </c>
      <c r="G39" s="77">
        <v>46.751859000000003</v>
      </c>
      <c r="H39" s="77">
        <v>31.076086907319301</v>
      </c>
      <c r="I39" s="78">
        <v>1.199E-3</v>
      </c>
      <c r="J39" s="78">
        <v>1E-3</v>
      </c>
      <c r="K39" s="78">
        <v>1E-4</v>
      </c>
    </row>
    <row r="40" spans="2:11">
      <c r="B40" s="79" t="s">
        <v>226</v>
      </c>
      <c r="C40" s="16"/>
      <c r="F40" s="81">
        <v>3886106.07</v>
      </c>
      <c r="H40" s="81">
        <v>18114.06788698872</v>
      </c>
      <c r="J40" s="80">
        <v>0.5696</v>
      </c>
      <c r="K40" s="80">
        <v>8.4199999999999997E-2</v>
      </c>
    </row>
    <row r="41" spans="2:11">
      <c r="B41" s="79" t="s">
        <v>1102</v>
      </c>
      <c r="C41" s="16"/>
      <c r="F41" s="81">
        <v>530752.49</v>
      </c>
      <c r="H41" s="81">
        <v>2906.1411678268169</v>
      </c>
      <c r="J41" s="80">
        <v>9.1399999999999995E-2</v>
      </c>
      <c r="K41" s="80">
        <v>1.35E-2</v>
      </c>
    </row>
    <row r="42" spans="2:11">
      <c r="B42" t="s">
        <v>1103</v>
      </c>
      <c r="C42">
        <v>74180</v>
      </c>
      <c r="D42" t="s">
        <v>106</v>
      </c>
      <c r="E42" t="s">
        <v>1104</v>
      </c>
      <c r="F42" s="77">
        <v>13206.83</v>
      </c>
      <c r="G42" s="77">
        <v>559.55790399999921</v>
      </c>
      <c r="H42" s="77">
        <v>282.59306897199201</v>
      </c>
      <c r="I42" s="78">
        <v>5.8900000000000001E-4</v>
      </c>
      <c r="J42" s="78">
        <v>8.8999999999999999E-3</v>
      </c>
      <c r="K42" s="78">
        <v>1.2999999999999999E-3</v>
      </c>
    </row>
    <row r="43" spans="2:11">
      <c r="B43" t="s">
        <v>1105</v>
      </c>
      <c r="C43">
        <v>74200</v>
      </c>
      <c r="D43" t="s">
        <v>106</v>
      </c>
      <c r="E43" t="s">
        <v>1106</v>
      </c>
      <c r="F43" s="77">
        <v>46380.71</v>
      </c>
      <c r="G43" s="77">
        <v>271.04892300000023</v>
      </c>
      <c r="H43" s="77">
        <v>480.73192271049697</v>
      </c>
      <c r="I43" s="78">
        <v>5.6799999999999996E-2</v>
      </c>
      <c r="J43" s="78">
        <v>1.5100000000000001E-2</v>
      </c>
      <c r="K43" s="78">
        <v>2.2000000000000001E-3</v>
      </c>
    </row>
    <row r="44" spans="2:11">
      <c r="B44" t="s">
        <v>1107</v>
      </c>
      <c r="C44">
        <v>74215</v>
      </c>
      <c r="D44" t="s">
        <v>106</v>
      </c>
      <c r="E44" t="s">
        <v>1108</v>
      </c>
      <c r="F44" s="77">
        <v>292988.40000000002</v>
      </c>
      <c r="G44" s="77">
        <v>116.17173499999984</v>
      </c>
      <c r="H44" s="77">
        <v>1301.5737619723</v>
      </c>
      <c r="I44" s="78">
        <v>3.5399999999999999E-4</v>
      </c>
      <c r="J44" s="78">
        <v>4.0899999999999999E-2</v>
      </c>
      <c r="K44" s="78">
        <v>6.0000000000000001E-3</v>
      </c>
    </row>
    <row r="45" spans="2:11">
      <c r="B45" t="s">
        <v>1109</v>
      </c>
      <c r="C45">
        <v>74235</v>
      </c>
      <c r="D45" t="s">
        <v>106</v>
      </c>
      <c r="E45" t="s">
        <v>1110</v>
      </c>
      <c r="F45" s="77">
        <v>178176.55</v>
      </c>
      <c r="G45" s="77">
        <v>123.467522</v>
      </c>
      <c r="H45" s="77">
        <v>841.24241417202802</v>
      </c>
      <c r="I45" s="78">
        <v>9.810000000000001E-4</v>
      </c>
      <c r="J45" s="78">
        <v>2.6499999999999999E-2</v>
      </c>
      <c r="K45" s="78">
        <v>3.8999999999999998E-3</v>
      </c>
    </row>
    <row r="46" spans="2:11">
      <c r="B46" s="79" t="s">
        <v>1111</v>
      </c>
      <c r="C46" s="16"/>
      <c r="F46" s="81">
        <v>199226.11</v>
      </c>
      <c r="H46" s="81">
        <v>1148.6975716387269</v>
      </c>
      <c r="J46" s="80">
        <v>3.61E-2</v>
      </c>
      <c r="K46" s="80">
        <v>5.3E-3</v>
      </c>
    </row>
    <row r="47" spans="2:11">
      <c r="B47" t="s">
        <v>1112</v>
      </c>
      <c r="C47">
        <v>74188</v>
      </c>
      <c r="D47" t="s">
        <v>106</v>
      </c>
      <c r="E47" t="s">
        <v>1113</v>
      </c>
      <c r="F47" s="77">
        <v>3750.14</v>
      </c>
      <c r="G47" s="77">
        <v>1035.3872099999969</v>
      </c>
      <c r="H47" s="77">
        <v>148.48006896296701</v>
      </c>
      <c r="I47" s="78">
        <v>1.7000000000000001E-4</v>
      </c>
      <c r="J47" s="78">
        <v>4.7000000000000002E-3</v>
      </c>
      <c r="K47" s="78">
        <v>6.9999999999999999E-4</v>
      </c>
    </row>
    <row r="48" spans="2:11">
      <c r="B48" t="s">
        <v>1114</v>
      </c>
      <c r="C48">
        <v>74189</v>
      </c>
      <c r="D48" t="s">
        <v>106</v>
      </c>
      <c r="E48" t="s">
        <v>1115</v>
      </c>
      <c r="F48" s="77">
        <v>195475.97</v>
      </c>
      <c r="G48" s="77">
        <v>133.80834200000052</v>
      </c>
      <c r="H48" s="77">
        <v>1000.21750267576</v>
      </c>
      <c r="I48" s="78">
        <v>3.3300000000000002E-4</v>
      </c>
      <c r="J48" s="78">
        <v>3.15E-2</v>
      </c>
      <c r="K48" s="78">
        <v>4.5999999999999999E-3</v>
      </c>
    </row>
    <row r="49" spans="2:11">
      <c r="B49" s="79" t="s">
        <v>1116</v>
      </c>
      <c r="C49" s="16"/>
      <c r="F49" s="81">
        <v>2080695.34</v>
      </c>
      <c r="H49" s="81">
        <v>8777.6606911140916</v>
      </c>
      <c r="J49" s="80">
        <v>0.27600000000000002</v>
      </c>
      <c r="K49" s="80">
        <v>4.0800000000000003E-2</v>
      </c>
    </row>
    <row r="50" spans="2:11">
      <c r="B50" t="s">
        <v>1117</v>
      </c>
      <c r="C50">
        <v>74242</v>
      </c>
      <c r="D50" t="s">
        <v>110</v>
      </c>
      <c r="E50" t="s">
        <v>1118</v>
      </c>
      <c r="F50" s="77">
        <v>201410</v>
      </c>
      <c r="G50" s="77">
        <v>100</v>
      </c>
      <c r="H50" s="77">
        <v>816.33487100000002</v>
      </c>
      <c r="I50" s="78">
        <v>1.2700000000000001E-3</v>
      </c>
      <c r="J50" s="78">
        <v>2.5700000000000001E-2</v>
      </c>
      <c r="K50" s="78">
        <v>3.8E-3</v>
      </c>
    </row>
    <row r="51" spans="2:11">
      <c r="B51" t="s">
        <v>1119</v>
      </c>
      <c r="C51">
        <v>74192</v>
      </c>
      <c r="D51" t="s">
        <v>106</v>
      </c>
      <c r="E51" t="s">
        <v>1120</v>
      </c>
      <c r="F51" s="77">
        <v>32599</v>
      </c>
      <c r="G51" s="77">
        <v>82.454119999999833</v>
      </c>
      <c r="H51" s="77">
        <v>102.786131845331</v>
      </c>
      <c r="I51" s="78">
        <v>3.5399999999999999E-4</v>
      </c>
      <c r="J51" s="78">
        <v>3.2000000000000002E-3</v>
      </c>
      <c r="K51" s="78">
        <v>5.0000000000000001E-4</v>
      </c>
    </row>
    <row r="52" spans="2:11">
      <c r="B52" t="s">
        <v>1121</v>
      </c>
      <c r="C52">
        <v>74256</v>
      </c>
      <c r="D52" t="s">
        <v>110</v>
      </c>
      <c r="E52" t="s">
        <v>1110</v>
      </c>
      <c r="F52" s="77">
        <v>241226</v>
      </c>
      <c r="G52" s="77">
        <v>100</v>
      </c>
      <c r="H52" s="77">
        <v>977.71310059999996</v>
      </c>
      <c r="I52" s="78">
        <v>1.8E-3</v>
      </c>
      <c r="J52" s="78">
        <v>3.0700000000000002E-2</v>
      </c>
      <c r="K52" s="78">
        <v>4.4999999999999997E-3</v>
      </c>
    </row>
    <row r="53" spans="2:11">
      <c r="B53" t="s">
        <v>1122</v>
      </c>
      <c r="C53">
        <v>74178</v>
      </c>
      <c r="D53" t="s">
        <v>106</v>
      </c>
      <c r="E53" t="s">
        <v>1123</v>
      </c>
      <c r="F53" s="77">
        <v>49577.06</v>
      </c>
      <c r="G53" s="77">
        <v>99.175826499999971</v>
      </c>
      <c r="H53" s="77">
        <v>188.02018725194901</v>
      </c>
      <c r="I53" s="78">
        <v>3.4639999999999996E-4</v>
      </c>
      <c r="J53" s="78">
        <v>5.8999999999999999E-3</v>
      </c>
      <c r="K53" s="78">
        <v>8.9999999999999998E-4</v>
      </c>
    </row>
    <row r="54" spans="2:11">
      <c r="B54" t="s">
        <v>1124</v>
      </c>
      <c r="C54">
        <v>74208</v>
      </c>
      <c r="D54" t="s">
        <v>106</v>
      </c>
      <c r="E54" t="s">
        <v>1125</v>
      </c>
      <c r="F54" s="77">
        <v>1142772.1599999999</v>
      </c>
      <c r="G54" s="77">
        <v>120.17969499999987</v>
      </c>
      <c r="H54" s="77">
        <v>5251.8054887594499</v>
      </c>
      <c r="I54" s="78">
        <v>4.7000000000000004E-5</v>
      </c>
      <c r="J54" s="78">
        <v>0.16520000000000001</v>
      </c>
      <c r="K54" s="78">
        <v>2.4400000000000002E-2</v>
      </c>
    </row>
    <row r="55" spans="2:11">
      <c r="B55" t="s">
        <v>1126</v>
      </c>
      <c r="C55">
        <v>74244</v>
      </c>
      <c r="D55" t="s">
        <v>106</v>
      </c>
      <c r="E55" t="s">
        <v>358</v>
      </c>
      <c r="F55" s="77">
        <v>79018</v>
      </c>
      <c r="G55" s="77">
        <v>91.470277000000124</v>
      </c>
      <c r="H55" s="77">
        <v>276.391008826985</v>
      </c>
      <c r="I55" s="78">
        <v>2.43E-4</v>
      </c>
      <c r="J55" s="78">
        <v>8.6999999999999994E-3</v>
      </c>
      <c r="K55" s="78">
        <v>1.2999999999999999E-3</v>
      </c>
    </row>
    <row r="56" spans="2:11">
      <c r="B56" t="s">
        <v>1127</v>
      </c>
      <c r="C56">
        <v>74237</v>
      </c>
      <c r="D56" t="s">
        <v>113</v>
      </c>
      <c r="E56" t="s">
        <v>352</v>
      </c>
      <c r="F56" s="77">
        <v>255244.12</v>
      </c>
      <c r="G56" s="77">
        <v>75.182688000000027</v>
      </c>
      <c r="H56" s="77">
        <v>897.686158248992</v>
      </c>
      <c r="I56" s="78">
        <v>4.5374E-4</v>
      </c>
      <c r="J56" s="78">
        <v>2.8199999999999999E-2</v>
      </c>
      <c r="K56" s="78">
        <v>4.1999999999999997E-3</v>
      </c>
    </row>
    <row r="57" spans="2:11">
      <c r="B57" t="s">
        <v>1128</v>
      </c>
      <c r="C57">
        <v>74247</v>
      </c>
      <c r="D57" t="s">
        <v>113</v>
      </c>
      <c r="E57" t="s">
        <v>290</v>
      </c>
      <c r="F57" s="77">
        <v>36481</v>
      </c>
      <c r="G57" s="77">
        <v>94.368410000000239</v>
      </c>
      <c r="H57" s="77">
        <v>161.04390983855899</v>
      </c>
      <c r="I57" s="78">
        <v>2.8800000000000001E-4</v>
      </c>
      <c r="J57" s="78">
        <v>5.1000000000000004E-3</v>
      </c>
      <c r="K57" s="78">
        <v>6.9999999999999999E-4</v>
      </c>
    </row>
    <row r="58" spans="2:11">
      <c r="B58" t="s">
        <v>1129</v>
      </c>
      <c r="C58">
        <v>74181</v>
      </c>
      <c r="D58" t="s">
        <v>106</v>
      </c>
      <c r="E58" t="s">
        <v>1130</v>
      </c>
      <c r="F58" s="77">
        <v>42368</v>
      </c>
      <c r="G58" s="77">
        <v>65.351778000000024</v>
      </c>
      <c r="H58" s="77">
        <v>105.879834742825</v>
      </c>
      <c r="I58" s="78">
        <v>1.99E-3</v>
      </c>
      <c r="J58" s="78">
        <v>3.3E-3</v>
      </c>
      <c r="K58" s="78">
        <v>5.0000000000000001E-4</v>
      </c>
    </row>
    <row r="59" spans="2:11">
      <c r="B59" s="79" t="s">
        <v>1131</v>
      </c>
      <c r="C59" s="16"/>
      <c r="F59" s="81">
        <v>1075432.1299999999</v>
      </c>
      <c r="H59" s="81">
        <v>5281.5684564090834</v>
      </c>
      <c r="J59" s="80">
        <v>0.1661</v>
      </c>
      <c r="K59" s="80">
        <v>2.4500000000000001E-2</v>
      </c>
    </row>
    <row r="60" spans="2:11">
      <c r="B60" t="s">
        <v>1132</v>
      </c>
      <c r="C60">
        <v>74187</v>
      </c>
      <c r="D60" t="s">
        <v>106</v>
      </c>
      <c r="E60" t="s">
        <v>1133</v>
      </c>
      <c r="F60" s="77">
        <v>18498.099999999999</v>
      </c>
      <c r="G60" s="77">
        <v>26.243034000000005</v>
      </c>
      <c r="H60" s="77">
        <v>18.563465259081699</v>
      </c>
      <c r="I60" s="78">
        <v>3.3300000000000002E-4</v>
      </c>
      <c r="J60" s="78">
        <v>5.9999999999999995E-4</v>
      </c>
      <c r="K60" s="78">
        <v>1E-4</v>
      </c>
    </row>
    <row r="61" spans="2:11">
      <c r="B61" t="s">
        <v>1134</v>
      </c>
      <c r="C61">
        <v>74205</v>
      </c>
      <c r="D61" t="s">
        <v>110</v>
      </c>
      <c r="E61" t="s">
        <v>1135</v>
      </c>
      <c r="F61" s="77">
        <v>132018</v>
      </c>
      <c r="G61" s="77">
        <v>223.97339900000082</v>
      </c>
      <c r="H61" s="77">
        <v>1198.44169178774</v>
      </c>
      <c r="I61" s="78">
        <v>1.964E-3</v>
      </c>
      <c r="J61" s="78">
        <v>3.7699999999999997E-2</v>
      </c>
      <c r="K61" s="78">
        <v>5.5999999999999999E-3</v>
      </c>
    </row>
    <row r="62" spans="2:11">
      <c r="B62" t="s">
        <v>1136</v>
      </c>
      <c r="C62">
        <v>74199</v>
      </c>
      <c r="D62" t="s">
        <v>106</v>
      </c>
      <c r="E62" t="s">
        <v>1073</v>
      </c>
      <c r="F62" s="77">
        <v>70297.2</v>
      </c>
      <c r="G62" s="77">
        <v>62.281535999999846</v>
      </c>
      <c r="H62" s="77">
        <v>167.423040737169</v>
      </c>
      <c r="I62" s="78">
        <v>2.6270000000000004E-4</v>
      </c>
      <c r="J62" s="78">
        <v>5.3E-3</v>
      </c>
      <c r="K62" s="78">
        <v>8.0000000000000004E-4</v>
      </c>
    </row>
    <row r="63" spans="2:11">
      <c r="B63" t="s">
        <v>1137</v>
      </c>
      <c r="C63">
        <v>74203</v>
      </c>
      <c r="D63" t="s">
        <v>106</v>
      </c>
      <c r="E63" t="s">
        <v>361</v>
      </c>
      <c r="F63" s="77">
        <v>259912</v>
      </c>
      <c r="G63" s="77">
        <v>100</v>
      </c>
      <c r="H63" s="77">
        <v>993.90348800000004</v>
      </c>
      <c r="I63" s="78">
        <v>7.0330000000000002E-4</v>
      </c>
      <c r="J63" s="78">
        <v>3.1300000000000001E-2</v>
      </c>
      <c r="K63" s="78">
        <v>4.5999999999999999E-3</v>
      </c>
    </row>
    <row r="64" spans="2:11">
      <c r="B64" t="s">
        <v>1138</v>
      </c>
      <c r="C64">
        <v>74193</v>
      </c>
      <c r="D64" t="s">
        <v>106</v>
      </c>
      <c r="E64" t="s">
        <v>657</v>
      </c>
      <c r="F64" s="77">
        <v>14094.13</v>
      </c>
      <c r="G64" s="77">
        <v>29.182936999999935</v>
      </c>
      <c r="H64" s="77">
        <v>15.7284220445591</v>
      </c>
      <c r="I64" s="78">
        <v>1.0200000000000001E-4</v>
      </c>
      <c r="J64" s="78">
        <v>5.0000000000000001E-4</v>
      </c>
      <c r="K64" s="78">
        <v>1E-4</v>
      </c>
    </row>
    <row r="65" spans="2:11">
      <c r="B65" t="s">
        <v>1139</v>
      </c>
      <c r="C65">
        <v>74190</v>
      </c>
      <c r="D65" t="s">
        <v>106</v>
      </c>
      <c r="E65" t="s">
        <v>1140</v>
      </c>
      <c r="F65" s="77">
        <v>50758.13</v>
      </c>
      <c r="G65" s="77">
        <v>127.78821399999984</v>
      </c>
      <c r="H65" s="77">
        <v>248.03575937671599</v>
      </c>
      <c r="I65" s="78">
        <v>1.9873999999999998E-3</v>
      </c>
      <c r="J65" s="78">
        <v>7.7999999999999996E-3</v>
      </c>
      <c r="K65" s="78">
        <v>1.1999999999999999E-3</v>
      </c>
    </row>
    <row r="66" spans="2:11">
      <c r="B66" t="s">
        <v>1141</v>
      </c>
      <c r="C66">
        <v>74207</v>
      </c>
      <c r="D66" t="s">
        <v>106</v>
      </c>
      <c r="E66" t="s">
        <v>1142</v>
      </c>
      <c r="F66" s="77">
        <v>231541.53</v>
      </c>
      <c r="G66" s="77">
        <v>160.47241200000016</v>
      </c>
      <c r="H66" s="77">
        <v>1420.8465029676199</v>
      </c>
      <c r="I66" s="78">
        <v>1.1111111111111112E-5</v>
      </c>
      <c r="J66" s="78">
        <v>4.4699999999999997E-2</v>
      </c>
      <c r="K66" s="78">
        <v>6.6E-3</v>
      </c>
    </row>
    <row r="67" spans="2:11">
      <c r="B67" t="s">
        <v>1143</v>
      </c>
      <c r="C67">
        <v>74197</v>
      </c>
      <c r="D67" t="s">
        <v>106</v>
      </c>
      <c r="E67" t="s">
        <v>246</v>
      </c>
      <c r="F67" s="77">
        <v>47353.42</v>
      </c>
      <c r="G67" s="77">
        <v>44.630165999999996</v>
      </c>
      <c r="H67" s="77">
        <v>80.816071659037604</v>
      </c>
      <c r="I67" s="78">
        <v>2.5299999999999997E-4</v>
      </c>
      <c r="J67" s="78">
        <v>2.5000000000000001E-3</v>
      </c>
      <c r="K67" s="78">
        <v>4.0000000000000002E-4</v>
      </c>
    </row>
    <row r="68" spans="2:11">
      <c r="B68" t="s">
        <v>1144</v>
      </c>
      <c r="C68">
        <v>74240</v>
      </c>
      <c r="D68" t="s">
        <v>110</v>
      </c>
      <c r="E68" t="s">
        <v>1145</v>
      </c>
      <c r="F68" s="77">
        <v>250959.62</v>
      </c>
      <c r="G68" s="77">
        <v>111.86097099999989</v>
      </c>
      <c r="H68" s="77">
        <v>1137.81001457716</v>
      </c>
      <c r="I68" s="78">
        <v>2.6239999999999998E-4</v>
      </c>
      <c r="J68" s="78">
        <v>3.5799999999999998E-2</v>
      </c>
      <c r="K68" s="78">
        <v>5.3E-3</v>
      </c>
    </row>
    <row r="69" spans="2:11">
      <c r="B69" t="s">
        <v>228</v>
      </c>
      <c r="C69" s="16"/>
    </row>
    <row r="70" spans="2:11">
      <c r="B70" t="s">
        <v>309</v>
      </c>
      <c r="C70" s="16"/>
    </row>
    <row r="71" spans="2:11">
      <c r="B71" t="s">
        <v>310</v>
      </c>
      <c r="C71" s="16"/>
    </row>
    <row r="72" spans="2:11">
      <c r="B72" t="s">
        <v>311</v>
      </c>
      <c r="C72" s="16"/>
    </row>
    <row r="73" spans="2:11">
      <c r="C73" s="16"/>
    </row>
    <row r="74" spans="2:11"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Q1:XFD1048576 A1:P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9"/>
    </row>
    <row r="7" spans="2:59" ht="26.25" customHeight="1">
      <c r="B7" s="97" t="s">
        <v>141</v>
      </c>
      <c r="C7" s="98"/>
      <c r="D7" s="98"/>
      <c r="E7" s="98"/>
      <c r="F7" s="98"/>
      <c r="G7" s="98"/>
      <c r="H7" s="98"/>
      <c r="I7" s="98"/>
      <c r="J7" s="98"/>
      <c r="K7" s="98"/>
      <c r="L7" s="99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39716.080000000002</v>
      </c>
      <c r="H11" s="7"/>
      <c r="I11" s="75">
        <v>197.25827647963399</v>
      </c>
      <c r="J11" s="7"/>
      <c r="K11" s="76">
        <v>1</v>
      </c>
      <c r="L11" s="76">
        <v>8.9999999999999998E-4</v>
      </c>
      <c r="M11" s="16"/>
      <c r="N11" s="16"/>
      <c r="O11" s="16"/>
      <c r="P11" s="16"/>
      <c r="BG11" s="16"/>
    </row>
    <row r="12" spans="2:59">
      <c r="B12" s="79" t="s">
        <v>1146</v>
      </c>
      <c r="C12" s="16"/>
      <c r="D12" s="16"/>
      <c r="G12" s="81">
        <v>39716.080000000002</v>
      </c>
      <c r="I12" s="81">
        <v>197.25827647963399</v>
      </c>
      <c r="K12" s="80">
        <v>1</v>
      </c>
      <c r="L12" s="80">
        <v>8.9999999999999998E-4</v>
      </c>
    </row>
    <row r="13" spans="2:59">
      <c r="B13" t="s">
        <v>1147</v>
      </c>
      <c r="C13" t="s">
        <v>1148</v>
      </c>
      <c r="D13" t="s">
        <v>517</v>
      </c>
      <c r="E13" t="s">
        <v>106</v>
      </c>
      <c r="F13" t="s">
        <v>1149</v>
      </c>
      <c r="G13" s="77">
        <v>39716.080000000002</v>
      </c>
      <c r="H13" s="77">
        <v>129.88260000000005</v>
      </c>
      <c r="I13" s="77">
        <v>197.25827647963399</v>
      </c>
      <c r="J13" s="78">
        <v>0</v>
      </c>
      <c r="K13" s="78">
        <v>1</v>
      </c>
      <c r="L13" s="78">
        <v>8.9999999999999998E-4</v>
      </c>
    </row>
    <row r="14" spans="2:59">
      <c r="B14" s="79" t="s">
        <v>966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221</v>
      </c>
      <c r="C15" t="s">
        <v>221</v>
      </c>
      <c r="D15" t="s">
        <v>221</v>
      </c>
      <c r="E15" t="s">
        <v>221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228</v>
      </c>
      <c r="C16" s="16"/>
      <c r="D16" s="16"/>
    </row>
    <row r="17" spans="2:4">
      <c r="B17" t="s">
        <v>309</v>
      </c>
      <c r="C17" s="16"/>
      <c r="D17" s="16"/>
    </row>
    <row r="18" spans="2:4">
      <c r="B18" t="s">
        <v>310</v>
      </c>
      <c r="C18" s="16"/>
      <c r="D18" s="16"/>
    </row>
    <row r="19" spans="2:4">
      <c r="B19" t="s">
        <v>311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9"/>
    </row>
    <row r="7" spans="2:52" ht="26.25" customHeight="1">
      <c r="B7" s="97" t="s">
        <v>142</v>
      </c>
      <c r="C7" s="98"/>
      <c r="D7" s="98"/>
      <c r="E7" s="98"/>
      <c r="F7" s="98"/>
      <c r="G7" s="98"/>
      <c r="H7" s="98"/>
      <c r="I7" s="98"/>
      <c r="J7" s="98"/>
      <c r="K7" s="98"/>
      <c r="L7" s="99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967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221</v>
      </c>
      <c r="C14" t="s">
        <v>221</v>
      </c>
      <c r="D14" t="s">
        <v>221</v>
      </c>
      <c r="E14" t="s">
        <v>221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968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221</v>
      </c>
      <c r="C16" t="s">
        <v>221</v>
      </c>
      <c r="D16" t="s">
        <v>221</v>
      </c>
      <c r="E16" t="s">
        <v>221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1150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221</v>
      </c>
      <c r="C18" t="s">
        <v>221</v>
      </c>
      <c r="D18" t="s">
        <v>221</v>
      </c>
      <c r="E18" t="s">
        <v>221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969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221</v>
      </c>
      <c r="C20" t="s">
        <v>221</v>
      </c>
      <c r="D20" t="s">
        <v>221</v>
      </c>
      <c r="E20" t="s">
        <v>221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649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221</v>
      </c>
      <c r="C22" t="s">
        <v>221</v>
      </c>
      <c r="D22" t="s">
        <v>221</v>
      </c>
      <c r="E22" t="s">
        <v>221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226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967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221</v>
      </c>
      <c r="C25" t="s">
        <v>221</v>
      </c>
      <c r="D25" t="s">
        <v>221</v>
      </c>
      <c r="E25" t="s">
        <v>221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973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221</v>
      </c>
      <c r="C27" t="s">
        <v>221</v>
      </c>
      <c r="D27" t="s">
        <v>221</v>
      </c>
      <c r="E27" t="s">
        <v>221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969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221</v>
      </c>
      <c r="C29" t="s">
        <v>221</v>
      </c>
      <c r="D29" t="s">
        <v>221</v>
      </c>
      <c r="E29" t="s">
        <v>221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974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221</v>
      </c>
      <c r="C31" t="s">
        <v>221</v>
      </c>
      <c r="D31" t="s">
        <v>221</v>
      </c>
      <c r="E31" t="s">
        <v>221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649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221</v>
      </c>
      <c r="C33" t="s">
        <v>221</v>
      </c>
      <c r="D33" t="s">
        <v>221</v>
      </c>
      <c r="E33" t="s">
        <v>221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228</v>
      </c>
      <c r="C34" s="16"/>
      <c r="D34" s="16"/>
    </row>
    <row r="35" spans="2:12">
      <c r="B35" t="s">
        <v>309</v>
      </c>
      <c r="C35" s="16"/>
      <c r="D35" s="16"/>
    </row>
    <row r="36" spans="2:12">
      <c r="B36" t="s">
        <v>310</v>
      </c>
      <c r="C36" s="16"/>
      <c r="D36" s="16"/>
    </row>
    <row r="37" spans="2:12">
      <c r="B37" t="s">
        <v>311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9" workbookViewId="0">
      <selection activeCell="L12" sqref="K12:L35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7" t="s">
        <v>47</v>
      </c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30892.021712797999</v>
      </c>
      <c r="K11" s="76">
        <f>J11/$J$11</f>
        <v>1</v>
      </c>
      <c r="L11" s="76">
        <f>J11/'סכום נכסי הקרן'!$C$42</f>
        <v>0.13744750122197338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f>J13+J16</f>
        <v>30892.021712797999</v>
      </c>
      <c r="K12" s="80">
        <f t="shared" ref="K12:K35" si="0">J12/$J$11</f>
        <v>1</v>
      </c>
      <c r="L12" s="80">
        <f>J12/'סכום נכסי הקרן'!$C$42</f>
        <v>0.13744750122197338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27636.36015</v>
      </c>
      <c r="K13" s="80">
        <f t="shared" si="0"/>
        <v>0.89461157340022079</v>
      </c>
      <c r="L13" s="80">
        <f>J13/'סכום נכסי הקרן'!$C$42</f>
        <v>0.12296212532811839</v>
      </c>
    </row>
    <row r="14" spans="2:13">
      <c r="B14" t="s">
        <v>203</v>
      </c>
      <c r="C14" t="s">
        <v>204</v>
      </c>
      <c r="D14" t="s">
        <v>205</v>
      </c>
      <c r="E14" t="s">
        <v>206</v>
      </c>
      <c r="F14" t="s">
        <v>207</v>
      </c>
      <c r="G14" t="s">
        <v>102</v>
      </c>
      <c r="H14" s="78">
        <v>0</v>
      </c>
      <c r="I14" s="78">
        <v>0</v>
      </c>
      <c r="J14" s="77">
        <v>49.548699999999997</v>
      </c>
      <c r="K14" s="78">
        <f t="shared" si="0"/>
        <v>1.603931929760132E-3</v>
      </c>
      <c r="L14" s="78">
        <f>J14/'סכום נכסי הקרן'!$C$42</f>
        <v>2.2045643587566789E-4</v>
      </c>
    </row>
    <row r="15" spans="2:13">
      <c r="B15" t="s">
        <v>208</v>
      </c>
      <c r="C15" t="s">
        <v>209</v>
      </c>
      <c r="D15" t="s">
        <v>210</v>
      </c>
      <c r="E15" t="s">
        <v>206</v>
      </c>
      <c r="F15" t="s">
        <v>207</v>
      </c>
      <c r="G15" t="s">
        <v>102</v>
      </c>
      <c r="H15" s="78">
        <v>0</v>
      </c>
      <c r="I15" s="78">
        <v>0</v>
      </c>
      <c r="J15" s="77">
        <f>18046.81145+9540</f>
        <v>27586.811450000001</v>
      </c>
      <c r="K15" s="78">
        <f t="shared" si="0"/>
        <v>0.89300764147046063</v>
      </c>
      <c r="L15" s="78">
        <f>J15/'סכום נכסי הקרן'!$C$42</f>
        <v>0.12274166889224272</v>
      </c>
    </row>
    <row r="16" spans="2:13">
      <c r="B16" s="79" t="s">
        <v>211</v>
      </c>
      <c r="D16" s="16"/>
      <c r="I16" s="80">
        <v>0</v>
      </c>
      <c r="J16" s="81">
        <v>3255.661562798</v>
      </c>
      <c r="K16" s="80">
        <f t="shared" si="0"/>
        <v>0.10538842659977929</v>
      </c>
      <c r="L16" s="80">
        <f>J16/'סכום נכסי הקרן'!$C$42</f>
        <v>1.4485375893855018E-2</v>
      </c>
    </row>
    <row r="17" spans="2:12">
      <c r="B17" t="s">
        <v>212</v>
      </c>
      <c r="C17" t="s">
        <v>213</v>
      </c>
      <c r="D17" t="s">
        <v>210</v>
      </c>
      <c r="E17" t="s">
        <v>206</v>
      </c>
      <c r="F17" t="s">
        <v>207</v>
      </c>
      <c r="G17" t="s">
        <v>110</v>
      </c>
      <c r="H17" s="78">
        <v>0</v>
      </c>
      <c r="I17" s="78">
        <v>0</v>
      </c>
      <c r="J17" s="77">
        <v>178.25781039099999</v>
      </c>
      <c r="K17" s="78">
        <f t="shared" si="0"/>
        <v>5.770351065017899E-3</v>
      </c>
      <c r="L17" s="78">
        <f>J17/'סכום נכסי הקרן'!$C$42</f>
        <v>7.9312033506026309E-4</v>
      </c>
    </row>
    <row r="18" spans="2:12">
      <c r="B18" t="s">
        <v>214</v>
      </c>
      <c r="C18" t="s">
        <v>215</v>
      </c>
      <c r="D18" t="s">
        <v>205</v>
      </c>
      <c r="E18" t="s">
        <v>206</v>
      </c>
      <c r="F18" t="s">
        <v>207</v>
      </c>
      <c r="G18" t="s">
        <v>106</v>
      </c>
      <c r="H18" s="78">
        <v>0</v>
      </c>
      <c r="I18" s="78">
        <v>0</v>
      </c>
      <c r="J18" s="77">
        <v>105.21670992</v>
      </c>
      <c r="K18" s="78">
        <f t="shared" si="0"/>
        <v>3.4059509247467167E-3</v>
      </c>
      <c r="L18" s="78">
        <f>J18/'סכום נכסי הקרן'!$C$42</f>
        <v>4.6813944389110574E-4</v>
      </c>
    </row>
    <row r="19" spans="2:12">
      <c r="B19" t="s">
        <v>216</v>
      </c>
      <c r="C19" t="s">
        <v>217</v>
      </c>
      <c r="D19" t="s">
        <v>210</v>
      </c>
      <c r="E19" t="s">
        <v>206</v>
      </c>
      <c r="F19" t="s">
        <v>207</v>
      </c>
      <c r="G19" t="s">
        <v>106</v>
      </c>
      <c r="H19" s="78">
        <v>0</v>
      </c>
      <c r="I19" s="78">
        <v>0</v>
      </c>
      <c r="J19" s="77">
        <v>2491.9999993599999</v>
      </c>
      <c r="K19" s="78">
        <f t="shared" si="0"/>
        <v>8.0668077425557747E-2</v>
      </c>
      <c r="L19" s="78">
        <f>J19/'סכום נכסי הקרן'!$C$42</f>
        <v>1.1087625670523592E-2</v>
      </c>
    </row>
    <row r="20" spans="2:12">
      <c r="B20" t="s">
        <v>218</v>
      </c>
      <c r="C20" t="s">
        <v>219</v>
      </c>
      <c r="D20" t="s">
        <v>210</v>
      </c>
      <c r="E20" t="s">
        <v>206</v>
      </c>
      <c r="F20" t="s">
        <v>207</v>
      </c>
      <c r="G20" t="s">
        <v>113</v>
      </c>
      <c r="H20" s="78">
        <v>0</v>
      </c>
      <c r="I20" s="78">
        <v>0</v>
      </c>
      <c r="J20" s="77">
        <v>480.18704312699998</v>
      </c>
      <c r="K20" s="78">
        <f t="shared" si="0"/>
        <v>1.5544047184456927E-2</v>
      </c>
      <c r="L20" s="78">
        <f>J20/'סכום נכסי הקרן'!$C$42</f>
        <v>2.1364904443800553E-3</v>
      </c>
    </row>
    <row r="21" spans="2:12">
      <c r="B21" s="79" t="s">
        <v>220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221</v>
      </c>
      <c r="C22" t="s">
        <v>221</v>
      </c>
      <c r="D22" s="16"/>
      <c r="E22" t="s">
        <v>221</v>
      </c>
      <c r="G22" t="s">
        <v>221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222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221</v>
      </c>
      <c r="C24" t="s">
        <v>221</v>
      </c>
      <c r="D24" s="16"/>
      <c r="E24" t="s">
        <v>221</v>
      </c>
      <c r="G24" t="s">
        <v>221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223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221</v>
      </c>
      <c r="C26" t="s">
        <v>221</v>
      </c>
      <c r="D26" s="16"/>
      <c r="E26" t="s">
        <v>221</v>
      </c>
      <c r="G26" t="s">
        <v>221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224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221</v>
      </c>
      <c r="C28" t="s">
        <v>221</v>
      </c>
      <c r="D28" s="16"/>
      <c r="E28" t="s">
        <v>221</v>
      </c>
      <c r="G28" t="s">
        <v>221</v>
      </c>
      <c r="H28" s="78">
        <v>0</v>
      </c>
      <c r="I28" s="78">
        <v>0</v>
      </c>
      <c r="J28" s="77">
        <v>0</v>
      </c>
      <c r="K28" s="78">
        <f t="shared" si="0"/>
        <v>0</v>
      </c>
      <c r="L28" s="78">
        <f>J28/'סכום נכסי הקרן'!$C$42</f>
        <v>0</v>
      </c>
    </row>
    <row r="29" spans="2:12">
      <c r="B29" s="79" t="s">
        <v>225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221</v>
      </c>
      <c r="C30" t="s">
        <v>221</v>
      </c>
      <c r="D30" s="16"/>
      <c r="E30" t="s">
        <v>221</v>
      </c>
      <c r="G30" t="s">
        <v>221</v>
      </c>
      <c r="H30" s="78">
        <v>0</v>
      </c>
      <c r="I30" s="78">
        <v>0</v>
      </c>
      <c r="J30" s="77">
        <v>0</v>
      </c>
      <c r="K30" s="78">
        <f t="shared" si="0"/>
        <v>0</v>
      </c>
      <c r="L30" s="78">
        <f>J30/'סכום נכסי הקרן'!$C$42</f>
        <v>0</v>
      </c>
    </row>
    <row r="31" spans="2:12">
      <c r="B31" s="79" t="s">
        <v>226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s="79" t="s">
        <v>227</v>
      </c>
      <c r="D32" s="16"/>
      <c r="I32" s="80">
        <v>0</v>
      </c>
      <c r="J32" s="81">
        <v>0</v>
      </c>
      <c r="K32" s="80">
        <f t="shared" si="0"/>
        <v>0</v>
      </c>
      <c r="L32" s="80">
        <f>J32/'סכום נכסי הקרן'!$C$42</f>
        <v>0</v>
      </c>
    </row>
    <row r="33" spans="2:12">
      <c r="B33" t="s">
        <v>221</v>
      </c>
      <c r="C33" t="s">
        <v>221</v>
      </c>
      <c r="D33" s="16"/>
      <c r="E33" t="s">
        <v>221</v>
      </c>
      <c r="G33" t="s">
        <v>221</v>
      </c>
      <c r="H33" s="78">
        <v>0</v>
      </c>
      <c r="I33" s="78">
        <v>0</v>
      </c>
      <c r="J33" s="77">
        <v>0</v>
      </c>
      <c r="K33" s="78">
        <f t="shared" si="0"/>
        <v>0</v>
      </c>
      <c r="L33" s="78">
        <f>J33/'סכום נכסי הקרן'!$C$42</f>
        <v>0</v>
      </c>
    </row>
    <row r="34" spans="2:12">
      <c r="B34" s="79" t="s">
        <v>225</v>
      </c>
      <c r="D34" s="16"/>
      <c r="I34" s="80">
        <v>0</v>
      </c>
      <c r="J34" s="81">
        <v>0</v>
      </c>
      <c r="K34" s="80">
        <f t="shared" si="0"/>
        <v>0</v>
      </c>
      <c r="L34" s="80">
        <f>J34/'סכום נכסי הקרן'!$C$42</f>
        <v>0</v>
      </c>
    </row>
    <row r="35" spans="2:12">
      <c r="B35" t="s">
        <v>221</v>
      </c>
      <c r="C35" t="s">
        <v>221</v>
      </c>
      <c r="D35" s="16"/>
      <c r="E35" t="s">
        <v>221</v>
      </c>
      <c r="G35" t="s">
        <v>221</v>
      </c>
      <c r="H35" s="78">
        <v>0</v>
      </c>
      <c r="I35" s="78">
        <v>0</v>
      </c>
      <c r="J35" s="77">
        <v>0</v>
      </c>
      <c r="K35" s="78">
        <f t="shared" si="0"/>
        <v>0</v>
      </c>
      <c r="L35" s="78">
        <f>J35/'סכום נכסי הקרן'!$C$42</f>
        <v>0</v>
      </c>
    </row>
    <row r="36" spans="2:12">
      <c r="B36" t="s">
        <v>228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9"/>
    </row>
    <row r="7" spans="2:49" ht="26.25" customHeight="1">
      <c r="B7" s="97" t="s">
        <v>143</v>
      </c>
      <c r="C7" s="98"/>
      <c r="D7" s="98"/>
      <c r="E7" s="98"/>
      <c r="F7" s="98"/>
      <c r="G7" s="98"/>
      <c r="H7" s="98"/>
      <c r="I7" s="98"/>
      <c r="J7" s="98"/>
      <c r="K7" s="99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-6263047</v>
      </c>
      <c r="H11" s="7"/>
      <c r="I11" s="75">
        <v>-81.752753157705627</v>
      </c>
      <c r="J11" s="76">
        <v>1</v>
      </c>
      <c r="K11" s="76">
        <v>-4.0000000000000002E-4</v>
      </c>
      <c r="AW11" s="16"/>
    </row>
    <row r="12" spans="2:49">
      <c r="B12" s="79" t="s">
        <v>201</v>
      </c>
      <c r="C12" s="16"/>
      <c r="D12" s="16"/>
      <c r="G12" s="81">
        <v>-6263047</v>
      </c>
      <c r="I12" s="81">
        <v>-81.752753157705627</v>
      </c>
      <c r="J12" s="80">
        <v>1</v>
      </c>
      <c r="K12" s="80">
        <v>-4.0000000000000002E-4</v>
      </c>
    </row>
    <row r="13" spans="2:49">
      <c r="B13" s="79" t="s">
        <v>967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221</v>
      </c>
      <c r="C14" t="s">
        <v>221</v>
      </c>
      <c r="D14" t="s">
        <v>221</v>
      </c>
      <c r="E14" t="s">
        <v>221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968</v>
      </c>
      <c r="C15" s="16"/>
      <c r="D15" s="16"/>
      <c r="G15" s="81">
        <v>-6112166</v>
      </c>
      <c r="I15" s="81">
        <v>-101.14183083690502</v>
      </c>
      <c r="J15" s="80">
        <v>1.2372000000000001</v>
      </c>
      <c r="K15" s="80">
        <v>-5.0000000000000001E-4</v>
      </c>
    </row>
    <row r="16" spans="2:49">
      <c r="B16" t="s">
        <v>1151</v>
      </c>
      <c r="C16" t="s">
        <v>1152</v>
      </c>
      <c r="D16" t="s">
        <v>123</v>
      </c>
      <c r="E16" t="s">
        <v>113</v>
      </c>
      <c r="F16" t="s">
        <v>1153</v>
      </c>
      <c r="G16" s="77">
        <v>-97825</v>
      </c>
      <c r="H16" s="77">
        <v>-9.3591041885213997</v>
      </c>
      <c r="I16" s="77">
        <v>9.1555436724210608</v>
      </c>
      <c r="J16" s="78">
        <v>-0.112</v>
      </c>
      <c r="K16" s="78">
        <v>0</v>
      </c>
    </row>
    <row r="17" spans="2:11">
      <c r="B17" t="s">
        <v>1154</v>
      </c>
      <c r="C17" t="s">
        <v>1155</v>
      </c>
      <c r="D17" t="s">
        <v>123</v>
      </c>
      <c r="E17" t="s">
        <v>110</v>
      </c>
      <c r="F17" t="s">
        <v>1153</v>
      </c>
      <c r="G17" s="77">
        <v>-1202341</v>
      </c>
      <c r="H17" s="77">
        <v>-3.3773333308163909</v>
      </c>
      <c r="I17" s="77">
        <v>40.607063343071097</v>
      </c>
      <c r="J17" s="78">
        <v>-0.49669999999999997</v>
      </c>
      <c r="K17" s="78">
        <v>2.0000000000000001E-4</v>
      </c>
    </row>
    <row r="18" spans="2:11">
      <c r="B18" t="s">
        <v>1156</v>
      </c>
      <c r="C18" t="s">
        <v>1157</v>
      </c>
      <c r="D18" t="s">
        <v>123</v>
      </c>
      <c r="E18" t="s">
        <v>106</v>
      </c>
      <c r="F18" t="s">
        <v>1153</v>
      </c>
      <c r="G18" s="77">
        <v>-4702000</v>
      </c>
      <c r="H18" s="77">
        <v>3.1725482537782006</v>
      </c>
      <c r="I18" s="77">
        <v>-149.17321889265099</v>
      </c>
      <c r="J18" s="78">
        <v>1.8247</v>
      </c>
      <c r="K18" s="78">
        <v>-6.9999999999999999E-4</v>
      </c>
    </row>
    <row r="19" spans="2:11">
      <c r="B19" t="s">
        <v>1158</v>
      </c>
      <c r="C19" t="s">
        <v>1159</v>
      </c>
      <c r="D19" t="s">
        <v>123</v>
      </c>
      <c r="E19" t="s">
        <v>113</v>
      </c>
      <c r="F19" t="s">
        <v>1160</v>
      </c>
      <c r="G19" s="77">
        <v>-110000</v>
      </c>
      <c r="H19" s="77">
        <v>1.5738354179510727</v>
      </c>
      <c r="I19" s="77">
        <v>-1.73121895974618</v>
      </c>
      <c r="J19" s="78">
        <v>2.12E-2</v>
      </c>
      <c r="K19" s="78">
        <v>0</v>
      </c>
    </row>
    <row r="20" spans="2:11">
      <c r="B20" s="79" t="s">
        <v>1150</v>
      </c>
      <c r="C20" s="16"/>
      <c r="D20" s="16"/>
      <c r="G20" s="81">
        <v>-150881</v>
      </c>
      <c r="I20" s="81">
        <v>19.389077679199399</v>
      </c>
      <c r="J20" s="80">
        <v>-0.23719999999999999</v>
      </c>
      <c r="K20" s="80">
        <v>1E-4</v>
      </c>
    </row>
    <row r="21" spans="2:11">
      <c r="B21" t="s">
        <v>1161</v>
      </c>
      <c r="C21" t="s">
        <v>1162</v>
      </c>
      <c r="D21" t="s">
        <v>123</v>
      </c>
      <c r="E21" t="s">
        <v>113</v>
      </c>
      <c r="F21" t="s">
        <v>1153</v>
      </c>
      <c r="G21" s="77">
        <v>-150881</v>
      </c>
      <c r="H21" s="77">
        <v>-12.850576069352272</v>
      </c>
      <c r="I21" s="77">
        <v>19.389077679199399</v>
      </c>
      <c r="J21" s="78">
        <v>-0.23719999999999999</v>
      </c>
      <c r="K21" s="78">
        <v>1E-4</v>
      </c>
    </row>
    <row r="22" spans="2:11">
      <c r="B22" s="79" t="s">
        <v>969</v>
      </c>
      <c r="C22" s="16"/>
      <c r="D22" s="16"/>
      <c r="G22" s="81">
        <v>0</v>
      </c>
      <c r="I22" s="81">
        <v>0</v>
      </c>
      <c r="J22" s="80">
        <v>0</v>
      </c>
      <c r="K22" s="80">
        <v>0</v>
      </c>
    </row>
    <row r="23" spans="2:11">
      <c r="B23" t="s">
        <v>221</v>
      </c>
      <c r="C23" t="s">
        <v>221</v>
      </c>
      <c r="D23" t="s">
        <v>221</v>
      </c>
      <c r="E23" t="s">
        <v>221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</row>
    <row r="24" spans="2:11">
      <c r="B24" s="79" t="s">
        <v>649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221</v>
      </c>
      <c r="C25" t="s">
        <v>221</v>
      </c>
      <c r="D25" t="s">
        <v>221</v>
      </c>
      <c r="E25" t="s">
        <v>221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226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s="79" t="s">
        <v>967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t="s">
        <v>221</v>
      </c>
      <c r="C28" t="s">
        <v>221</v>
      </c>
      <c r="D28" t="s">
        <v>221</v>
      </c>
      <c r="E28" t="s">
        <v>221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</row>
    <row r="29" spans="2:11">
      <c r="B29" s="79" t="s">
        <v>973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221</v>
      </c>
      <c r="C30" t="s">
        <v>221</v>
      </c>
      <c r="D30" t="s">
        <v>221</v>
      </c>
      <c r="E30" t="s">
        <v>221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969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221</v>
      </c>
      <c r="C32" t="s">
        <v>221</v>
      </c>
      <c r="D32" t="s">
        <v>221</v>
      </c>
      <c r="E32" t="s">
        <v>221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649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221</v>
      </c>
      <c r="C34" t="s">
        <v>221</v>
      </c>
      <c r="D34" t="s">
        <v>221</v>
      </c>
      <c r="E34" t="s">
        <v>221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t="s">
        <v>228</v>
      </c>
      <c r="C35" s="16"/>
      <c r="D35" s="16"/>
    </row>
    <row r="36" spans="2:11">
      <c r="B36" t="s">
        <v>309</v>
      </c>
      <c r="C36" s="16"/>
      <c r="D36" s="16"/>
    </row>
    <row r="37" spans="2:11">
      <c r="B37" t="s">
        <v>310</v>
      </c>
      <c r="C37" s="16"/>
      <c r="D37" s="16"/>
    </row>
    <row r="38" spans="2:11">
      <c r="B38" t="s">
        <v>311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2:78" ht="26.25" customHeight="1">
      <c r="B7" s="97" t="s">
        <v>145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9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993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221</v>
      </c>
      <c r="C14" t="s">
        <v>221</v>
      </c>
      <c r="D14" s="16"/>
      <c r="E14" t="s">
        <v>221</v>
      </c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994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221</v>
      </c>
      <c r="C16" t="s">
        <v>221</v>
      </c>
      <c r="D16" s="16"/>
      <c r="E16" t="s">
        <v>221</v>
      </c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995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996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221</v>
      </c>
      <c r="C19" t="s">
        <v>221</v>
      </c>
      <c r="D19" s="16"/>
      <c r="E19" t="s">
        <v>221</v>
      </c>
      <c r="H19" s="77">
        <v>0</v>
      </c>
      <c r="I19" t="s">
        <v>221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997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221</v>
      </c>
      <c r="C21" t="s">
        <v>221</v>
      </c>
      <c r="D21" s="16"/>
      <c r="E21" t="s">
        <v>221</v>
      </c>
      <c r="H21" s="77">
        <v>0</v>
      </c>
      <c r="I21" t="s">
        <v>221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998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221</v>
      </c>
      <c r="C23" t="s">
        <v>221</v>
      </c>
      <c r="D23" s="16"/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999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221</v>
      </c>
      <c r="C25" t="s">
        <v>221</v>
      </c>
      <c r="D25" s="16"/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226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993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221</v>
      </c>
      <c r="C28" t="s">
        <v>221</v>
      </c>
      <c r="D28" s="16"/>
      <c r="E28" t="s">
        <v>221</v>
      </c>
      <c r="H28" s="77">
        <v>0</v>
      </c>
      <c r="I28" t="s">
        <v>221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994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221</v>
      </c>
      <c r="C30" t="s">
        <v>221</v>
      </c>
      <c r="D30" s="16"/>
      <c r="E30" t="s">
        <v>221</v>
      </c>
      <c r="H30" s="77">
        <v>0</v>
      </c>
      <c r="I30" t="s">
        <v>221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995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996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221</v>
      </c>
      <c r="C33" t="s">
        <v>221</v>
      </c>
      <c r="D33" s="16"/>
      <c r="E33" t="s">
        <v>221</v>
      </c>
      <c r="H33" s="77">
        <v>0</v>
      </c>
      <c r="I33" t="s">
        <v>221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997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221</v>
      </c>
      <c r="C35" t="s">
        <v>221</v>
      </c>
      <c r="D35" s="16"/>
      <c r="E35" t="s">
        <v>221</v>
      </c>
      <c r="H35" s="77">
        <v>0</v>
      </c>
      <c r="I35" t="s">
        <v>221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998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221</v>
      </c>
      <c r="C37" t="s">
        <v>221</v>
      </c>
      <c r="D37" s="16"/>
      <c r="E37" t="s">
        <v>221</v>
      </c>
      <c r="H37" s="77">
        <v>0</v>
      </c>
      <c r="I37" t="s">
        <v>221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999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221</v>
      </c>
      <c r="C39" t="s">
        <v>221</v>
      </c>
      <c r="D39" s="16"/>
      <c r="E39" t="s">
        <v>221</v>
      </c>
      <c r="H39" s="77">
        <v>0</v>
      </c>
      <c r="I39" t="s">
        <v>221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228</v>
      </c>
      <c r="D40" s="16"/>
    </row>
    <row r="41" spans="2:17">
      <c r="B41" t="s">
        <v>309</v>
      </c>
      <c r="D41" s="16"/>
    </row>
    <row r="42" spans="2:17">
      <c r="B42" t="s">
        <v>310</v>
      </c>
      <c r="D42" s="16"/>
    </row>
    <row r="43" spans="2:17">
      <c r="B43" t="s">
        <v>311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5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7" t="s">
        <v>146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0.26</v>
      </c>
      <c r="J11" s="18"/>
      <c r="K11" s="18"/>
      <c r="L11" s="18"/>
      <c r="M11" s="76">
        <v>0.1192</v>
      </c>
      <c r="N11" s="75">
        <v>325492.38</v>
      </c>
      <c r="O11" s="7"/>
      <c r="P11" s="75">
        <v>504.88682789043833</v>
      </c>
      <c r="Q11" s="76">
        <v>1</v>
      </c>
      <c r="R11" s="76">
        <v>2.3E-3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201</v>
      </c>
      <c r="I12" s="81">
        <v>0.53</v>
      </c>
      <c r="M12" s="80">
        <v>0.24410000000000001</v>
      </c>
      <c r="N12" s="81">
        <v>257916.38</v>
      </c>
      <c r="P12" s="81">
        <v>246.47620389043831</v>
      </c>
      <c r="Q12" s="80">
        <v>0.48820000000000002</v>
      </c>
      <c r="R12" s="80">
        <v>1.1000000000000001E-3</v>
      </c>
    </row>
    <row r="13" spans="2:60">
      <c r="B13" s="79" t="s">
        <v>1163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221</v>
      </c>
      <c r="D14" t="s">
        <v>221</v>
      </c>
      <c r="F14" t="s">
        <v>221</v>
      </c>
      <c r="I14" s="77">
        <v>0</v>
      </c>
      <c r="J14" t="s">
        <v>221</v>
      </c>
      <c r="K14" t="s">
        <v>221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1164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221</v>
      </c>
      <c r="D16" t="s">
        <v>221</v>
      </c>
      <c r="F16" t="s">
        <v>221</v>
      </c>
      <c r="I16" s="77">
        <v>0</v>
      </c>
      <c r="J16" t="s">
        <v>221</v>
      </c>
      <c r="K16" t="s">
        <v>221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1165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221</v>
      </c>
      <c r="D18" t="s">
        <v>221</v>
      </c>
      <c r="F18" t="s">
        <v>221</v>
      </c>
      <c r="I18" s="77">
        <v>0</v>
      </c>
      <c r="J18" t="s">
        <v>221</v>
      </c>
      <c r="K18" t="s">
        <v>221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1166</v>
      </c>
      <c r="I19" s="81">
        <v>0.56999999999999995</v>
      </c>
      <c r="M19" s="80">
        <v>2.76E-2</v>
      </c>
      <c r="N19" s="81">
        <v>125916.38</v>
      </c>
      <c r="P19" s="81">
        <v>130.77820389043831</v>
      </c>
      <c r="Q19" s="80">
        <v>0.25900000000000001</v>
      </c>
      <c r="R19" s="80">
        <v>5.9999999999999995E-4</v>
      </c>
    </row>
    <row r="20" spans="2:18">
      <c r="B20" t="s">
        <v>1167</v>
      </c>
      <c r="C20" t="s">
        <v>1168</v>
      </c>
      <c r="D20" t="s">
        <v>1169</v>
      </c>
      <c r="E20" t="s">
        <v>1029</v>
      </c>
      <c r="F20" t="s">
        <v>1170</v>
      </c>
      <c r="G20" t="s">
        <v>1171</v>
      </c>
      <c r="H20" t="s">
        <v>1172</v>
      </c>
      <c r="I20" s="77">
        <v>0</v>
      </c>
      <c r="J20" t="s">
        <v>1030</v>
      </c>
      <c r="K20" t="s">
        <v>102</v>
      </c>
      <c r="L20" s="78">
        <v>7.0000000000000007E-2</v>
      </c>
      <c r="M20" s="78">
        <v>0</v>
      </c>
      <c r="N20" s="77">
        <v>90841.38</v>
      </c>
      <c r="O20" s="77">
        <v>105.308621</v>
      </c>
      <c r="P20" s="77">
        <v>95.663804575369795</v>
      </c>
      <c r="Q20" s="78">
        <v>0.1895</v>
      </c>
      <c r="R20" s="78">
        <v>4.0000000000000002E-4</v>
      </c>
    </row>
    <row r="21" spans="2:18">
      <c r="B21" t="s">
        <v>1173</v>
      </c>
      <c r="C21" t="s">
        <v>1168</v>
      </c>
      <c r="D21" t="s">
        <v>1174</v>
      </c>
      <c r="E21" t="s">
        <v>1044</v>
      </c>
      <c r="F21" t="s">
        <v>221</v>
      </c>
      <c r="G21" t="s">
        <v>243</v>
      </c>
      <c r="H21" t="s">
        <v>625</v>
      </c>
      <c r="I21" s="77">
        <v>2.11</v>
      </c>
      <c r="J21" t="s">
        <v>437</v>
      </c>
      <c r="K21" t="s">
        <v>102</v>
      </c>
      <c r="L21" s="78">
        <v>0.10249999999999999</v>
      </c>
      <c r="M21" s="78">
        <v>0.1028</v>
      </c>
      <c r="N21" s="77">
        <v>35075</v>
      </c>
      <c r="O21" s="77">
        <v>100.1123287671233</v>
      </c>
      <c r="P21" s="77">
        <v>35.114399315068503</v>
      </c>
      <c r="Q21" s="78">
        <v>6.9500000000000006E-2</v>
      </c>
      <c r="R21" s="78">
        <v>2.0000000000000001E-4</v>
      </c>
    </row>
    <row r="22" spans="2:18">
      <c r="B22" s="79" t="s">
        <v>1175</v>
      </c>
      <c r="I22" s="81">
        <v>0</v>
      </c>
      <c r="M22" s="80">
        <v>0</v>
      </c>
      <c r="N22" s="81">
        <v>0</v>
      </c>
      <c r="P22" s="81">
        <v>0</v>
      </c>
      <c r="Q22" s="80">
        <v>0</v>
      </c>
      <c r="R22" s="80">
        <v>0</v>
      </c>
    </row>
    <row r="23" spans="2:18">
      <c r="B23" t="s">
        <v>221</v>
      </c>
      <c r="D23" t="s">
        <v>221</v>
      </c>
      <c r="F23" t="s">
        <v>221</v>
      </c>
      <c r="I23" s="77">
        <v>0</v>
      </c>
      <c r="J23" t="s">
        <v>221</v>
      </c>
      <c r="K23" t="s">
        <v>221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</row>
    <row r="24" spans="2:18">
      <c r="B24" s="79" t="s">
        <v>1176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s="79" t="s">
        <v>1177</v>
      </c>
      <c r="I25" s="81">
        <v>0</v>
      </c>
      <c r="M25" s="80">
        <v>0</v>
      </c>
      <c r="N25" s="81">
        <v>0</v>
      </c>
      <c r="P25" s="81">
        <v>0</v>
      </c>
      <c r="Q25" s="80">
        <v>0</v>
      </c>
      <c r="R25" s="80">
        <v>0</v>
      </c>
    </row>
    <row r="26" spans="2:18">
      <c r="B26" t="s">
        <v>221</v>
      </c>
      <c r="D26" t="s">
        <v>221</v>
      </c>
      <c r="F26" t="s">
        <v>221</v>
      </c>
      <c r="I26" s="77">
        <v>0</v>
      </c>
      <c r="J26" t="s">
        <v>221</v>
      </c>
      <c r="K26" t="s">
        <v>221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</row>
    <row r="27" spans="2:18">
      <c r="B27" s="79" t="s">
        <v>1178</v>
      </c>
      <c r="I27" s="81">
        <v>0</v>
      </c>
      <c r="M27" s="80">
        <v>0</v>
      </c>
      <c r="N27" s="81">
        <v>0</v>
      </c>
      <c r="P27" s="81">
        <v>0</v>
      </c>
      <c r="Q27" s="80">
        <v>0</v>
      </c>
      <c r="R27" s="80">
        <v>0</v>
      </c>
    </row>
    <row r="28" spans="2:18">
      <c r="B28" t="s">
        <v>221</v>
      </c>
      <c r="D28" t="s">
        <v>221</v>
      </c>
      <c r="F28" t="s">
        <v>221</v>
      </c>
      <c r="I28" s="77">
        <v>0</v>
      </c>
      <c r="J28" t="s">
        <v>221</v>
      </c>
      <c r="K28" t="s">
        <v>221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</row>
    <row r="29" spans="2:18">
      <c r="B29" s="79" t="s">
        <v>1179</v>
      </c>
      <c r="I29" s="81">
        <v>0</v>
      </c>
      <c r="M29" s="80">
        <v>0</v>
      </c>
      <c r="N29" s="81">
        <v>0</v>
      </c>
      <c r="P29" s="81">
        <v>0</v>
      </c>
      <c r="Q29" s="80">
        <v>0</v>
      </c>
      <c r="R29" s="80">
        <v>0</v>
      </c>
    </row>
    <row r="30" spans="2:18">
      <c r="B30" t="s">
        <v>221</v>
      </c>
      <c r="D30" t="s">
        <v>221</v>
      </c>
      <c r="F30" t="s">
        <v>221</v>
      </c>
      <c r="I30" s="77">
        <v>0</v>
      </c>
      <c r="J30" t="s">
        <v>221</v>
      </c>
      <c r="K30" t="s">
        <v>221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</row>
    <row r="31" spans="2:18">
      <c r="B31" s="79" t="s">
        <v>1180</v>
      </c>
      <c r="I31" s="81">
        <v>0.49</v>
      </c>
      <c r="M31" s="80">
        <v>0.4889</v>
      </c>
      <c r="N31" s="81">
        <v>132000</v>
      </c>
      <c r="P31" s="81">
        <v>115.69799999999999</v>
      </c>
      <c r="Q31" s="80">
        <v>0.22919999999999999</v>
      </c>
      <c r="R31" s="80">
        <v>5.0000000000000001E-4</v>
      </c>
    </row>
    <row r="32" spans="2:18">
      <c r="B32" t="s">
        <v>1181</v>
      </c>
      <c r="C32" t="s">
        <v>1168</v>
      </c>
      <c r="D32" t="s">
        <v>1182</v>
      </c>
      <c r="E32" t="s">
        <v>1183</v>
      </c>
      <c r="F32" t="s">
        <v>438</v>
      </c>
      <c r="G32" t="s">
        <v>1184</v>
      </c>
      <c r="H32" t="s">
        <v>150</v>
      </c>
      <c r="I32" s="77">
        <v>0.49</v>
      </c>
      <c r="J32" t="s">
        <v>525</v>
      </c>
      <c r="K32" t="s">
        <v>102</v>
      </c>
      <c r="L32" s="78">
        <v>5.1799999999999999E-2</v>
      </c>
      <c r="M32" s="78">
        <v>0.4889</v>
      </c>
      <c r="N32" s="77">
        <v>132000</v>
      </c>
      <c r="O32" s="77">
        <v>87.65</v>
      </c>
      <c r="P32" s="77">
        <v>115.69799999999999</v>
      </c>
      <c r="Q32" s="78">
        <v>0.22919999999999999</v>
      </c>
      <c r="R32" s="78">
        <v>5.0000000000000001E-4</v>
      </c>
    </row>
    <row r="33" spans="2:18">
      <c r="B33" s="79" t="s">
        <v>226</v>
      </c>
      <c r="I33" s="81">
        <v>0</v>
      </c>
      <c r="M33" s="80">
        <v>0</v>
      </c>
      <c r="N33" s="81">
        <v>67576</v>
      </c>
      <c r="P33" s="81">
        <v>258.41062399999998</v>
      </c>
      <c r="Q33" s="80">
        <v>0.51180000000000003</v>
      </c>
      <c r="R33" s="80">
        <v>1.1999999999999999E-3</v>
      </c>
    </row>
    <row r="34" spans="2:18">
      <c r="B34" s="79" t="s">
        <v>1185</v>
      </c>
      <c r="I34" s="81">
        <v>0</v>
      </c>
      <c r="M34" s="80">
        <v>0</v>
      </c>
      <c r="N34" s="81">
        <v>0</v>
      </c>
      <c r="P34" s="81">
        <v>0</v>
      </c>
      <c r="Q34" s="80">
        <v>0</v>
      </c>
      <c r="R34" s="80">
        <v>0</v>
      </c>
    </row>
    <row r="35" spans="2:18">
      <c r="B35" t="s">
        <v>221</v>
      </c>
      <c r="D35" t="s">
        <v>221</v>
      </c>
      <c r="F35" t="s">
        <v>221</v>
      </c>
      <c r="I35" s="77">
        <v>0</v>
      </c>
      <c r="J35" t="s">
        <v>221</v>
      </c>
      <c r="K35" t="s">
        <v>221</v>
      </c>
      <c r="L35" s="78">
        <v>0</v>
      </c>
      <c r="M35" s="78">
        <v>0</v>
      </c>
      <c r="N35" s="77">
        <v>0</v>
      </c>
      <c r="O35" s="77">
        <v>0</v>
      </c>
      <c r="P35" s="77">
        <v>0</v>
      </c>
      <c r="Q35" s="78">
        <v>0</v>
      </c>
      <c r="R35" s="78">
        <v>0</v>
      </c>
    </row>
    <row r="36" spans="2:18">
      <c r="B36" s="79" t="s">
        <v>1165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t="s">
        <v>221</v>
      </c>
      <c r="D37" t="s">
        <v>221</v>
      </c>
      <c r="F37" t="s">
        <v>221</v>
      </c>
      <c r="I37" s="77">
        <v>0</v>
      </c>
      <c r="J37" t="s">
        <v>221</v>
      </c>
      <c r="K37" t="s">
        <v>221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</row>
    <row r="38" spans="2:18">
      <c r="B38" s="79" t="s">
        <v>1166</v>
      </c>
      <c r="I38" s="81">
        <v>0</v>
      </c>
      <c r="M38" s="80">
        <v>0</v>
      </c>
      <c r="N38" s="81">
        <v>67576</v>
      </c>
      <c r="P38" s="81">
        <v>258.41062399999998</v>
      </c>
      <c r="Q38" s="80">
        <v>0.51180000000000003</v>
      </c>
      <c r="R38" s="80">
        <v>1.1999999999999999E-3</v>
      </c>
    </row>
    <row r="39" spans="2:18">
      <c r="B39" t="s">
        <v>1186</v>
      </c>
      <c r="C39" t="s">
        <v>1168</v>
      </c>
      <c r="D39" t="s">
        <v>1187</v>
      </c>
      <c r="E39" t="s">
        <v>1188</v>
      </c>
      <c r="F39" t="s">
        <v>493</v>
      </c>
      <c r="G39" t="s">
        <v>1189</v>
      </c>
      <c r="H39" t="s">
        <v>207</v>
      </c>
      <c r="J39" t="s">
        <v>630</v>
      </c>
      <c r="K39" t="s">
        <v>106</v>
      </c>
      <c r="L39" s="78">
        <v>0.1014</v>
      </c>
      <c r="M39" s="78">
        <v>0</v>
      </c>
      <c r="N39" s="77">
        <v>67576</v>
      </c>
      <c r="O39" s="77">
        <v>100</v>
      </c>
      <c r="P39" s="77">
        <v>258.41062399999998</v>
      </c>
      <c r="Q39" s="78">
        <v>0.51180000000000003</v>
      </c>
      <c r="R39" s="78">
        <v>1.1999999999999999E-3</v>
      </c>
    </row>
    <row r="40" spans="2:18">
      <c r="B40" s="79" t="s">
        <v>1180</v>
      </c>
      <c r="I40" s="81">
        <v>0</v>
      </c>
      <c r="M40" s="80">
        <v>0</v>
      </c>
      <c r="N40" s="81">
        <v>0</v>
      </c>
      <c r="P40" s="81">
        <v>0</v>
      </c>
      <c r="Q40" s="80">
        <v>0</v>
      </c>
      <c r="R40" s="80">
        <v>0</v>
      </c>
    </row>
    <row r="41" spans="2:18">
      <c r="B41" t="s">
        <v>221</v>
      </c>
      <c r="D41" t="s">
        <v>221</v>
      </c>
      <c r="F41" t="s">
        <v>221</v>
      </c>
      <c r="I41" s="77">
        <v>0</v>
      </c>
      <c r="J41" t="s">
        <v>221</v>
      </c>
      <c r="K41" t="s">
        <v>221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</row>
    <row r="42" spans="2:18">
      <c r="B42" t="s">
        <v>228</v>
      </c>
    </row>
    <row r="43" spans="2:18">
      <c r="B43" t="s">
        <v>309</v>
      </c>
    </row>
    <row r="44" spans="2:18">
      <c r="B44" t="s">
        <v>310</v>
      </c>
    </row>
    <row r="45" spans="2:18">
      <c r="B45" t="s">
        <v>311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7" t="s">
        <v>153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7.0000000000000007E-2</v>
      </c>
      <c r="H11" s="7"/>
      <c r="I11" s="7"/>
      <c r="J11" s="76">
        <v>5.9700000000000003E-2</v>
      </c>
      <c r="K11" s="75">
        <v>110977</v>
      </c>
      <c r="L11" s="7"/>
      <c r="M11" s="75">
        <v>446.47385546535099</v>
      </c>
      <c r="N11" s="76">
        <v>1</v>
      </c>
      <c r="O11" s="76">
        <v>2.0999999999999999E-3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7.0000000000000007E-2</v>
      </c>
      <c r="J12" s="80">
        <v>5.9700000000000003E-2</v>
      </c>
      <c r="K12" s="81">
        <v>110977</v>
      </c>
      <c r="M12" s="81">
        <v>446.47385546535099</v>
      </c>
      <c r="N12" s="80">
        <v>1</v>
      </c>
      <c r="O12" s="80">
        <v>2.0999999999999999E-3</v>
      </c>
    </row>
    <row r="13" spans="2:64">
      <c r="B13" s="79" t="s">
        <v>1005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221</v>
      </c>
      <c r="C14" t="s">
        <v>221</v>
      </c>
      <c r="E14" t="s">
        <v>221</v>
      </c>
      <c r="G14" s="77">
        <v>0</v>
      </c>
      <c r="H14" t="s">
        <v>221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1006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221</v>
      </c>
      <c r="C16" t="s">
        <v>221</v>
      </c>
      <c r="E16" t="s">
        <v>221</v>
      </c>
      <c r="G16" s="77">
        <v>0</v>
      </c>
      <c r="H16" t="s">
        <v>221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1190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221</v>
      </c>
      <c r="C18" t="s">
        <v>221</v>
      </c>
      <c r="E18" t="s">
        <v>221</v>
      </c>
      <c r="G18" s="77">
        <v>0</v>
      </c>
      <c r="H18" t="s">
        <v>221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1191</v>
      </c>
      <c r="G19" s="81">
        <v>7.0000000000000007E-2</v>
      </c>
      <c r="J19" s="80">
        <v>5.9700000000000003E-2</v>
      </c>
      <c r="K19" s="81">
        <v>110977</v>
      </c>
      <c r="M19" s="81">
        <v>446.47385546535099</v>
      </c>
      <c r="N19" s="80">
        <v>1</v>
      </c>
      <c r="O19" s="80">
        <v>2.0999999999999999E-3</v>
      </c>
    </row>
    <row r="20" spans="2:15">
      <c r="B20" t="s">
        <v>1192</v>
      </c>
      <c r="C20" t="s">
        <v>1193</v>
      </c>
      <c r="D20" t="s">
        <v>210</v>
      </c>
      <c r="E20" t="s">
        <v>1194</v>
      </c>
      <c r="F20" t="s">
        <v>207</v>
      </c>
      <c r="G20" s="77">
        <v>7.0000000000000007E-2</v>
      </c>
      <c r="H20" t="s">
        <v>106</v>
      </c>
      <c r="I20" s="78">
        <v>5.1999999999999998E-2</v>
      </c>
      <c r="J20" s="78">
        <v>5.9700000000000003E-2</v>
      </c>
      <c r="K20" s="77">
        <v>110977</v>
      </c>
      <c r="L20" s="77">
        <v>105.20712881169744</v>
      </c>
      <c r="M20" s="77">
        <v>446.47385546535099</v>
      </c>
      <c r="N20" s="78">
        <v>1</v>
      </c>
      <c r="O20" s="78">
        <v>2.0999999999999999E-3</v>
      </c>
    </row>
    <row r="21" spans="2:15">
      <c r="B21" s="79" t="s">
        <v>649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221</v>
      </c>
      <c r="C22" t="s">
        <v>221</v>
      </c>
      <c r="E22" t="s">
        <v>221</v>
      </c>
      <c r="G22" s="77">
        <v>0</v>
      </c>
      <c r="H22" t="s">
        <v>221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226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221</v>
      </c>
      <c r="C24" t="s">
        <v>221</v>
      </c>
      <c r="E24" t="s">
        <v>221</v>
      </c>
      <c r="G24" s="77">
        <v>0</v>
      </c>
      <c r="H24" t="s">
        <v>221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228</v>
      </c>
    </row>
    <row r="26" spans="2:15">
      <c r="B26" t="s">
        <v>309</v>
      </c>
    </row>
    <row r="27" spans="2:15">
      <c r="B27" t="s">
        <v>310</v>
      </c>
    </row>
    <row r="28" spans="2:15">
      <c r="B28" t="s">
        <v>311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7" t="s">
        <v>156</v>
      </c>
      <c r="C7" s="98"/>
      <c r="D7" s="98"/>
      <c r="E7" s="98"/>
      <c r="F7" s="98"/>
      <c r="G7" s="98"/>
      <c r="H7" s="98"/>
      <c r="I7" s="98"/>
      <c r="J7" s="99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1195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221</v>
      </c>
      <c r="E14" s="78">
        <v>0</v>
      </c>
      <c r="F14" t="s">
        <v>221</v>
      </c>
      <c r="G14" s="77">
        <v>0</v>
      </c>
      <c r="H14" s="78">
        <v>0</v>
      </c>
      <c r="I14" s="78">
        <v>0</v>
      </c>
    </row>
    <row r="15" spans="2:55">
      <c r="B15" s="79" t="s">
        <v>1196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221</v>
      </c>
      <c r="E16" s="78">
        <v>0</v>
      </c>
      <c r="F16" t="s">
        <v>221</v>
      </c>
      <c r="G16" s="77">
        <v>0</v>
      </c>
      <c r="H16" s="78">
        <v>0</v>
      </c>
      <c r="I16" s="78">
        <v>0</v>
      </c>
    </row>
    <row r="17" spans="2:9">
      <c r="B17" s="79" t="s">
        <v>226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1195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221</v>
      </c>
      <c r="E19" s="78">
        <v>0</v>
      </c>
      <c r="F19" t="s">
        <v>221</v>
      </c>
      <c r="G19" s="77">
        <v>0</v>
      </c>
      <c r="H19" s="78">
        <v>0</v>
      </c>
      <c r="I19" s="78">
        <v>0</v>
      </c>
    </row>
    <row r="20" spans="2:9">
      <c r="B20" s="79" t="s">
        <v>1196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221</v>
      </c>
      <c r="E21" s="78">
        <v>0</v>
      </c>
      <c r="F21" t="s">
        <v>221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7" t="s">
        <v>162</v>
      </c>
      <c r="C7" s="98"/>
      <c r="D7" s="98"/>
      <c r="E7" s="98"/>
      <c r="F7" s="98"/>
      <c r="G7" s="98"/>
      <c r="H7" s="98"/>
      <c r="I7" s="98"/>
      <c r="J7" s="98"/>
      <c r="K7" s="99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221</v>
      </c>
      <c r="D13" t="s">
        <v>221</v>
      </c>
      <c r="E13" s="19"/>
      <c r="F13" s="78">
        <v>0</v>
      </c>
      <c r="G13" t="s">
        <v>221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221</v>
      </c>
      <c r="D15" t="s">
        <v>221</v>
      </c>
      <c r="E15" s="19"/>
      <c r="F15" s="78">
        <v>0</v>
      </c>
      <c r="G15" t="s">
        <v>221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7" t="s">
        <v>167</v>
      </c>
      <c r="C7" s="98"/>
      <c r="D7" s="98"/>
      <c r="E7" s="98"/>
      <c r="F7" s="98"/>
      <c r="G7" s="98"/>
      <c r="H7" s="98"/>
      <c r="I7" s="98"/>
      <c r="J7" s="98"/>
      <c r="K7" s="99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1763.2853023309999</v>
      </c>
      <c r="J11" s="76">
        <v>1</v>
      </c>
      <c r="K11" s="76">
        <v>8.2000000000000007E-3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221</v>
      </c>
      <c r="C13" t="s">
        <v>221</v>
      </c>
      <c r="D13" t="s">
        <v>221</v>
      </c>
      <c r="E13" s="19"/>
      <c r="F13" s="78">
        <v>0</v>
      </c>
      <c r="G13" t="s">
        <v>221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226</v>
      </c>
      <c r="D14" s="19"/>
      <c r="E14" s="19"/>
      <c r="F14" s="19"/>
      <c r="G14" s="19"/>
      <c r="H14" s="80">
        <v>0</v>
      </c>
      <c r="I14" s="81">
        <v>1763.2853023309999</v>
      </c>
      <c r="J14" s="80">
        <v>1</v>
      </c>
      <c r="K14" s="80">
        <v>8.2000000000000007E-3</v>
      </c>
    </row>
    <row r="15" spans="2:60">
      <c r="B15" t="s">
        <v>1197</v>
      </c>
      <c r="C15" t="s">
        <v>1198</v>
      </c>
      <c r="D15" t="s">
        <v>221</v>
      </c>
      <c r="E15" t="s">
        <v>625</v>
      </c>
      <c r="F15" s="78">
        <v>0</v>
      </c>
      <c r="G15" t="s">
        <v>200</v>
      </c>
      <c r="H15" s="78">
        <v>0</v>
      </c>
      <c r="I15" s="77">
        <v>50.485805999999997</v>
      </c>
      <c r="J15" s="78">
        <v>2.86E-2</v>
      </c>
      <c r="K15" s="78">
        <v>2.0000000000000001E-4</v>
      </c>
    </row>
    <row r="16" spans="2:60">
      <c r="B16" t="s">
        <v>1199</v>
      </c>
      <c r="C16" t="s">
        <v>1200</v>
      </c>
      <c r="D16" t="s">
        <v>221</v>
      </c>
      <c r="E16" t="s">
        <v>625</v>
      </c>
      <c r="F16" s="78">
        <v>0</v>
      </c>
      <c r="G16" t="s">
        <v>113</v>
      </c>
      <c r="H16" s="78">
        <v>0</v>
      </c>
      <c r="I16" s="77">
        <v>46.274254589999998</v>
      </c>
      <c r="J16" s="78">
        <v>2.6200000000000001E-2</v>
      </c>
      <c r="K16" s="78">
        <v>2.0000000000000001E-4</v>
      </c>
    </row>
    <row r="17" spans="2:11">
      <c r="B17" t="s">
        <v>1201</v>
      </c>
      <c r="C17" t="s">
        <v>1202</v>
      </c>
      <c r="D17" t="s">
        <v>221</v>
      </c>
      <c r="E17" t="s">
        <v>625</v>
      </c>
      <c r="F17" s="78">
        <v>0</v>
      </c>
      <c r="G17" t="s">
        <v>110</v>
      </c>
      <c r="H17" s="78">
        <v>0</v>
      </c>
      <c r="I17" s="77">
        <v>76.789667820999995</v>
      </c>
      <c r="J17" s="78">
        <v>4.3499999999999997E-2</v>
      </c>
      <c r="K17" s="78">
        <v>4.0000000000000002E-4</v>
      </c>
    </row>
    <row r="18" spans="2:11">
      <c r="B18" t="s">
        <v>1203</v>
      </c>
      <c r="C18" t="s">
        <v>1204</v>
      </c>
      <c r="D18" t="s">
        <v>221</v>
      </c>
      <c r="E18" t="s">
        <v>625</v>
      </c>
      <c r="F18" s="78">
        <v>0</v>
      </c>
      <c r="G18" t="s">
        <v>106</v>
      </c>
      <c r="H18" s="78">
        <v>0</v>
      </c>
      <c r="I18" s="77">
        <v>1589.73557392</v>
      </c>
      <c r="J18" s="78">
        <v>0.90159999999999996</v>
      </c>
      <c r="K18" s="78">
        <v>7.4000000000000003E-3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41"/>
  <sheetViews>
    <sheetView rightToLeft="1" workbookViewId="0">
      <selection activeCell="M5" sqref="M5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7" t="s">
        <v>169</v>
      </c>
      <c r="C7" s="98"/>
      <c r="D7" s="98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C12+C29</f>
        <v>12110.77157282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201</v>
      </c>
      <c r="C12" s="81">
        <f>SUM(C13:C27)</f>
        <v>8398.509924</v>
      </c>
    </row>
    <row r="13" spans="2:17">
      <c r="B13" t="s">
        <v>1205</v>
      </c>
      <c r="C13" s="83">
        <v>3.2159839999999966</v>
      </c>
      <c r="D13" s="82">
        <v>45347</v>
      </c>
    </row>
    <row r="14" spans="2:17">
      <c r="B14" t="s">
        <v>1206</v>
      </c>
      <c r="C14" s="83">
        <v>44.119</v>
      </c>
      <c r="D14" s="82">
        <v>45219</v>
      </c>
    </row>
    <row r="15" spans="2:17">
      <c r="B15" t="s">
        <v>1207</v>
      </c>
      <c r="C15" s="83">
        <v>84.132999999999996</v>
      </c>
      <c r="D15" s="82">
        <v>46462</v>
      </c>
    </row>
    <row r="16" spans="2:17">
      <c r="B16" t="s">
        <v>1208</v>
      </c>
      <c r="C16" s="83">
        <v>71.236000000000004</v>
      </c>
      <c r="D16" s="82">
        <v>46462</v>
      </c>
    </row>
    <row r="17" spans="2:4">
      <c r="B17" t="s">
        <v>1209</v>
      </c>
      <c r="C17" s="83">
        <v>639.92728</v>
      </c>
      <c r="D17" s="82">
        <v>46197</v>
      </c>
    </row>
    <row r="18" spans="2:4">
      <c r="B18" t="s">
        <v>1210</v>
      </c>
      <c r="C18" s="83">
        <v>1014.107</v>
      </c>
      <c r="D18" s="82">
        <v>46196</v>
      </c>
    </row>
    <row r="19" spans="2:4">
      <c r="B19" t="s">
        <v>1211</v>
      </c>
      <c r="C19" s="83">
        <v>555.67691200000013</v>
      </c>
      <c r="D19" s="82">
        <v>47150</v>
      </c>
    </row>
    <row r="20" spans="2:4">
      <c r="B20" t="s">
        <v>1212</v>
      </c>
      <c r="C20" s="83">
        <v>432.53264000000001</v>
      </c>
      <c r="D20" s="82">
        <v>46386</v>
      </c>
    </row>
    <row r="21" spans="2:4">
      <c r="B21" t="s">
        <v>1213</v>
      </c>
      <c r="C21" s="83">
        <v>1181.89886</v>
      </c>
      <c r="D21" s="82">
        <v>46204</v>
      </c>
    </row>
    <row r="22" spans="2:4">
      <c r="B22" t="s">
        <v>1214</v>
      </c>
      <c r="C22" s="83">
        <v>719.66</v>
      </c>
      <c r="D22" s="82">
        <v>46182</v>
      </c>
    </row>
    <row r="23" spans="2:4">
      <c r="B23" t="s">
        <v>1215</v>
      </c>
      <c r="C23" s="83">
        <v>967.61400000000003</v>
      </c>
      <c r="D23" s="82">
        <v>46202</v>
      </c>
    </row>
    <row r="24" spans="2:4">
      <c r="B24" t="s">
        <v>1216</v>
      </c>
      <c r="C24" s="83">
        <v>526.31200000000001</v>
      </c>
      <c r="D24" s="82">
        <v>46213</v>
      </c>
    </row>
    <row r="25" spans="2:4">
      <c r="B25" t="s">
        <v>1217</v>
      </c>
      <c r="C25" s="83">
        <v>416.926896</v>
      </c>
      <c r="D25" s="82">
        <v>46284</v>
      </c>
    </row>
    <row r="26" spans="2:4">
      <c r="B26" t="s">
        <v>1218</v>
      </c>
      <c r="C26" s="83">
        <v>1302.354</v>
      </c>
      <c r="D26" s="82">
        <v>48689</v>
      </c>
    </row>
    <row r="27" spans="2:4">
      <c r="B27" t="s">
        <v>1219</v>
      </c>
      <c r="C27" s="83">
        <v>438.79635200000001</v>
      </c>
      <c r="D27" s="82">
        <v>46220</v>
      </c>
    </row>
    <row r="28" spans="2:4">
      <c r="B28" s="79"/>
      <c r="C28" s="81"/>
    </row>
    <row r="29" spans="2:4">
      <c r="B29" s="79" t="s">
        <v>226</v>
      </c>
      <c r="C29" s="81">
        <f>SUM(C30:C41)</f>
        <v>3712.2616488200006</v>
      </c>
    </row>
    <row r="30" spans="2:4">
      <c r="B30" t="s">
        <v>1220</v>
      </c>
      <c r="C30" s="83">
        <v>57.034959999999991</v>
      </c>
      <c r="D30" s="82">
        <v>46126</v>
      </c>
    </row>
    <row r="31" spans="2:4">
      <c r="B31" t="s">
        <v>1221</v>
      </c>
      <c r="C31" s="83">
        <v>43.058239999999991</v>
      </c>
      <c r="D31" s="82">
        <v>46248</v>
      </c>
    </row>
    <row r="32" spans="2:4">
      <c r="B32" t="s">
        <v>1222</v>
      </c>
      <c r="C32" s="83">
        <v>86.062944000000016</v>
      </c>
      <c r="D32" s="82">
        <v>46347</v>
      </c>
    </row>
    <row r="33" spans="2:4">
      <c r="B33" t="s">
        <v>1223</v>
      </c>
      <c r="C33" s="83">
        <v>38.385312000000006</v>
      </c>
      <c r="D33" s="82">
        <v>46414</v>
      </c>
    </row>
    <row r="34" spans="2:4">
      <c r="B34" t="s">
        <v>1224</v>
      </c>
      <c r="C34" s="83">
        <v>893.59166991999996</v>
      </c>
      <c r="D34" s="82">
        <v>45748</v>
      </c>
    </row>
    <row r="35" spans="2:4">
      <c r="B35" t="s">
        <v>1225</v>
      </c>
      <c r="C35" s="83">
        <v>26.668576000000002</v>
      </c>
      <c r="D35" s="82">
        <v>47269</v>
      </c>
    </row>
    <row r="36" spans="2:4">
      <c r="B36" t="s">
        <v>1226</v>
      </c>
      <c r="C36" s="83">
        <v>2.0068190999999644</v>
      </c>
      <c r="D36" s="82">
        <v>45261</v>
      </c>
    </row>
    <row r="37" spans="2:4">
      <c r="B37" t="s">
        <v>1227</v>
      </c>
      <c r="C37" s="83">
        <v>180.90165370000014</v>
      </c>
      <c r="D37" s="82">
        <v>45844</v>
      </c>
    </row>
    <row r="38" spans="2:4">
      <c r="B38" t="s">
        <v>1228</v>
      </c>
      <c r="C38" s="83">
        <v>100.72415999999997</v>
      </c>
      <c r="D38" s="82">
        <v>45977</v>
      </c>
    </row>
    <row r="39" spans="2:4">
      <c r="B39" t="s">
        <v>1229</v>
      </c>
      <c r="C39" s="83">
        <v>1142.0858955000001</v>
      </c>
      <c r="D39" s="82">
        <v>46752</v>
      </c>
    </row>
    <row r="40" spans="2:4">
      <c r="B40" t="s">
        <v>1230</v>
      </c>
      <c r="C40" s="83">
        <v>840.26778749999994</v>
      </c>
      <c r="D40" s="82">
        <v>46235</v>
      </c>
    </row>
    <row r="41" spans="2:4">
      <c r="B41" t="s">
        <v>1231</v>
      </c>
      <c r="C41" s="83">
        <v>301.47363109999998</v>
      </c>
      <c r="D41" s="82">
        <v>46997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7" t="s">
        <v>173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313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221</v>
      </c>
      <c r="C14" t="s">
        <v>221</v>
      </c>
      <c r="D14" t="s">
        <v>221</v>
      </c>
      <c r="E14" t="s">
        <v>221</v>
      </c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250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221</v>
      </c>
      <c r="C16" t="s">
        <v>221</v>
      </c>
      <c r="D16" t="s">
        <v>221</v>
      </c>
      <c r="E16" t="s">
        <v>221</v>
      </c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314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221</v>
      </c>
      <c r="C18" t="s">
        <v>221</v>
      </c>
      <c r="D18" t="s">
        <v>221</v>
      </c>
      <c r="E18" t="s">
        <v>221</v>
      </c>
      <c r="H18" s="77">
        <v>0</v>
      </c>
      <c r="I18" t="s">
        <v>221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649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221</v>
      </c>
      <c r="C20" t="s">
        <v>221</v>
      </c>
      <c r="D20" t="s">
        <v>221</v>
      </c>
      <c r="E20" t="s">
        <v>221</v>
      </c>
      <c r="H20" s="77">
        <v>0</v>
      </c>
      <c r="I20" t="s">
        <v>221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315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221</v>
      </c>
      <c r="C23" t="s">
        <v>221</v>
      </c>
      <c r="D23" t="s">
        <v>221</v>
      </c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316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221</v>
      </c>
      <c r="C25" t="s">
        <v>221</v>
      </c>
      <c r="D25" t="s">
        <v>221</v>
      </c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228</v>
      </c>
      <c r="D26" s="16"/>
    </row>
    <row r="27" spans="2:16">
      <c r="B27" t="s">
        <v>309</v>
      </c>
      <c r="D27" s="16"/>
    </row>
    <row r="28" spans="2:16">
      <c r="B28" t="s">
        <v>311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7" t="s">
        <v>177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1005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221</v>
      </c>
      <c r="C14" t="s">
        <v>221</v>
      </c>
      <c r="D14" t="s">
        <v>221</v>
      </c>
      <c r="E14" t="s">
        <v>221</v>
      </c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1006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221</v>
      </c>
      <c r="C16" t="s">
        <v>221</v>
      </c>
      <c r="D16" t="s">
        <v>221</v>
      </c>
      <c r="E16" t="s">
        <v>221</v>
      </c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314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221</v>
      </c>
      <c r="C18" t="s">
        <v>221</v>
      </c>
      <c r="D18" t="s">
        <v>221</v>
      </c>
      <c r="E18" t="s">
        <v>221</v>
      </c>
      <c r="H18" s="77">
        <v>0</v>
      </c>
      <c r="I18" t="s">
        <v>221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649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221</v>
      </c>
      <c r="C20" t="s">
        <v>221</v>
      </c>
      <c r="D20" t="s">
        <v>221</v>
      </c>
      <c r="E20" t="s">
        <v>221</v>
      </c>
      <c r="H20" s="77">
        <v>0</v>
      </c>
      <c r="I20" t="s">
        <v>221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315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221</v>
      </c>
      <c r="C23" t="s">
        <v>221</v>
      </c>
      <c r="D23" t="s">
        <v>221</v>
      </c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316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221</v>
      </c>
      <c r="C25" t="s">
        <v>221</v>
      </c>
      <c r="D25" t="s">
        <v>221</v>
      </c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228</v>
      </c>
      <c r="D26" s="16"/>
    </row>
    <row r="27" spans="2:16">
      <c r="B27" t="s">
        <v>309</v>
      </c>
      <c r="D27" s="16"/>
    </row>
    <row r="28" spans="2:16">
      <c r="B28" t="s">
        <v>311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9" t="s">
        <v>68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1"/>
    </row>
    <row r="7" spans="2:53" ht="27.75" customHeight="1">
      <c r="B7" s="92" t="s">
        <v>69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4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2.2599999999999998</v>
      </c>
      <c r="I11" s="7"/>
      <c r="J11" s="7"/>
      <c r="K11" s="76">
        <v>3.3599999999999998E-2</v>
      </c>
      <c r="L11" s="75">
        <v>75626862</v>
      </c>
      <c r="M11" s="7"/>
      <c r="N11" s="75">
        <v>0</v>
      </c>
      <c r="O11" s="75">
        <v>80142.697208099999</v>
      </c>
      <c r="P11" s="7"/>
      <c r="Q11" s="76">
        <v>1</v>
      </c>
      <c r="R11" s="76">
        <v>0.37240000000000001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2.2599999999999998</v>
      </c>
      <c r="K12" s="80">
        <v>3.3599999999999998E-2</v>
      </c>
      <c r="L12" s="81">
        <v>75626862</v>
      </c>
      <c r="N12" s="81">
        <v>0</v>
      </c>
      <c r="O12" s="81">
        <v>80142.697208099999</v>
      </c>
      <c r="Q12" s="80">
        <v>1</v>
      </c>
      <c r="R12" s="80">
        <v>0.37240000000000001</v>
      </c>
    </row>
    <row r="13" spans="2:53">
      <c r="B13" s="79" t="s">
        <v>229</v>
      </c>
      <c r="C13" s="16"/>
      <c r="D13" s="16"/>
      <c r="H13" s="81">
        <v>2.38</v>
      </c>
      <c r="K13" s="80">
        <v>1.7600000000000001E-2</v>
      </c>
      <c r="L13" s="81">
        <v>31903037</v>
      </c>
      <c r="N13" s="81">
        <v>0</v>
      </c>
      <c r="O13" s="81">
        <v>36947.301256699997</v>
      </c>
      <c r="Q13" s="80">
        <v>0.46100000000000002</v>
      </c>
      <c r="R13" s="80">
        <v>0.17169999999999999</v>
      </c>
    </row>
    <row r="14" spans="2:53">
      <c r="B14" s="79" t="s">
        <v>230</v>
      </c>
      <c r="C14" s="16"/>
      <c r="D14" s="16"/>
      <c r="H14" s="81">
        <v>2.38</v>
      </c>
      <c r="K14" s="80">
        <v>1.7600000000000001E-2</v>
      </c>
      <c r="L14" s="81">
        <v>31903037</v>
      </c>
      <c r="N14" s="81">
        <v>0</v>
      </c>
      <c r="O14" s="81">
        <v>36947.301256699997</v>
      </c>
      <c r="Q14" s="80">
        <v>0.46100000000000002</v>
      </c>
      <c r="R14" s="80">
        <v>0.17169999999999999</v>
      </c>
    </row>
    <row r="15" spans="2:53">
      <c r="B15" t="s">
        <v>231</v>
      </c>
      <c r="C15" t="s">
        <v>232</v>
      </c>
      <c r="D15" t="s">
        <v>100</v>
      </c>
      <c r="E15" t="s">
        <v>233</v>
      </c>
      <c r="G15" t="s">
        <v>234</v>
      </c>
      <c r="H15" s="77">
        <v>0.84</v>
      </c>
      <c r="I15" t="s">
        <v>102</v>
      </c>
      <c r="J15" s="78">
        <v>0.04</v>
      </c>
      <c r="K15" s="78">
        <v>2.0199999999999999E-2</v>
      </c>
      <c r="L15" s="77">
        <v>7098858</v>
      </c>
      <c r="M15" s="77">
        <v>140.66999999999999</v>
      </c>
      <c r="N15" s="77">
        <v>0</v>
      </c>
      <c r="O15" s="77">
        <v>9985.9635486000006</v>
      </c>
      <c r="P15" s="78">
        <v>5.0000000000000001E-4</v>
      </c>
      <c r="Q15" s="78">
        <v>0.1246</v>
      </c>
      <c r="R15" s="78">
        <v>4.6399999999999997E-2</v>
      </c>
    </row>
    <row r="16" spans="2:53">
      <c r="B16" t="s">
        <v>235</v>
      </c>
      <c r="C16" t="s">
        <v>236</v>
      </c>
      <c r="D16" t="s">
        <v>100</v>
      </c>
      <c r="E16" t="s">
        <v>233</v>
      </c>
      <c r="G16" t="s">
        <v>237</v>
      </c>
      <c r="H16" s="77">
        <v>5.59</v>
      </c>
      <c r="I16" t="s">
        <v>102</v>
      </c>
      <c r="J16" s="78">
        <v>5.0000000000000001E-3</v>
      </c>
      <c r="K16" s="78">
        <v>1.4999999999999999E-2</v>
      </c>
      <c r="L16" s="77">
        <v>3375361</v>
      </c>
      <c r="M16" s="77">
        <v>105.57</v>
      </c>
      <c r="N16" s="77">
        <v>0</v>
      </c>
      <c r="O16" s="77">
        <v>3563.3686077000002</v>
      </c>
      <c r="P16" s="78">
        <v>2.0000000000000001E-4</v>
      </c>
      <c r="Q16" s="78">
        <v>4.4499999999999998E-2</v>
      </c>
      <c r="R16" s="78">
        <v>1.66E-2</v>
      </c>
    </row>
    <row r="17" spans="2:18">
      <c r="B17" t="s">
        <v>238</v>
      </c>
      <c r="C17" t="s">
        <v>239</v>
      </c>
      <c r="D17" t="s">
        <v>100</v>
      </c>
      <c r="E17" t="s">
        <v>233</v>
      </c>
      <c r="G17" t="s">
        <v>240</v>
      </c>
      <c r="H17" s="77">
        <v>2.83</v>
      </c>
      <c r="I17" t="s">
        <v>102</v>
      </c>
      <c r="J17" s="78">
        <v>1E-3</v>
      </c>
      <c r="K17" s="78">
        <v>1.6400000000000001E-2</v>
      </c>
      <c r="L17" s="77">
        <v>2153828</v>
      </c>
      <c r="M17" s="77">
        <v>106.72</v>
      </c>
      <c r="N17" s="77">
        <v>0</v>
      </c>
      <c r="O17" s="77">
        <v>2298.5652415999998</v>
      </c>
      <c r="P17" s="78">
        <v>1E-4</v>
      </c>
      <c r="Q17" s="78">
        <v>2.87E-2</v>
      </c>
      <c r="R17" s="78">
        <v>1.0699999999999999E-2</v>
      </c>
    </row>
    <row r="18" spans="2:18">
      <c r="B18" t="s">
        <v>241</v>
      </c>
      <c r="C18" t="s">
        <v>242</v>
      </c>
      <c r="D18" t="s">
        <v>100</v>
      </c>
      <c r="E18" t="s">
        <v>233</v>
      </c>
      <c r="G18" t="s">
        <v>243</v>
      </c>
      <c r="H18" s="77">
        <v>2.0699999999999998</v>
      </c>
      <c r="I18" t="s">
        <v>102</v>
      </c>
      <c r="J18" s="78">
        <v>7.4999999999999997E-3</v>
      </c>
      <c r="K18" s="78">
        <v>1.7399999999999999E-2</v>
      </c>
      <c r="L18" s="77">
        <v>17528373</v>
      </c>
      <c r="M18" s="77">
        <v>110.36</v>
      </c>
      <c r="N18" s="77">
        <v>0</v>
      </c>
      <c r="O18" s="77">
        <v>19344.312442800001</v>
      </c>
      <c r="P18" s="78">
        <v>8.0000000000000004E-4</v>
      </c>
      <c r="Q18" s="78">
        <v>0.2414</v>
      </c>
      <c r="R18" s="78">
        <v>8.9899999999999994E-2</v>
      </c>
    </row>
    <row r="19" spans="2:18">
      <c r="B19" t="s">
        <v>244</v>
      </c>
      <c r="C19" t="s">
        <v>245</v>
      </c>
      <c r="D19" t="s">
        <v>100</v>
      </c>
      <c r="E19" t="s">
        <v>233</v>
      </c>
      <c r="G19" t="s">
        <v>246</v>
      </c>
      <c r="H19" s="77">
        <v>8.1300000000000008</v>
      </c>
      <c r="I19" t="s">
        <v>102</v>
      </c>
      <c r="J19" s="78">
        <v>1E-3</v>
      </c>
      <c r="K19" s="78">
        <v>1.52E-2</v>
      </c>
      <c r="L19" s="77">
        <v>1563679</v>
      </c>
      <c r="M19" s="77">
        <v>99.42</v>
      </c>
      <c r="N19" s="77">
        <v>0</v>
      </c>
      <c r="O19" s="77">
        <v>1554.6096617999999</v>
      </c>
      <c r="P19" s="78">
        <v>1E-4</v>
      </c>
      <c r="Q19" s="78">
        <v>1.9400000000000001E-2</v>
      </c>
      <c r="R19" s="78">
        <v>7.1999999999999998E-3</v>
      </c>
    </row>
    <row r="20" spans="2:18">
      <c r="B20" t="s">
        <v>247</v>
      </c>
      <c r="C20" t="s">
        <v>248</v>
      </c>
      <c r="D20" t="s">
        <v>100</v>
      </c>
      <c r="E20" t="s">
        <v>233</v>
      </c>
      <c r="G20" t="s">
        <v>249</v>
      </c>
      <c r="H20" s="77">
        <v>3.63</v>
      </c>
      <c r="I20" t="s">
        <v>102</v>
      </c>
      <c r="J20" s="78">
        <v>7.4999999999999997E-3</v>
      </c>
      <c r="K20" s="78">
        <v>-1.7000000000000001E-2</v>
      </c>
      <c r="L20" s="77">
        <v>182938</v>
      </c>
      <c r="M20" s="77">
        <v>109.59</v>
      </c>
      <c r="N20" s="77">
        <v>0</v>
      </c>
      <c r="O20" s="77">
        <v>200.48175420000001</v>
      </c>
      <c r="P20" s="78">
        <v>0</v>
      </c>
      <c r="Q20" s="78">
        <v>2.5000000000000001E-3</v>
      </c>
      <c r="R20" s="78">
        <v>8.9999999999999998E-4</v>
      </c>
    </row>
    <row r="21" spans="2:18">
      <c r="B21" s="79" t="s">
        <v>250</v>
      </c>
      <c r="C21" s="16"/>
      <c r="D21" s="16"/>
      <c r="H21" s="81">
        <v>2.15</v>
      </c>
      <c r="K21" s="80">
        <v>4.7199999999999999E-2</v>
      </c>
      <c r="L21" s="81">
        <v>43723825</v>
      </c>
      <c r="N21" s="81">
        <v>0</v>
      </c>
      <c r="O21" s="81">
        <v>43195.395951400002</v>
      </c>
      <c r="Q21" s="80">
        <v>0.53900000000000003</v>
      </c>
      <c r="R21" s="80">
        <v>0.20069999999999999</v>
      </c>
    </row>
    <row r="22" spans="2:18">
      <c r="B22" s="79" t="s">
        <v>251</v>
      </c>
      <c r="C22" s="16"/>
      <c r="D22" s="16"/>
      <c r="H22" s="81">
        <v>0.53</v>
      </c>
      <c r="K22" s="80">
        <v>4.8300000000000003E-2</v>
      </c>
      <c r="L22" s="81">
        <v>33626005</v>
      </c>
      <c r="N22" s="81">
        <v>0</v>
      </c>
      <c r="O22" s="81">
        <v>32798.338230200003</v>
      </c>
      <c r="Q22" s="80">
        <v>0.40920000000000001</v>
      </c>
      <c r="R22" s="80">
        <v>0.15240000000000001</v>
      </c>
    </row>
    <row r="23" spans="2:18">
      <c r="B23" t="s">
        <v>252</v>
      </c>
      <c r="C23" t="s">
        <v>253</v>
      </c>
      <c r="D23" t="s">
        <v>100</v>
      </c>
      <c r="E23" t="s">
        <v>233</v>
      </c>
      <c r="G23" t="s">
        <v>254</v>
      </c>
      <c r="H23" s="77">
        <v>0.03</v>
      </c>
      <c r="I23" t="s">
        <v>102</v>
      </c>
      <c r="J23" s="78">
        <v>0</v>
      </c>
      <c r="K23" s="78">
        <v>5.11E-2</v>
      </c>
      <c r="L23" s="77">
        <v>1676098</v>
      </c>
      <c r="M23" s="77">
        <v>99.85</v>
      </c>
      <c r="N23" s="77">
        <v>0</v>
      </c>
      <c r="O23" s="77">
        <v>1673.5838530000001</v>
      </c>
      <c r="P23" s="78">
        <v>1E-4</v>
      </c>
      <c r="Q23" s="78">
        <v>2.0899999999999998E-2</v>
      </c>
      <c r="R23" s="78">
        <v>7.7999999999999996E-3</v>
      </c>
    </row>
    <row r="24" spans="2:18">
      <c r="B24" t="s">
        <v>255</v>
      </c>
      <c r="C24" t="s">
        <v>256</v>
      </c>
      <c r="D24" t="s">
        <v>100</v>
      </c>
      <c r="E24" t="s">
        <v>233</v>
      </c>
      <c r="G24" t="s">
        <v>257</v>
      </c>
      <c r="H24" s="77">
        <v>0.18</v>
      </c>
      <c r="I24" t="s">
        <v>102</v>
      </c>
      <c r="J24" s="78">
        <v>0</v>
      </c>
      <c r="K24" s="78">
        <v>4.7600000000000003E-2</v>
      </c>
      <c r="L24" s="77">
        <v>3927641</v>
      </c>
      <c r="M24" s="77">
        <v>99.15</v>
      </c>
      <c r="N24" s="77">
        <v>0</v>
      </c>
      <c r="O24" s="77">
        <v>3894.2560515</v>
      </c>
      <c r="P24" s="78">
        <v>1E-4</v>
      </c>
      <c r="Q24" s="78">
        <v>4.8599999999999997E-2</v>
      </c>
      <c r="R24" s="78">
        <v>1.8100000000000002E-2</v>
      </c>
    </row>
    <row r="25" spans="2:18">
      <c r="B25" t="s">
        <v>258</v>
      </c>
      <c r="C25" t="s">
        <v>259</v>
      </c>
      <c r="D25" t="s">
        <v>100</v>
      </c>
      <c r="E25" t="s">
        <v>233</v>
      </c>
      <c r="G25" t="s">
        <v>237</v>
      </c>
      <c r="H25" s="77">
        <v>0.36</v>
      </c>
      <c r="I25" t="s">
        <v>102</v>
      </c>
      <c r="J25" s="78">
        <v>0</v>
      </c>
      <c r="K25" s="78">
        <v>4.8399999999999999E-2</v>
      </c>
      <c r="L25" s="77">
        <v>3055045</v>
      </c>
      <c r="M25" s="77">
        <v>98.33</v>
      </c>
      <c r="N25" s="77">
        <v>0</v>
      </c>
      <c r="O25" s="77">
        <v>3004.0257485000002</v>
      </c>
      <c r="P25" s="78">
        <v>1E-4</v>
      </c>
      <c r="Q25" s="78">
        <v>3.7499999999999999E-2</v>
      </c>
      <c r="R25" s="78">
        <v>1.4E-2</v>
      </c>
    </row>
    <row r="26" spans="2:18">
      <c r="B26" t="s">
        <v>260</v>
      </c>
      <c r="C26" t="s">
        <v>261</v>
      </c>
      <c r="D26" t="s">
        <v>100</v>
      </c>
      <c r="E26" t="s">
        <v>233</v>
      </c>
      <c r="G26" t="s">
        <v>243</v>
      </c>
      <c r="H26" s="77">
        <v>0.93</v>
      </c>
      <c r="I26" t="s">
        <v>102</v>
      </c>
      <c r="J26" s="78">
        <v>0</v>
      </c>
      <c r="K26" s="78">
        <v>4.8099999999999997E-2</v>
      </c>
      <c r="L26" s="77">
        <v>10118823</v>
      </c>
      <c r="M26" s="77">
        <v>95.72</v>
      </c>
      <c r="N26" s="77">
        <v>0</v>
      </c>
      <c r="O26" s="77">
        <v>9685.7373755999997</v>
      </c>
      <c r="P26" s="78">
        <v>5.9999999999999995E-4</v>
      </c>
      <c r="Q26" s="78">
        <v>0.12089999999999999</v>
      </c>
      <c r="R26" s="78">
        <v>4.4999999999999998E-2</v>
      </c>
    </row>
    <row r="27" spans="2:18">
      <c r="B27" t="s">
        <v>262</v>
      </c>
      <c r="C27" t="s">
        <v>263</v>
      </c>
      <c r="D27" t="s">
        <v>100</v>
      </c>
      <c r="E27" t="s">
        <v>233</v>
      </c>
      <c r="G27" t="s">
        <v>264</v>
      </c>
      <c r="H27" s="77">
        <v>0.11</v>
      </c>
      <c r="I27" t="s">
        <v>102</v>
      </c>
      <c r="J27" s="78">
        <v>0</v>
      </c>
      <c r="K27" s="78">
        <v>4.8000000000000001E-2</v>
      </c>
      <c r="L27" s="77">
        <v>3147062</v>
      </c>
      <c r="M27" s="77">
        <v>99.5</v>
      </c>
      <c r="N27" s="77">
        <v>0</v>
      </c>
      <c r="O27" s="77">
        <v>3131.3266899999999</v>
      </c>
      <c r="P27" s="78">
        <v>1E-4</v>
      </c>
      <c r="Q27" s="78">
        <v>3.9100000000000003E-2</v>
      </c>
      <c r="R27" s="78">
        <v>1.4500000000000001E-2</v>
      </c>
    </row>
    <row r="28" spans="2:18">
      <c r="B28" t="s">
        <v>265</v>
      </c>
      <c r="C28" t="s">
        <v>266</v>
      </c>
      <c r="D28" t="s">
        <v>100</v>
      </c>
      <c r="E28" t="s">
        <v>233</v>
      </c>
      <c r="G28" t="s">
        <v>267</v>
      </c>
      <c r="H28" s="77">
        <v>0.26</v>
      </c>
      <c r="I28" t="s">
        <v>102</v>
      </c>
      <c r="J28" s="78">
        <v>0</v>
      </c>
      <c r="K28" s="78">
        <v>4.8300000000000003E-2</v>
      </c>
      <c r="L28" s="77">
        <v>2990533</v>
      </c>
      <c r="M28" s="77">
        <v>98.78</v>
      </c>
      <c r="N28" s="77">
        <v>0</v>
      </c>
      <c r="O28" s="77">
        <v>2954.0484974000001</v>
      </c>
      <c r="P28" s="78">
        <v>1E-4</v>
      </c>
      <c r="Q28" s="78">
        <v>3.6900000000000002E-2</v>
      </c>
      <c r="R28" s="78">
        <v>1.37E-2</v>
      </c>
    </row>
    <row r="29" spans="2:18">
      <c r="B29" t="s">
        <v>268</v>
      </c>
      <c r="C29" t="s">
        <v>269</v>
      </c>
      <c r="D29" t="s">
        <v>100</v>
      </c>
      <c r="E29" t="s">
        <v>233</v>
      </c>
      <c r="G29" t="s">
        <v>270</v>
      </c>
      <c r="H29" s="77">
        <v>0.43</v>
      </c>
      <c r="I29" t="s">
        <v>102</v>
      </c>
      <c r="J29" s="78">
        <v>0</v>
      </c>
      <c r="K29" s="78">
        <v>4.8500000000000001E-2</v>
      </c>
      <c r="L29" s="77">
        <v>2490078</v>
      </c>
      <c r="M29" s="77">
        <v>97.97</v>
      </c>
      <c r="N29" s="77">
        <v>0</v>
      </c>
      <c r="O29" s="77">
        <v>2439.5294165999999</v>
      </c>
      <c r="P29" s="78">
        <v>1E-4</v>
      </c>
      <c r="Q29" s="78">
        <v>3.04E-2</v>
      </c>
      <c r="R29" s="78">
        <v>1.1299999999999999E-2</v>
      </c>
    </row>
    <row r="30" spans="2:18">
      <c r="B30" t="s">
        <v>271</v>
      </c>
      <c r="C30" t="s">
        <v>272</v>
      </c>
      <c r="D30" t="s">
        <v>100</v>
      </c>
      <c r="E30" t="s">
        <v>233</v>
      </c>
      <c r="G30" t="s">
        <v>273</v>
      </c>
      <c r="H30" s="77">
        <v>0.51</v>
      </c>
      <c r="I30" t="s">
        <v>102</v>
      </c>
      <c r="J30" s="78">
        <v>0</v>
      </c>
      <c r="K30" s="78">
        <v>4.8000000000000001E-2</v>
      </c>
      <c r="L30" s="77">
        <v>2105093</v>
      </c>
      <c r="M30" s="77">
        <v>97.64</v>
      </c>
      <c r="N30" s="77">
        <v>0</v>
      </c>
      <c r="O30" s="77">
        <v>2055.4128052000001</v>
      </c>
      <c r="P30" s="78">
        <v>1E-4</v>
      </c>
      <c r="Q30" s="78">
        <v>2.5600000000000001E-2</v>
      </c>
      <c r="R30" s="78">
        <v>9.5999999999999992E-3</v>
      </c>
    </row>
    <row r="31" spans="2:18">
      <c r="B31" t="s">
        <v>274</v>
      </c>
      <c r="C31" t="s">
        <v>275</v>
      </c>
      <c r="D31" t="s">
        <v>100</v>
      </c>
      <c r="E31" t="s">
        <v>233</v>
      </c>
      <c r="G31" t="s">
        <v>276</v>
      </c>
      <c r="H31" s="77">
        <v>0.76</v>
      </c>
      <c r="I31" t="s">
        <v>102</v>
      </c>
      <c r="J31" s="78">
        <v>0</v>
      </c>
      <c r="K31" s="78">
        <v>4.7899999999999998E-2</v>
      </c>
      <c r="L31" s="77">
        <v>1598534</v>
      </c>
      <c r="M31" s="77">
        <v>96.51</v>
      </c>
      <c r="N31" s="77">
        <v>0</v>
      </c>
      <c r="O31" s="77">
        <v>1542.7451633999999</v>
      </c>
      <c r="P31" s="78">
        <v>1E-4</v>
      </c>
      <c r="Q31" s="78">
        <v>1.9199999999999998E-2</v>
      </c>
      <c r="R31" s="78">
        <v>7.1999999999999998E-3</v>
      </c>
    </row>
    <row r="32" spans="2:18">
      <c r="B32" t="s">
        <v>277</v>
      </c>
      <c r="C32" t="s">
        <v>278</v>
      </c>
      <c r="D32" t="s">
        <v>100</v>
      </c>
      <c r="E32" t="s">
        <v>233</v>
      </c>
      <c r="G32" t="s">
        <v>276</v>
      </c>
      <c r="H32" s="77">
        <v>0.85</v>
      </c>
      <c r="I32" t="s">
        <v>102</v>
      </c>
      <c r="J32" s="78">
        <v>0</v>
      </c>
      <c r="K32" s="78">
        <v>4.8300000000000003E-2</v>
      </c>
      <c r="L32" s="77">
        <v>2517098</v>
      </c>
      <c r="M32" s="77">
        <v>96.05</v>
      </c>
      <c r="N32" s="77">
        <v>0</v>
      </c>
      <c r="O32" s="77">
        <v>2417.6726290000001</v>
      </c>
      <c r="P32" s="78">
        <v>1E-4</v>
      </c>
      <c r="Q32" s="78">
        <v>3.0200000000000001E-2</v>
      </c>
      <c r="R32" s="78">
        <v>1.12E-2</v>
      </c>
    </row>
    <row r="33" spans="2:18">
      <c r="B33" s="79" t="s">
        <v>279</v>
      </c>
      <c r="C33" s="16"/>
      <c r="D33" s="16"/>
      <c r="H33" s="81">
        <v>7.25</v>
      </c>
      <c r="K33" s="80">
        <v>4.3999999999999997E-2</v>
      </c>
      <c r="L33" s="81">
        <v>10097820</v>
      </c>
      <c r="N33" s="81">
        <v>0</v>
      </c>
      <c r="O33" s="81">
        <v>10397.057721200001</v>
      </c>
      <c r="Q33" s="80">
        <v>0.12970000000000001</v>
      </c>
      <c r="R33" s="80">
        <v>4.8300000000000003E-2</v>
      </c>
    </row>
    <row r="34" spans="2:18">
      <c r="B34" t="s">
        <v>280</v>
      </c>
      <c r="C34" t="s">
        <v>281</v>
      </c>
      <c r="D34" t="s">
        <v>100</v>
      </c>
      <c r="E34" t="s">
        <v>233</v>
      </c>
      <c r="G34" t="s">
        <v>282</v>
      </c>
      <c r="H34" s="77">
        <v>2.4</v>
      </c>
      <c r="I34" t="s">
        <v>102</v>
      </c>
      <c r="J34" s="78">
        <v>5.0000000000000001E-3</v>
      </c>
      <c r="K34" s="78">
        <v>4.5600000000000002E-2</v>
      </c>
      <c r="L34" s="77">
        <v>579775</v>
      </c>
      <c r="M34" s="77">
        <v>91.2</v>
      </c>
      <c r="N34" s="77">
        <v>0</v>
      </c>
      <c r="O34" s="77">
        <v>528.75480000000005</v>
      </c>
      <c r="P34" s="78">
        <v>0</v>
      </c>
      <c r="Q34" s="78">
        <v>6.6E-3</v>
      </c>
      <c r="R34" s="78">
        <v>2.5000000000000001E-3</v>
      </c>
    </row>
    <row r="35" spans="2:18">
      <c r="B35" t="s">
        <v>283</v>
      </c>
      <c r="C35" t="s">
        <v>284</v>
      </c>
      <c r="D35" t="s">
        <v>100</v>
      </c>
      <c r="E35" t="s">
        <v>233</v>
      </c>
      <c r="G35" t="s">
        <v>285</v>
      </c>
      <c r="H35" s="77">
        <v>1.08</v>
      </c>
      <c r="I35" t="s">
        <v>102</v>
      </c>
      <c r="J35" s="78">
        <v>4.0000000000000001E-3</v>
      </c>
      <c r="K35" s="78">
        <v>4.53E-2</v>
      </c>
      <c r="L35" s="77">
        <v>207398</v>
      </c>
      <c r="M35" s="77">
        <v>96.08</v>
      </c>
      <c r="N35" s="77">
        <v>0</v>
      </c>
      <c r="O35" s="77">
        <v>199.26799840000001</v>
      </c>
      <c r="P35" s="78">
        <v>0</v>
      </c>
      <c r="Q35" s="78">
        <v>2.5000000000000001E-3</v>
      </c>
      <c r="R35" s="78">
        <v>8.9999999999999998E-4</v>
      </c>
    </row>
    <row r="36" spans="2:18">
      <c r="B36" t="s">
        <v>286</v>
      </c>
      <c r="C36" t="s">
        <v>287</v>
      </c>
      <c r="D36" t="s">
        <v>100</v>
      </c>
      <c r="E36" t="s">
        <v>233</v>
      </c>
      <c r="G36" t="s">
        <v>282</v>
      </c>
      <c r="H36" s="77">
        <v>3.38</v>
      </c>
      <c r="I36" t="s">
        <v>102</v>
      </c>
      <c r="J36" s="78">
        <v>0.02</v>
      </c>
      <c r="K36" s="78">
        <v>4.3200000000000002E-2</v>
      </c>
      <c r="L36" s="77">
        <v>561657</v>
      </c>
      <c r="M36" s="77">
        <v>93.59</v>
      </c>
      <c r="N36" s="77">
        <v>0</v>
      </c>
      <c r="O36" s="77">
        <v>525.65478629999996</v>
      </c>
      <c r="P36" s="78">
        <v>0</v>
      </c>
      <c r="Q36" s="78">
        <v>6.6E-3</v>
      </c>
      <c r="R36" s="78">
        <v>2.3999999999999998E-3</v>
      </c>
    </row>
    <row r="37" spans="2:18">
      <c r="B37" t="s">
        <v>288</v>
      </c>
      <c r="C37" t="s">
        <v>289</v>
      </c>
      <c r="D37" t="s">
        <v>100</v>
      </c>
      <c r="E37" t="s">
        <v>233</v>
      </c>
      <c r="G37" t="s">
        <v>290</v>
      </c>
      <c r="H37" s="77">
        <v>15.25</v>
      </c>
      <c r="I37" t="s">
        <v>102</v>
      </c>
      <c r="J37" s="78">
        <v>3.7499999999999999E-2</v>
      </c>
      <c r="K37" s="78">
        <v>4.4699999999999997E-2</v>
      </c>
      <c r="L37" s="77">
        <v>2282385</v>
      </c>
      <c r="M37" s="77">
        <v>91.42</v>
      </c>
      <c r="N37" s="77">
        <v>0</v>
      </c>
      <c r="O37" s="77">
        <v>2086.5563670000001</v>
      </c>
      <c r="P37" s="78">
        <v>1E-4</v>
      </c>
      <c r="Q37" s="78">
        <v>2.5999999999999999E-2</v>
      </c>
      <c r="R37" s="78">
        <v>9.7000000000000003E-3</v>
      </c>
    </row>
    <row r="38" spans="2:18">
      <c r="B38" t="s">
        <v>291</v>
      </c>
      <c r="C38" t="s">
        <v>292</v>
      </c>
      <c r="D38" t="s">
        <v>100</v>
      </c>
      <c r="E38" t="s">
        <v>233</v>
      </c>
      <c r="G38" t="s">
        <v>282</v>
      </c>
      <c r="H38" s="77">
        <v>4.78</v>
      </c>
      <c r="I38" t="s">
        <v>102</v>
      </c>
      <c r="J38" s="78">
        <v>2.2499999999999999E-2</v>
      </c>
      <c r="K38" s="78">
        <v>4.2500000000000003E-2</v>
      </c>
      <c r="L38" s="77">
        <v>561657</v>
      </c>
      <c r="M38" s="77">
        <v>91.16</v>
      </c>
      <c r="N38" s="77">
        <v>0</v>
      </c>
      <c r="O38" s="77">
        <v>512.00652119999995</v>
      </c>
      <c r="P38" s="78">
        <v>0</v>
      </c>
      <c r="Q38" s="78">
        <v>6.4000000000000003E-3</v>
      </c>
      <c r="R38" s="78">
        <v>2.3999999999999998E-3</v>
      </c>
    </row>
    <row r="39" spans="2:18">
      <c r="B39" t="s">
        <v>293</v>
      </c>
      <c r="C39" t="s">
        <v>294</v>
      </c>
      <c r="D39" t="s">
        <v>100</v>
      </c>
      <c r="E39" t="s">
        <v>233</v>
      </c>
      <c r="G39" t="s">
        <v>295</v>
      </c>
      <c r="H39" s="77">
        <v>0.17</v>
      </c>
      <c r="I39" t="s">
        <v>102</v>
      </c>
      <c r="J39" s="78">
        <v>1.4999999999999999E-2</v>
      </c>
      <c r="K39" s="78">
        <v>4.48E-2</v>
      </c>
      <c r="L39" s="77">
        <v>2769</v>
      </c>
      <c r="M39" s="77">
        <v>100.76</v>
      </c>
      <c r="N39" s="77">
        <v>0</v>
      </c>
      <c r="O39" s="77">
        <v>2.7900444000000002</v>
      </c>
      <c r="P39" s="78">
        <v>0</v>
      </c>
      <c r="Q39" s="78">
        <v>0</v>
      </c>
      <c r="R39" s="78">
        <v>0</v>
      </c>
    </row>
    <row r="40" spans="2:18">
      <c r="B40" t="s">
        <v>296</v>
      </c>
      <c r="C40" t="s">
        <v>297</v>
      </c>
      <c r="D40" t="s">
        <v>100</v>
      </c>
      <c r="E40" t="s">
        <v>233</v>
      </c>
      <c r="G40" t="s">
        <v>285</v>
      </c>
      <c r="H40" s="77">
        <v>0.5</v>
      </c>
      <c r="I40" t="s">
        <v>102</v>
      </c>
      <c r="J40" s="78">
        <v>3.7499999999999999E-2</v>
      </c>
      <c r="K40" s="78">
        <v>4.3499999999999997E-2</v>
      </c>
      <c r="L40" s="77">
        <v>1386198</v>
      </c>
      <c r="M40" s="77">
        <v>101.56</v>
      </c>
      <c r="N40" s="77">
        <v>0</v>
      </c>
      <c r="O40" s="77">
        <v>1407.8226887999999</v>
      </c>
      <c r="P40" s="78">
        <v>1E-4</v>
      </c>
      <c r="Q40" s="78">
        <v>1.7600000000000001E-2</v>
      </c>
      <c r="R40" s="78">
        <v>6.4999999999999997E-3</v>
      </c>
    </row>
    <row r="41" spans="2:18">
      <c r="B41" t="s">
        <v>298</v>
      </c>
      <c r="C41" t="s">
        <v>299</v>
      </c>
      <c r="D41" t="s">
        <v>100</v>
      </c>
      <c r="E41" t="s">
        <v>233</v>
      </c>
      <c r="G41" t="s">
        <v>300</v>
      </c>
      <c r="H41" s="77">
        <v>1.9</v>
      </c>
      <c r="I41" t="s">
        <v>102</v>
      </c>
      <c r="J41" s="78">
        <v>1.7500000000000002E-2</v>
      </c>
      <c r="K41" s="78">
        <v>4.5400000000000003E-2</v>
      </c>
      <c r="L41" s="77">
        <v>79094</v>
      </c>
      <c r="M41" s="77">
        <v>95.09</v>
      </c>
      <c r="N41" s="77">
        <v>0</v>
      </c>
      <c r="O41" s="77">
        <v>75.210484600000001</v>
      </c>
      <c r="P41" s="78">
        <v>0</v>
      </c>
      <c r="Q41" s="78">
        <v>8.9999999999999998E-4</v>
      </c>
      <c r="R41" s="78">
        <v>2.9999999999999997E-4</v>
      </c>
    </row>
    <row r="42" spans="2:18">
      <c r="B42" t="s">
        <v>301</v>
      </c>
      <c r="C42" t="s">
        <v>302</v>
      </c>
      <c r="D42" t="s">
        <v>100</v>
      </c>
      <c r="E42" t="s">
        <v>233</v>
      </c>
      <c r="G42" t="s">
        <v>282</v>
      </c>
      <c r="H42" s="77">
        <v>2.76</v>
      </c>
      <c r="I42" t="s">
        <v>102</v>
      </c>
      <c r="J42" s="78">
        <v>6.25E-2</v>
      </c>
      <c r="K42" s="78">
        <v>4.3700000000000003E-2</v>
      </c>
      <c r="L42" s="77">
        <v>2319202</v>
      </c>
      <c r="M42" s="77">
        <v>111</v>
      </c>
      <c r="N42" s="77">
        <v>0</v>
      </c>
      <c r="O42" s="77">
        <v>2574.3142200000002</v>
      </c>
      <c r="P42" s="78">
        <v>2.0000000000000001E-4</v>
      </c>
      <c r="Q42" s="78">
        <v>3.2099999999999997E-2</v>
      </c>
      <c r="R42" s="78">
        <v>1.2E-2</v>
      </c>
    </row>
    <row r="43" spans="2:18">
      <c r="B43" t="s">
        <v>303</v>
      </c>
      <c r="C43" t="s">
        <v>304</v>
      </c>
      <c r="D43" t="s">
        <v>100</v>
      </c>
      <c r="E43" t="s">
        <v>233</v>
      </c>
      <c r="G43" t="s">
        <v>273</v>
      </c>
      <c r="H43" s="77">
        <v>12.05</v>
      </c>
      <c r="I43" t="s">
        <v>102</v>
      </c>
      <c r="J43" s="78">
        <v>5.5E-2</v>
      </c>
      <c r="K43" s="78">
        <v>4.3900000000000002E-2</v>
      </c>
      <c r="L43" s="77">
        <v>2117685</v>
      </c>
      <c r="M43" s="77">
        <v>117.33</v>
      </c>
      <c r="N43" s="77">
        <v>0</v>
      </c>
      <c r="O43" s="77">
        <v>2484.6798104999998</v>
      </c>
      <c r="P43" s="78">
        <v>1E-4</v>
      </c>
      <c r="Q43" s="78">
        <v>3.1E-2</v>
      </c>
      <c r="R43" s="78">
        <v>1.15E-2</v>
      </c>
    </row>
    <row r="44" spans="2:18">
      <c r="B44" s="79" t="s">
        <v>305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221</v>
      </c>
      <c r="C45" t="s">
        <v>221</v>
      </c>
      <c r="D45" s="16"/>
      <c r="E45" t="s">
        <v>221</v>
      </c>
      <c r="H45" s="77">
        <v>0</v>
      </c>
      <c r="I45" t="s">
        <v>221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s="79" t="s">
        <v>306</v>
      </c>
      <c r="C46" s="16"/>
      <c r="D46" s="16"/>
      <c r="H46" s="81">
        <v>0</v>
      </c>
      <c r="K46" s="80">
        <v>0</v>
      </c>
      <c r="L46" s="81">
        <v>0</v>
      </c>
      <c r="N46" s="81">
        <v>0</v>
      </c>
      <c r="O46" s="81">
        <v>0</v>
      </c>
      <c r="Q46" s="80">
        <v>0</v>
      </c>
      <c r="R46" s="80">
        <v>0</v>
      </c>
    </row>
    <row r="47" spans="2:18">
      <c r="B47" t="s">
        <v>221</v>
      </c>
      <c r="C47" t="s">
        <v>221</v>
      </c>
      <c r="D47" s="16"/>
      <c r="E47" t="s">
        <v>221</v>
      </c>
      <c r="H47" s="77">
        <v>0</v>
      </c>
      <c r="I47" t="s">
        <v>221</v>
      </c>
      <c r="J47" s="78">
        <v>0</v>
      </c>
      <c r="K47" s="78">
        <v>0</v>
      </c>
      <c r="L47" s="77">
        <v>0</v>
      </c>
      <c r="M47" s="77">
        <v>0</v>
      </c>
      <c r="O47" s="77">
        <v>0</v>
      </c>
      <c r="P47" s="78">
        <v>0</v>
      </c>
      <c r="Q47" s="78">
        <v>0</v>
      </c>
      <c r="R47" s="78">
        <v>0</v>
      </c>
    </row>
    <row r="48" spans="2:18">
      <c r="B48" s="79" t="s">
        <v>226</v>
      </c>
      <c r="C48" s="16"/>
      <c r="D48" s="16"/>
      <c r="H48" s="81">
        <v>0</v>
      </c>
      <c r="K48" s="80">
        <v>0</v>
      </c>
      <c r="L48" s="81">
        <v>0</v>
      </c>
      <c r="N48" s="81">
        <v>0</v>
      </c>
      <c r="O48" s="81">
        <v>0</v>
      </c>
      <c r="Q48" s="80">
        <v>0</v>
      </c>
      <c r="R48" s="80">
        <v>0</v>
      </c>
    </row>
    <row r="49" spans="2:18">
      <c r="B49" s="79" t="s">
        <v>307</v>
      </c>
      <c r="C49" s="16"/>
      <c r="D49" s="16"/>
      <c r="H49" s="81">
        <v>0</v>
      </c>
      <c r="K49" s="80">
        <v>0</v>
      </c>
      <c r="L49" s="81">
        <v>0</v>
      </c>
      <c r="N49" s="81">
        <v>0</v>
      </c>
      <c r="O49" s="81">
        <v>0</v>
      </c>
      <c r="Q49" s="80">
        <v>0</v>
      </c>
      <c r="R49" s="80">
        <v>0</v>
      </c>
    </row>
    <row r="50" spans="2:18">
      <c r="B50" t="s">
        <v>221</v>
      </c>
      <c r="C50" t="s">
        <v>221</v>
      </c>
      <c r="D50" s="16"/>
      <c r="E50" t="s">
        <v>221</v>
      </c>
      <c r="H50" s="77">
        <v>0</v>
      </c>
      <c r="I50" t="s">
        <v>221</v>
      </c>
      <c r="J50" s="78">
        <v>0</v>
      </c>
      <c r="K50" s="78">
        <v>0</v>
      </c>
      <c r="L50" s="77">
        <v>0</v>
      </c>
      <c r="M50" s="77">
        <v>0</v>
      </c>
      <c r="O50" s="77">
        <v>0</v>
      </c>
      <c r="P50" s="78">
        <v>0</v>
      </c>
      <c r="Q50" s="78">
        <v>0</v>
      </c>
      <c r="R50" s="78">
        <v>0</v>
      </c>
    </row>
    <row r="51" spans="2:18">
      <c r="B51" s="79" t="s">
        <v>308</v>
      </c>
      <c r="C51" s="16"/>
      <c r="D51" s="16"/>
      <c r="H51" s="81">
        <v>0</v>
      </c>
      <c r="K51" s="80">
        <v>0</v>
      </c>
      <c r="L51" s="81">
        <v>0</v>
      </c>
      <c r="N51" s="81">
        <v>0</v>
      </c>
      <c r="O51" s="81">
        <v>0</v>
      </c>
      <c r="Q51" s="80">
        <v>0</v>
      </c>
      <c r="R51" s="80">
        <v>0</v>
      </c>
    </row>
    <row r="52" spans="2:18">
      <c r="B52" t="s">
        <v>221</v>
      </c>
      <c r="C52" t="s">
        <v>221</v>
      </c>
      <c r="D52" s="16"/>
      <c r="E52" t="s">
        <v>221</v>
      </c>
      <c r="H52" s="77">
        <v>0</v>
      </c>
      <c r="I52" t="s">
        <v>221</v>
      </c>
      <c r="J52" s="78">
        <v>0</v>
      </c>
      <c r="K52" s="78">
        <v>0</v>
      </c>
      <c r="L52" s="77">
        <v>0</v>
      </c>
      <c r="M52" s="77">
        <v>0</v>
      </c>
      <c r="O52" s="77">
        <v>0</v>
      </c>
      <c r="P52" s="78">
        <v>0</v>
      </c>
      <c r="Q52" s="78">
        <v>0</v>
      </c>
      <c r="R52" s="78">
        <v>0</v>
      </c>
    </row>
    <row r="53" spans="2:18">
      <c r="B53" t="s">
        <v>309</v>
      </c>
      <c r="C53" s="16"/>
      <c r="D53" s="16"/>
    </row>
    <row r="54" spans="2:18">
      <c r="B54" t="s">
        <v>310</v>
      </c>
      <c r="C54" s="16"/>
      <c r="D54" s="16"/>
    </row>
    <row r="55" spans="2:18">
      <c r="B55" t="s">
        <v>311</v>
      </c>
      <c r="C55" s="16"/>
      <c r="D55" s="16"/>
    </row>
    <row r="56" spans="2:18">
      <c r="B56" t="s">
        <v>312</v>
      </c>
      <c r="C56" s="16"/>
      <c r="D56" s="16"/>
    </row>
    <row r="57" spans="2:18">
      <c r="C57" s="16"/>
      <c r="D57" s="16"/>
    </row>
    <row r="58" spans="2:18">
      <c r="C58" s="16"/>
      <c r="D58" s="16"/>
    </row>
    <row r="59" spans="2:18">
      <c r="C59" s="16"/>
      <c r="D59" s="16"/>
    </row>
    <row r="60" spans="2:18">
      <c r="C60" s="16"/>
      <c r="D60" s="16"/>
    </row>
    <row r="61" spans="2:18"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7" t="s">
        <v>179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1005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221</v>
      </c>
      <c r="C14" t="s">
        <v>221</v>
      </c>
      <c r="D14" t="s">
        <v>221</v>
      </c>
      <c r="E14" t="s">
        <v>221</v>
      </c>
      <c r="F14" s="15"/>
      <c r="G14" s="15"/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1006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221</v>
      </c>
      <c r="C16" t="s">
        <v>221</v>
      </c>
      <c r="D16" t="s">
        <v>221</v>
      </c>
      <c r="E16" t="s">
        <v>221</v>
      </c>
      <c r="F16" s="15"/>
      <c r="G16" s="15"/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314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221</v>
      </c>
      <c r="C18" t="s">
        <v>221</v>
      </c>
      <c r="D18" t="s">
        <v>221</v>
      </c>
      <c r="E18" t="s">
        <v>221</v>
      </c>
      <c r="F18" s="15"/>
      <c r="G18" s="15"/>
      <c r="H18" s="77">
        <v>0</v>
      </c>
      <c r="I18" t="s">
        <v>221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649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221</v>
      </c>
      <c r="C20" t="s">
        <v>221</v>
      </c>
      <c r="D20" t="s">
        <v>221</v>
      </c>
      <c r="E20" t="s">
        <v>221</v>
      </c>
      <c r="F20" s="15"/>
      <c r="G20" s="15"/>
      <c r="H20" s="77">
        <v>0</v>
      </c>
      <c r="I20" t="s">
        <v>221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315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221</v>
      </c>
      <c r="C23" t="s">
        <v>221</v>
      </c>
      <c r="D23" t="s">
        <v>221</v>
      </c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316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221</v>
      </c>
      <c r="C25" t="s">
        <v>221</v>
      </c>
      <c r="D25" t="s">
        <v>221</v>
      </c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228</v>
      </c>
      <c r="D26" s="16"/>
    </row>
    <row r="27" spans="2:23">
      <c r="B27" t="s">
        <v>309</v>
      </c>
      <c r="D27" s="16"/>
    </row>
    <row r="28" spans="2:23">
      <c r="B28" t="s">
        <v>310</v>
      </c>
      <c r="D28" s="16"/>
    </row>
    <row r="29" spans="2:23">
      <c r="B29" t="s">
        <v>311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2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  <c r="BP6" s="19"/>
    </row>
    <row r="7" spans="2:68" ht="26.25" customHeight="1">
      <c r="B7" s="92" t="s">
        <v>82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6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313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221</v>
      </c>
      <c r="C14" t="s">
        <v>221</v>
      </c>
      <c r="D14" s="16"/>
      <c r="E14" s="16"/>
      <c r="F14" s="16"/>
      <c r="G14" t="s">
        <v>221</v>
      </c>
      <c r="H14" t="s">
        <v>221</v>
      </c>
      <c r="K14" s="77">
        <v>0</v>
      </c>
      <c r="L14" t="s">
        <v>221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250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221</v>
      </c>
      <c r="C16" t="s">
        <v>221</v>
      </c>
      <c r="D16" s="16"/>
      <c r="E16" s="16"/>
      <c r="F16" s="16"/>
      <c r="G16" t="s">
        <v>221</v>
      </c>
      <c r="H16" t="s">
        <v>221</v>
      </c>
      <c r="K16" s="77">
        <v>0</v>
      </c>
      <c r="L16" t="s">
        <v>221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314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221</v>
      </c>
      <c r="C18" t="s">
        <v>221</v>
      </c>
      <c r="D18" s="16"/>
      <c r="E18" s="16"/>
      <c r="F18" s="16"/>
      <c r="G18" t="s">
        <v>221</v>
      </c>
      <c r="H18" t="s">
        <v>221</v>
      </c>
      <c r="K18" s="77">
        <v>0</v>
      </c>
      <c r="L18" t="s">
        <v>221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226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315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221</v>
      </c>
      <c r="C21" t="s">
        <v>221</v>
      </c>
      <c r="D21" s="16"/>
      <c r="E21" s="16"/>
      <c r="F21" s="16"/>
      <c r="G21" t="s">
        <v>221</v>
      </c>
      <c r="H21" t="s">
        <v>221</v>
      </c>
      <c r="K21" s="77">
        <v>0</v>
      </c>
      <c r="L21" t="s">
        <v>221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316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221</v>
      </c>
      <c r="C23" t="s">
        <v>221</v>
      </c>
      <c r="D23" s="16"/>
      <c r="E23" s="16"/>
      <c r="F23" s="16"/>
      <c r="G23" t="s">
        <v>221</v>
      </c>
      <c r="H23" t="s">
        <v>221</v>
      </c>
      <c r="K23" s="77">
        <v>0</v>
      </c>
      <c r="L23" t="s">
        <v>221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228</v>
      </c>
      <c r="C24" s="16"/>
      <c r="D24" s="16"/>
      <c r="E24" s="16"/>
      <c r="F24" s="16"/>
      <c r="G24" s="16"/>
    </row>
    <row r="25" spans="2:21">
      <c r="B25" t="s">
        <v>309</v>
      </c>
      <c r="C25" s="16"/>
      <c r="D25" s="16"/>
      <c r="E25" s="16"/>
      <c r="F25" s="16"/>
      <c r="G25" s="16"/>
    </row>
    <row r="26" spans="2:21">
      <c r="B26" t="s">
        <v>310</v>
      </c>
      <c r="C26" s="16"/>
      <c r="D26" s="16"/>
      <c r="E26" s="16"/>
      <c r="F26" s="16"/>
      <c r="G26" s="16"/>
    </row>
    <row r="27" spans="2:21">
      <c r="B27" t="s">
        <v>311</v>
      </c>
      <c r="C27" s="16"/>
      <c r="D27" s="16"/>
      <c r="E27" s="16"/>
      <c r="F27" s="16"/>
      <c r="G27" s="16"/>
    </row>
    <row r="28" spans="2:21">
      <c r="B28" t="s">
        <v>312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</row>
    <row r="7" spans="2:66" ht="26.25" customHeight="1">
      <c r="B7" s="97" t="s">
        <v>89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4.16</v>
      </c>
      <c r="L11" s="7"/>
      <c r="M11" s="7"/>
      <c r="N11" s="76">
        <v>4.36E-2</v>
      </c>
      <c r="O11" s="75">
        <v>22196476.469999999</v>
      </c>
      <c r="P11" s="33"/>
      <c r="Q11" s="75">
        <v>208.87774912</v>
      </c>
      <c r="R11" s="75">
        <v>22792.133535407</v>
      </c>
      <c r="S11" s="7"/>
      <c r="T11" s="76">
        <v>1</v>
      </c>
      <c r="U11" s="76">
        <v>0.10589999999999999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1">
        <v>4.1500000000000004</v>
      </c>
      <c r="N12" s="80">
        <v>4.2700000000000002E-2</v>
      </c>
      <c r="O12" s="81">
        <v>22001476.469999999</v>
      </c>
      <c r="Q12" s="81">
        <v>203.4357</v>
      </c>
      <c r="R12" s="81">
        <v>22077.534950047</v>
      </c>
      <c r="T12" s="80">
        <v>0.96860000000000002</v>
      </c>
      <c r="U12" s="80">
        <v>0.1026</v>
      </c>
    </row>
    <row r="13" spans="2:66">
      <c r="B13" s="79" t="s">
        <v>313</v>
      </c>
      <c r="C13" s="16"/>
      <c r="D13" s="16"/>
      <c r="E13" s="16"/>
      <c r="F13" s="16"/>
      <c r="K13" s="81">
        <v>4.6100000000000003</v>
      </c>
      <c r="N13" s="80">
        <v>3.2500000000000001E-2</v>
      </c>
      <c r="O13" s="81">
        <v>14822920.279999999</v>
      </c>
      <c r="Q13" s="81">
        <v>116.79227</v>
      </c>
      <c r="R13" s="81">
        <v>15138.123074745999</v>
      </c>
      <c r="T13" s="80">
        <v>0.66420000000000001</v>
      </c>
      <c r="U13" s="80">
        <v>7.0300000000000001E-2</v>
      </c>
    </row>
    <row r="14" spans="2:66">
      <c r="B14" t="s">
        <v>317</v>
      </c>
      <c r="C14" t="s">
        <v>318</v>
      </c>
      <c r="D14" t="s">
        <v>100</v>
      </c>
      <c r="E14" t="s">
        <v>123</v>
      </c>
      <c r="F14" t="s">
        <v>319</v>
      </c>
      <c r="G14" t="s">
        <v>320</v>
      </c>
      <c r="H14" t="s">
        <v>206</v>
      </c>
      <c r="I14" t="s">
        <v>207</v>
      </c>
      <c r="J14" t="s">
        <v>321</v>
      </c>
      <c r="K14" s="77">
        <v>1.72</v>
      </c>
      <c r="L14" t="s">
        <v>102</v>
      </c>
      <c r="M14" s="78">
        <v>8.3000000000000001E-3</v>
      </c>
      <c r="N14" s="78">
        <v>2.4500000000000001E-2</v>
      </c>
      <c r="O14" s="77">
        <v>370662</v>
      </c>
      <c r="P14" s="77">
        <v>108.5</v>
      </c>
      <c r="Q14" s="77">
        <v>0</v>
      </c>
      <c r="R14" s="77">
        <v>402.16827000000001</v>
      </c>
      <c r="S14" s="78">
        <v>1E-4</v>
      </c>
      <c r="T14" s="78">
        <v>1.7600000000000001E-2</v>
      </c>
      <c r="U14" s="78">
        <v>1.9E-3</v>
      </c>
    </row>
    <row r="15" spans="2:66">
      <c r="B15" t="s">
        <v>322</v>
      </c>
      <c r="C15" t="s">
        <v>323</v>
      </c>
      <c r="D15" t="s">
        <v>100</v>
      </c>
      <c r="E15" t="s">
        <v>123</v>
      </c>
      <c r="F15" t="s">
        <v>319</v>
      </c>
      <c r="G15" t="s">
        <v>320</v>
      </c>
      <c r="H15" t="s">
        <v>206</v>
      </c>
      <c r="I15" t="s">
        <v>207</v>
      </c>
      <c r="J15" t="s">
        <v>324</v>
      </c>
      <c r="K15" s="77">
        <v>4.1500000000000004</v>
      </c>
      <c r="L15" t="s">
        <v>102</v>
      </c>
      <c r="M15" s="78">
        <v>1E-3</v>
      </c>
      <c r="N15" s="78">
        <v>2.3199999999999998E-2</v>
      </c>
      <c r="O15" s="77">
        <v>864082</v>
      </c>
      <c r="P15" s="77">
        <v>99.25</v>
      </c>
      <c r="Q15" s="77">
        <v>0</v>
      </c>
      <c r="R15" s="77">
        <v>857.60138500000005</v>
      </c>
      <c r="S15" s="78">
        <v>2.9999999999999997E-4</v>
      </c>
      <c r="T15" s="78">
        <v>3.7600000000000001E-2</v>
      </c>
      <c r="U15" s="78">
        <v>4.0000000000000001E-3</v>
      </c>
    </row>
    <row r="16" spans="2:66">
      <c r="B16" t="s">
        <v>325</v>
      </c>
      <c r="C16" t="s">
        <v>326</v>
      </c>
      <c r="D16" t="s">
        <v>100</v>
      </c>
      <c r="E16" t="s">
        <v>123</v>
      </c>
      <c r="F16" t="s">
        <v>327</v>
      </c>
      <c r="G16" t="s">
        <v>320</v>
      </c>
      <c r="H16" t="s">
        <v>206</v>
      </c>
      <c r="I16" t="s">
        <v>207</v>
      </c>
      <c r="J16" t="s">
        <v>328</v>
      </c>
      <c r="K16" s="77">
        <v>3.91</v>
      </c>
      <c r="L16" t="s">
        <v>102</v>
      </c>
      <c r="M16" s="78">
        <v>1E-3</v>
      </c>
      <c r="N16" s="78">
        <v>2.4E-2</v>
      </c>
      <c r="O16" s="77">
        <v>592007.4</v>
      </c>
      <c r="P16" s="77">
        <v>98.23</v>
      </c>
      <c r="Q16" s="77">
        <v>0</v>
      </c>
      <c r="R16" s="77">
        <v>581.52886902</v>
      </c>
      <c r="S16" s="78">
        <v>5.9999999999999995E-4</v>
      </c>
      <c r="T16" s="78">
        <v>2.5499999999999998E-2</v>
      </c>
      <c r="U16" s="78">
        <v>2.7000000000000001E-3</v>
      </c>
    </row>
    <row r="17" spans="2:21">
      <c r="B17" t="s">
        <v>329</v>
      </c>
      <c r="C17" t="s">
        <v>330</v>
      </c>
      <c r="D17" t="s">
        <v>100</v>
      </c>
      <c r="E17" t="s">
        <v>123</v>
      </c>
      <c r="F17" t="s">
        <v>327</v>
      </c>
      <c r="G17" t="s">
        <v>320</v>
      </c>
      <c r="H17" t="s">
        <v>206</v>
      </c>
      <c r="I17" t="s">
        <v>207</v>
      </c>
      <c r="J17" t="s">
        <v>331</v>
      </c>
      <c r="K17" s="77">
        <v>2.72</v>
      </c>
      <c r="L17" t="s">
        <v>102</v>
      </c>
      <c r="M17" s="78">
        <v>3.8E-3</v>
      </c>
      <c r="N17" s="78">
        <v>2.3900000000000001E-2</v>
      </c>
      <c r="O17" s="77">
        <v>199074</v>
      </c>
      <c r="P17" s="77">
        <v>104.01</v>
      </c>
      <c r="Q17" s="77">
        <v>0</v>
      </c>
      <c r="R17" s="77">
        <v>207.05686739999999</v>
      </c>
      <c r="S17" s="78">
        <v>1E-4</v>
      </c>
      <c r="T17" s="78">
        <v>9.1000000000000004E-3</v>
      </c>
      <c r="U17" s="78">
        <v>1E-3</v>
      </c>
    </row>
    <row r="18" spans="2:21">
      <c r="B18" t="s">
        <v>332</v>
      </c>
      <c r="C18" t="s">
        <v>333</v>
      </c>
      <c r="D18" t="s">
        <v>100</v>
      </c>
      <c r="E18" t="s">
        <v>123</v>
      </c>
      <c r="F18" t="s">
        <v>334</v>
      </c>
      <c r="G18" t="s">
        <v>335</v>
      </c>
      <c r="H18" t="s">
        <v>206</v>
      </c>
      <c r="I18" t="s">
        <v>207</v>
      </c>
      <c r="J18" t="s">
        <v>336</v>
      </c>
      <c r="K18" s="77">
        <v>12.16</v>
      </c>
      <c r="L18" t="s">
        <v>102</v>
      </c>
      <c r="M18" s="78">
        <v>2.07E-2</v>
      </c>
      <c r="N18" s="78">
        <v>2.69E-2</v>
      </c>
      <c r="O18" s="77">
        <v>99358</v>
      </c>
      <c r="P18" s="77">
        <v>102.43</v>
      </c>
      <c r="Q18" s="77">
        <v>0</v>
      </c>
      <c r="R18" s="77">
        <v>101.7723994</v>
      </c>
      <c r="S18" s="78">
        <v>0</v>
      </c>
      <c r="T18" s="78">
        <v>4.4999999999999997E-3</v>
      </c>
      <c r="U18" s="78">
        <v>5.0000000000000001E-4</v>
      </c>
    </row>
    <row r="19" spans="2:21">
      <c r="B19" t="s">
        <v>337</v>
      </c>
      <c r="C19" t="s">
        <v>338</v>
      </c>
      <c r="D19" t="s">
        <v>100</v>
      </c>
      <c r="E19" t="s">
        <v>123</v>
      </c>
      <c r="F19" t="s">
        <v>339</v>
      </c>
      <c r="G19" t="s">
        <v>340</v>
      </c>
      <c r="H19" t="s">
        <v>206</v>
      </c>
      <c r="I19" t="s">
        <v>207</v>
      </c>
      <c r="J19" t="s">
        <v>331</v>
      </c>
      <c r="K19" s="77">
        <v>2.13</v>
      </c>
      <c r="L19" t="s">
        <v>102</v>
      </c>
      <c r="M19" s="78">
        <v>8.3000000000000001E-3</v>
      </c>
      <c r="N19" s="78">
        <v>2.35E-2</v>
      </c>
      <c r="O19" s="77">
        <v>195047.1</v>
      </c>
      <c r="P19" s="77">
        <v>109</v>
      </c>
      <c r="Q19" s="77">
        <v>0</v>
      </c>
      <c r="R19" s="77">
        <v>212.601339</v>
      </c>
      <c r="S19" s="78">
        <v>1E-4</v>
      </c>
      <c r="T19" s="78">
        <v>9.2999999999999992E-3</v>
      </c>
      <c r="U19" s="78">
        <v>1E-3</v>
      </c>
    </row>
    <row r="20" spans="2:21">
      <c r="B20" t="s">
        <v>341</v>
      </c>
      <c r="C20" t="s">
        <v>342</v>
      </c>
      <c r="D20" t="s">
        <v>100</v>
      </c>
      <c r="E20" t="s">
        <v>123</v>
      </c>
      <c r="F20" t="s">
        <v>343</v>
      </c>
      <c r="G20" t="s">
        <v>320</v>
      </c>
      <c r="H20" t="s">
        <v>206</v>
      </c>
      <c r="I20" t="s">
        <v>207</v>
      </c>
      <c r="J20" t="s">
        <v>344</v>
      </c>
      <c r="K20" s="77">
        <v>4.03</v>
      </c>
      <c r="L20" t="s">
        <v>102</v>
      </c>
      <c r="M20" s="78">
        <v>1E-3</v>
      </c>
      <c r="N20" s="78">
        <v>2.3800000000000002E-2</v>
      </c>
      <c r="O20" s="77">
        <v>678600</v>
      </c>
      <c r="P20" s="77">
        <v>99.07</v>
      </c>
      <c r="Q20" s="77">
        <v>0</v>
      </c>
      <c r="R20" s="77">
        <v>672.28902000000005</v>
      </c>
      <c r="S20" s="78">
        <v>2.0000000000000001E-4</v>
      </c>
      <c r="T20" s="78">
        <v>2.9499999999999998E-2</v>
      </c>
      <c r="U20" s="78">
        <v>3.0999999999999999E-3</v>
      </c>
    </row>
    <row r="21" spans="2:21">
      <c r="B21" t="s">
        <v>345</v>
      </c>
      <c r="C21" t="s">
        <v>346</v>
      </c>
      <c r="D21" t="s">
        <v>100</v>
      </c>
      <c r="E21" t="s">
        <v>123</v>
      </c>
      <c r="F21" t="s">
        <v>343</v>
      </c>
      <c r="G21" t="s">
        <v>320</v>
      </c>
      <c r="H21" t="s">
        <v>206</v>
      </c>
      <c r="I21" t="s">
        <v>207</v>
      </c>
      <c r="J21" t="s">
        <v>347</v>
      </c>
      <c r="K21" s="77">
        <v>4.37</v>
      </c>
      <c r="L21" t="s">
        <v>102</v>
      </c>
      <c r="M21" s="78">
        <v>1.3899999999999999E-2</v>
      </c>
      <c r="N21" s="78">
        <v>2.3800000000000002E-2</v>
      </c>
      <c r="O21" s="77">
        <v>433000</v>
      </c>
      <c r="P21" s="77">
        <v>100.13</v>
      </c>
      <c r="Q21" s="77">
        <v>0</v>
      </c>
      <c r="R21" s="77">
        <v>433.56290000000001</v>
      </c>
      <c r="S21" s="78">
        <v>2.0000000000000001E-4</v>
      </c>
      <c r="T21" s="78">
        <v>1.9E-2</v>
      </c>
      <c r="U21" s="78">
        <v>2E-3</v>
      </c>
    </row>
    <row r="22" spans="2:21">
      <c r="B22" t="s">
        <v>348</v>
      </c>
      <c r="C22" t="s">
        <v>349</v>
      </c>
      <c r="D22" t="s">
        <v>100</v>
      </c>
      <c r="E22" t="s">
        <v>350</v>
      </c>
      <c r="F22" t="s">
        <v>343</v>
      </c>
      <c r="G22" t="s">
        <v>320</v>
      </c>
      <c r="H22" t="s">
        <v>351</v>
      </c>
      <c r="I22" t="s">
        <v>150</v>
      </c>
      <c r="J22" t="s">
        <v>352</v>
      </c>
      <c r="K22" s="77">
        <v>3.46</v>
      </c>
      <c r="L22" t="s">
        <v>102</v>
      </c>
      <c r="M22" s="78">
        <v>1.7500000000000002E-2</v>
      </c>
      <c r="N22" s="78">
        <v>2.4299999999999999E-2</v>
      </c>
      <c r="O22" s="77">
        <v>102149.8</v>
      </c>
      <c r="P22" s="77">
        <v>109.67</v>
      </c>
      <c r="Q22" s="77">
        <v>0</v>
      </c>
      <c r="R22" s="77">
        <v>112.02768566</v>
      </c>
      <c r="S22" s="78">
        <v>0</v>
      </c>
      <c r="T22" s="78">
        <v>4.8999999999999998E-3</v>
      </c>
      <c r="U22" s="78">
        <v>5.0000000000000001E-4</v>
      </c>
    </row>
    <row r="23" spans="2:21">
      <c r="B23" t="s">
        <v>353</v>
      </c>
      <c r="C23" t="s">
        <v>354</v>
      </c>
      <c r="D23" t="s">
        <v>100</v>
      </c>
      <c r="E23" t="s">
        <v>123</v>
      </c>
      <c r="F23" t="s">
        <v>355</v>
      </c>
      <c r="G23" t="s">
        <v>356</v>
      </c>
      <c r="H23" t="s">
        <v>357</v>
      </c>
      <c r="I23" t="s">
        <v>150</v>
      </c>
      <c r="J23" t="s">
        <v>358</v>
      </c>
      <c r="K23" s="77">
        <v>1.85</v>
      </c>
      <c r="L23" t="s">
        <v>102</v>
      </c>
      <c r="M23" s="78">
        <v>4.4999999999999998E-2</v>
      </c>
      <c r="N23" s="78">
        <v>2.6499999999999999E-2</v>
      </c>
      <c r="O23" s="77">
        <v>645885</v>
      </c>
      <c r="P23" s="77">
        <v>117.23</v>
      </c>
      <c r="Q23" s="77">
        <v>0</v>
      </c>
      <c r="R23" s="77">
        <v>757.17098550000003</v>
      </c>
      <c r="S23" s="78">
        <v>2.0000000000000001E-4</v>
      </c>
      <c r="T23" s="78">
        <v>3.32E-2</v>
      </c>
      <c r="U23" s="78">
        <v>3.5000000000000001E-3</v>
      </c>
    </row>
    <row r="24" spans="2:21">
      <c r="B24" t="s">
        <v>359</v>
      </c>
      <c r="C24" t="s">
        <v>360</v>
      </c>
      <c r="D24" t="s">
        <v>100</v>
      </c>
      <c r="E24" t="s">
        <v>123</v>
      </c>
      <c r="F24" t="s">
        <v>355</v>
      </c>
      <c r="G24" t="s">
        <v>356</v>
      </c>
      <c r="H24" t="s">
        <v>357</v>
      </c>
      <c r="I24" t="s">
        <v>150</v>
      </c>
      <c r="J24" t="s">
        <v>361</v>
      </c>
      <c r="K24" s="77">
        <v>6.7</v>
      </c>
      <c r="L24" t="s">
        <v>102</v>
      </c>
      <c r="M24" s="78">
        <v>2.3900000000000001E-2</v>
      </c>
      <c r="N24" s="78">
        <v>1.23E-2</v>
      </c>
      <c r="O24" s="77">
        <v>521000</v>
      </c>
      <c r="P24" s="77">
        <v>108.05</v>
      </c>
      <c r="Q24" s="77">
        <v>0</v>
      </c>
      <c r="R24" s="77">
        <v>562.94050000000004</v>
      </c>
      <c r="S24" s="78">
        <v>1E-4</v>
      </c>
      <c r="T24" s="78">
        <v>2.47E-2</v>
      </c>
      <c r="U24" s="78">
        <v>2.5999999999999999E-3</v>
      </c>
    </row>
    <row r="25" spans="2:21">
      <c r="B25" t="s">
        <v>362</v>
      </c>
      <c r="C25" t="s">
        <v>363</v>
      </c>
      <c r="D25" t="s">
        <v>100</v>
      </c>
      <c r="E25" t="s">
        <v>123</v>
      </c>
      <c r="F25" t="s">
        <v>355</v>
      </c>
      <c r="G25" t="s">
        <v>356</v>
      </c>
      <c r="H25" t="s">
        <v>357</v>
      </c>
      <c r="I25" t="s">
        <v>150</v>
      </c>
      <c r="J25" t="s">
        <v>324</v>
      </c>
      <c r="K25" s="77">
        <v>4.28</v>
      </c>
      <c r="L25" t="s">
        <v>102</v>
      </c>
      <c r="M25" s="78">
        <v>3.85E-2</v>
      </c>
      <c r="N25" s="78">
        <v>2.0899999999999998E-2</v>
      </c>
      <c r="O25" s="77">
        <v>688803.91</v>
      </c>
      <c r="P25" s="77">
        <v>120.55</v>
      </c>
      <c r="Q25" s="77">
        <v>0</v>
      </c>
      <c r="R25" s="77">
        <v>830.35311350500001</v>
      </c>
      <c r="S25" s="78">
        <v>2.9999999999999997E-4</v>
      </c>
      <c r="T25" s="78">
        <v>3.6400000000000002E-2</v>
      </c>
      <c r="U25" s="78">
        <v>3.8999999999999998E-3</v>
      </c>
    </row>
    <row r="26" spans="2:21">
      <c r="B26" t="s">
        <v>364</v>
      </c>
      <c r="C26" t="s">
        <v>365</v>
      </c>
      <c r="D26" t="s">
        <v>100</v>
      </c>
      <c r="E26" t="s">
        <v>123</v>
      </c>
      <c r="F26" t="s">
        <v>366</v>
      </c>
      <c r="G26" t="s">
        <v>335</v>
      </c>
      <c r="H26" t="s">
        <v>357</v>
      </c>
      <c r="I26" t="s">
        <v>150</v>
      </c>
      <c r="J26" t="s">
        <v>367</v>
      </c>
      <c r="K26" s="77">
        <v>6.23</v>
      </c>
      <c r="L26" t="s">
        <v>102</v>
      </c>
      <c r="M26" s="78">
        <v>2.6499999999999999E-2</v>
      </c>
      <c r="N26" s="78">
        <v>2.6599999999999999E-2</v>
      </c>
      <c r="O26" s="77">
        <v>266625.17</v>
      </c>
      <c r="P26" s="77">
        <v>112.76</v>
      </c>
      <c r="Q26" s="77">
        <v>0</v>
      </c>
      <c r="R26" s="77">
        <v>300.64654169200003</v>
      </c>
      <c r="S26" s="78">
        <v>2.0000000000000001E-4</v>
      </c>
      <c r="T26" s="78">
        <v>1.32E-2</v>
      </c>
      <c r="U26" s="78">
        <v>1.4E-3</v>
      </c>
    </row>
    <row r="27" spans="2:21">
      <c r="B27" t="s">
        <v>368</v>
      </c>
      <c r="C27" t="s">
        <v>369</v>
      </c>
      <c r="D27" t="s">
        <v>100</v>
      </c>
      <c r="E27" t="s">
        <v>123</v>
      </c>
      <c r="F27" t="s">
        <v>370</v>
      </c>
      <c r="G27" t="s">
        <v>340</v>
      </c>
      <c r="H27" t="s">
        <v>371</v>
      </c>
      <c r="I27" t="s">
        <v>207</v>
      </c>
      <c r="J27" t="s">
        <v>372</v>
      </c>
      <c r="K27" s="77">
        <v>7.69</v>
      </c>
      <c r="L27" t="s">
        <v>102</v>
      </c>
      <c r="M27" s="78">
        <v>8.9999999999999993E-3</v>
      </c>
      <c r="N27" s="78">
        <v>3.2000000000000001E-2</v>
      </c>
      <c r="O27" s="77">
        <v>260555</v>
      </c>
      <c r="P27" s="77">
        <v>92.19</v>
      </c>
      <c r="Q27" s="77">
        <v>0</v>
      </c>
      <c r="R27" s="77">
        <v>240.20565450000001</v>
      </c>
      <c r="S27" s="78">
        <v>1E-4</v>
      </c>
      <c r="T27" s="78">
        <v>1.0500000000000001E-2</v>
      </c>
      <c r="U27" s="78">
        <v>1.1000000000000001E-3</v>
      </c>
    </row>
    <row r="28" spans="2:21">
      <c r="B28" t="s">
        <v>373</v>
      </c>
      <c r="C28" t="s">
        <v>374</v>
      </c>
      <c r="D28" t="s">
        <v>100</v>
      </c>
      <c r="E28" t="s">
        <v>123</v>
      </c>
      <c r="F28" t="s">
        <v>370</v>
      </c>
      <c r="G28" t="s">
        <v>340</v>
      </c>
      <c r="H28" t="s">
        <v>357</v>
      </c>
      <c r="I28" t="s">
        <v>150</v>
      </c>
      <c r="J28" t="s">
        <v>375</v>
      </c>
      <c r="K28" s="77">
        <v>3.35</v>
      </c>
      <c r="L28" t="s">
        <v>102</v>
      </c>
      <c r="M28" s="78">
        <v>1.34E-2</v>
      </c>
      <c r="N28" s="78">
        <v>0.03</v>
      </c>
      <c r="O28" s="77">
        <v>204929.9</v>
      </c>
      <c r="P28" s="77">
        <v>107.07</v>
      </c>
      <c r="Q28" s="77">
        <v>0</v>
      </c>
      <c r="R28" s="77">
        <v>219.41844393</v>
      </c>
      <c r="S28" s="78">
        <v>1E-4</v>
      </c>
      <c r="T28" s="78">
        <v>9.5999999999999992E-3</v>
      </c>
      <c r="U28" s="78">
        <v>1E-3</v>
      </c>
    </row>
    <row r="29" spans="2:21">
      <c r="B29" t="s">
        <v>376</v>
      </c>
      <c r="C29" t="s">
        <v>377</v>
      </c>
      <c r="D29" t="s">
        <v>100</v>
      </c>
      <c r="E29" t="s">
        <v>123</v>
      </c>
      <c r="F29" t="s">
        <v>370</v>
      </c>
      <c r="G29" t="s">
        <v>340</v>
      </c>
      <c r="H29" t="s">
        <v>371</v>
      </c>
      <c r="I29" t="s">
        <v>207</v>
      </c>
      <c r="J29" t="s">
        <v>378</v>
      </c>
      <c r="K29" s="77">
        <v>11.18</v>
      </c>
      <c r="L29" t="s">
        <v>102</v>
      </c>
      <c r="M29" s="78">
        <v>1.6899999999999998E-2</v>
      </c>
      <c r="N29" s="78">
        <v>3.32E-2</v>
      </c>
      <c r="O29" s="77">
        <v>644830</v>
      </c>
      <c r="P29" s="77">
        <v>92.05</v>
      </c>
      <c r="Q29" s="77">
        <v>0</v>
      </c>
      <c r="R29" s="77">
        <v>593.56601499999999</v>
      </c>
      <c r="S29" s="78">
        <v>2.0000000000000001E-4</v>
      </c>
      <c r="T29" s="78">
        <v>2.5999999999999999E-2</v>
      </c>
      <c r="U29" s="78">
        <v>2.8E-3</v>
      </c>
    </row>
    <row r="30" spans="2:21">
      <c r="B30" t="s">
        <v>379</v>
      </c>
      <c r="C30" t="s">
        <v>380</v>
      </c>
      <c r="D30" t="s">
        <v>100</v>
      </c>
      <c r="E30" t="s">
        <v>123</v>
      </c>
      <c r="F30" t="s">
        <v>381</v>
      </c>
      <c r="G30" t="s">
        <v>382</v>
      </c>
      <c r="H30" t="s">
        <v>383</v>
      </c>
      <c r="I30" t="s">
        <v>207</v>
      </c>
      <c r="J30" t="s">
        <v>384</v>
      </c>
      <c r="K30" s="77">
        <v>3.91</v>
      </c>
      <c r="L30" t="s">
        <v>102</v>
      </c>
      <c r="M30" s="78">
        <v>5.0000000000000001E-3</v>
      </c>
      <c r="N30" s="78">
        <v>3.1899999999999998E-2</v>
      </c>
      <c r="O30" s="77">
        <v>390000</v>
      </c>
      <c r="P30" s="77">
        <v>97.95</v>
      </c>
      <c r="Q30" s="77">
        <v>1.05874</v>
      </c>
      <c r="R30" s="77">
        <v>383.06374</v>
      </c>
      <c r="S30" s="78">
        <v>5.9999999999999995E-4</v>
      </c>
      <c r="T30" s="78">
        <v>1.6799999999999999E-2</v>
      </c>
      <c r="U30" s="78">
        <v>1.8E-3</v>
      </c>
    </row>
    <row r="31" spans="2:21">
      <c r="B31" t="s">
        <v>385</v>
      </c>
      <c r="C31" t="s">
        <v>386</v>
      </c>
      <c r="D31" t="s">
        <v>100</v>
      </c>
      <c r="E31" t="s">
        <v>123</v>
      </c>
      <c r="F31" t="s">
        <v>387</v>
      </c>
      <c r="G31" t="s">
        <v>340</v>
      </c>
      <c r="H31" t="s">
        <v>383</v>
      </c>
      <c r="I31" t="s">
        <v>207</v>
      </c>
      <c r="J31" t="s">
        <v>388</v>
      </c>
      <c r="K31" s="77">
        <v>5.88</v>
      </c>
      <c r="L31" t="s">
        <v>102</v>
      </c>
      <c r="M31" s="78">
        <v>6.4999999999999997E-3</v>
      </c>
      <c r="N31" s="78">
        <v>3.2300000000000002E-2</v>
      </c>
      <c r="O31" s="77">
        <v>336956.69</v>
      </c>
      <c r="P31" s="77">
        <v>95.32</v>
      </c>
      <c r="Q31" s="77">
        <v>0</v>
      </c>
      <c r="R31" s="77">
        <v>321.18711690800001</v>
      </c>
      <c r="S31" s="78">
        <v>2.0000000000000001E-4</v>
      </c>
      <c r="T31" s="78">
        <v>1.41E-2</v>
      </c>
      <c r="U31" s="78">
        <v>1.5E-3</v>
      </c>
    </row>
    <row r="32" spans="2:21">
      <c r="B32" t="s">
        <v>389</v>
      </c>
      <c r="C32" t="s">
        <v>390</v>
      </c>
      <c r="D32" t="s">
        <v>100</v>
      </c>
      <c r="E32" t="s">
        <v>123</v>
      </c>
      <c r="F32" t="s">
        <v>387</v>
      </c>
      <c r="G32" t="s">
        <v>340</v>
      </c>
      <c r="H32" t="s">
        <v>383</v>
      </c>
      <c r="I32" t="s">
        <v>207</v>
      </c>
      <c r="J32" t="s">
        <v>391</v>
      </c>
      <c r="K32" s="77">
        <v>2.61</v>
      </c>
      <c r="L32" t="s">
        <v>102</v>
      </c>
      <c r="M32" s="78">
        <v>2.3400000000000001E-2</v>
      </c>
      <c r="N32" s="78">
        <v>3.1399999999999997E-2</v>
      </c>
      <c r="O32" s="77">
        <v>128416.45</v>
      </c>
      <c r="P32" s="77">
        <v>110.3</v>
      </c>
      <c r="Q32" s="77">
        <v>0</v>
      </c>
      <c r="R32" s="77">
        <v>141.64334435000001</v>
      </c>
      <c r="S32" s="78">
        <v>0</v>
      </c>
      <c r="T32" s="78">
        <v>6.1999999999999998E-3</v>
      </c>
      <c r="U32" s="78">
        <v>6.9999999999999999E-4</v>
      </c>
    </row>
    <row r="33" spans="2:21">
      <c r="B33" t="s">
        <v>392</v>
      </c>
      <c r="C33" t="s">
        <v>393</v>
      </c>
      <c r="D33" t="s">
        <v>100</v>
      </c>
      <c r="E33" t="s">
        <v>123</v>
      </c>
      <c r="F33" t="s">
        <v>394</v>
      </c>
      <c r="G33" t="s">
        <v>340</v>
      </c>
      <c r="H33" t="s">
        <v>383</v>
      </c>
      <c r="I33" t="s">
        <v>207</v>
      </c>
      <c r="J33" t="s">
        <v>395</v>
      </c>
      <c r="K33" s="77">
        <v>6.1</v>
      </c>
      <c r="L33" t="s">
        <v>102</v>
      </c>
      <c r="M33" s="78">
        <v>5.8999999999999999E-3</v>
      </c>
      <c r="N33" s="78">
        <v>3.3700000000000001E-2</v>
      </c>
      <c r="O33" s="77">
        <v>342163</v>
      </c>
      <c r="P33" s="77">
        <v>91.47</v>
      </c>
      <c r="Q33" s="77">
        <v>0</v>
      </c>
      <c r="R33" s="77">
        <v>312.97649610000002</v>
      </c>
      <c r="S33" s="78">
        <v>2.9999999999999997E-4</v>
      </c>
      <c r="T33" s="78">
        <v>1.37E-2</v>
      </c>
      <c r="U33" s="78">
        <v>1.5E-3</v>
      </c>
    </row>
    <row r="34" spans="2:21">
      <c r="B34" t="s">
        <v>396</v>
      </c>
      <c r="C34" t="s">
        <v>397</v>
      </c>
      <c r="D34" t="s">
        <v>100</v>
      </c>
      <c r="E34" t="s">
        <v>123</v>
      </c>
      <c r="F34" t="s">
        <v>398</v>
      </c>
      <c r="G34" t="s">
        <v>340</v>
      </c>
      <c r="H34" t="s">
        <v>383</v>
      </c>
      <c r="I34" t="s">
        <v>207</v>
      </c>
      <c r="J34" t="s">
        <v>399</v>
      </c>
      <c r="K34" s="77">
        <v>4.1100000000000003</v>
      </c>
      <c r="L34" t="s">
        <v>102</v>
      </c>
      <c r="M34" s="78">
        <v>2.81E-2</v>
      </c>
      <c r="N34" s="78">
        <v>2.7799999999999998E-2</v>
      </c>
      <c r="O34" s="77">
        <v>1810.4</v>
      </c>
      <c r="P34" s="77">
        <v>112.12</v>
      </c>
      <c r="Q34" s="77">
        <v>0</v>
      </c>
      <c r="R34" s="77">
        <v>2.0298204800000001</v>
      </c>
      <c r="S34" s="78">
        <v>0</v>
      </c>
      <c r="T34" s="78">
        <v>1E-4</v>
      </c>
      <c r="U34" s="78">
        <v>0</v>
      </c>
    </row>
    <row r="35" spans="2:21">
      <c r="B35" t="s">
        <v>400</v>
      </c>
      <c r="C35" t="s">
        <v>401</v>
      </c>
      <c r="D35" t="s">
        <v>100</v>
      </c>
      <c r="E35" t="s">
        <v>123</v>
      </c>
      <c r="F35" t="s">
        <v>402</v>
      </c>
      <c r="G35" t="s">
        <v>340</v>
      </c>
      <c r="H35" t="s">
        <v>383</v>
      </c>
      <c r="I35" t="s">
        <v>207</v>
      </c>
      <c r="J35" t="s">
        <v>403</v>
      </c>
      <c r="K35" s="77">
        <v>5.99</v>
      </c>
      <c r="L35" t="s">
        <v>102</v>
      </c>
      <c r="M35" s="78">
        <v>2.5000000000000001E-3</v>
      </c>
      <c r="N35" s="78">
        <v>3.1099999999999999E-2</v>
      </c>
      <c r="O35" s="77">
        <v>276920</v>
      </c>
      <c r="P35" s="77">
        <v>92.21</v>
      </c>
      <c r="Q35" s="77">
        <v>0</v>
      </c>
      <c r="R35" s="77">
        <v>255.34793199999999</v>
      </c>
      <c r="S35" s="78">
        <v>2.0000000000000001E-4</v>
      </c>
      <c r="T35" s="78">
        <v>1.12E-2</v>
      </c>
      <c r="U35" s="78">
        <v>1.1999999999999999E-3</v>
      </c>
    </row>
    <row r="36" spans="2:21">
      <c r="B36" t="s">
        <v>404</v>
      </c>
      <c r="C36" t="s">
        <v>405</v>
      </c>
      <c r="D36" t="s">
        <v>100</v>
      </c>
      <c r="E36" t="s">
        <v>123</v>
      </c>
      <c r="F36" t="s">
        <v>406</v>
      </c>
      <c r="G36" t="s">
        <v>340</v>
      </c>
      <c r="H36" t="s">
        <v>383</v>
      </c>
      <c r="I36" t="s">
        <v>207</v>
      </c>
      <c r="J36" t="s">
        <v>407</v>
      </c>
      <c r="K36" s="77">
        <v>0.97</v>
      </c>
      <c r="L36" t="s">
        <v>102</v>
      </c>
      <c r="M36" s="78">
        <v>0.04</v>
      </c>
      <c r="N36" s="78">
        <v>3.0200000000000001E-2</v>
      </c>
      <c r="O36" s="77">
        <v>16703.18</v>
      </c>
      <c r="P36" s="77">
        <v>112.25</v>
      </c>
      <c r="Q36" s="77">
        <v>0</v>
      </c>
      <c r="R36" s="77">
        <v>18.749319549999999</v>
      </c>
      <c r="S36" s="78">
        <v>2.0000000000000001E-4</v>
      </c>
      <c r="T36" s="78">
        <v>8.0000000000000004E-4</v>
      </c>
      <c r="U36" s="78">
        <v>1E-4</v>
      </c>
    </row>
    <row r="37" spans="2:21">
      <c r="B37" t="s">
        <v>408</v>
      </c>
      <c r="C37" t="s">
        <v>409</v>
      </c>
      <c r="D37" t="s">
        <v>100</v>
      </c>
      <c r="E37" t="s">
        <v>123</v>
      </c>
      <c r="F37" t="s">
        <v>410</v>
      </c>
      <c r="G37" t="s">
        <v>411</v>
      </c>
      <c r="H37" t="s">
        <v>383</v>
      </c>
      <c r="I37" t="s">
        <v>207</v>
      </c>
      <c r="J37" t="s">
        <v>412</v>
      </c>
      <c r="K37" s="77">
        <v>2.9</v>
      </c>
      <c r="L37" t="s">
        <v>102</v>
      </c>
      <c r="M37" s="78">
        <v>4.2999999999999997E-2</v>
      </c>
      <c r="N37" s="78">
        <v>2.6499999999999999E-2</v>
      </c>
      <c r="O37" s="77">
        <v>206011.68</v>
      </c>
      <c r="P37" s="77">
        <v>116.39</v>
      </c>
      <c r="Q37" s="77">
        <v>57.686239999999998</v>
      </c>
      <c r="R37" s="77">
        <v>297.46323435199997</v>
      </c>
      <c r="S37" s="78">
        <v>4.0000000000000002E-4</v>
      </c>
      <c r="T37" s="78">
        <v>1.3100000000000001E-2</v>
      </c>
      <c r="U37" s="78">
        <v>1.4E-3</v>
      </c>
    </row>
    <row r="38" spans="2:21">
      <c r="B38" t="s">
        <v>413</v>
      </c>
      <c r="C38" t="s">
        <v>414</v>
      </c>
      <c r="D38" t="s">
        <v>100</v>
      </c>
      <c r="E38" t="s">
        <v>123</v>
      </c>
      <c r="F38" t="s">
        <v>415</v>
      </c>
      <c r="G38" t="s">
        <v>416</v>
      </c>
      <c r="H38" t="s">
        <v>417</v>
      </c>
      <c r="I38" t="s">
        <v>207</v>
      </c>
      <c r="J38" t="s">
        <v>418</v>
      </c>
      <c r="K38" s="77">
        <v>5.62</v>
      </c>
      <c r="L38" t="s">
        <v>102</v>
      </c>
      <c r="M38" s="78">
        <v>5.1499999999999997E-2</v>
      </c>
      <c r="N38" s="78">
        <v>3.27E-2</v>
      </c>
      <c r="O38" s="77">
        <v>30473.05</v>
      </c>
      <c r="P38" s="77">
        <v>151.19999999999999</v>
      </c>
      <c r="Q38" s="77">
        <v>0</v>
      </c>
      <c r="R38" s="77">
        <v>46.075251600000001</v>
      </c>
      <c r="S38" s="78">
        <v>0</v>
      </c>
      <c r="T38" s="78">
        <v>2E-3</v>
      </c>
      <c r="U38" s="78">
        <v>2.0000000000000001E-4</v>
      </c>
    </row>
    <row r="39" spans="2:21">
      <c r="B39" t="s">
        <v>419</v>
      </c>
      <c r="C39" t="s">
        <v>420</v>
      </c>
      <c r="D39" t="s">
        <v>100</v>
      </c>
      <c r="E39" t="s">
        <v>123</v>
      </c>
      <c r="F39" t="s">
        <v>421</v>
      </c>
      <c r="G39" t="s">
        <v>340</v>
      </c>
      <c r="H39" t="s">
        <v>422</v>
      </c>
      <c r="I39" t="s">
        <v>150</v>
      </c>
      <c r="J39" t="s">
        <v>423</v>
      </c>
      <c r="K39" s="77">
        <v>5.16</v>
      </c>
      <c r="L39" t="s">
        <v>102</v>
      </c>
      <c r="M39" s="78">
        <v>1.3299999999999999E-2</v>
      </c>
      <c r="N39" s="78">
        <v>3.9199999999999999E-2</v>
      </c>
      <c r="O39" s="77">
        <v>207100</v>
      </c>
      <c r="P39" s="77">
        <v>97.5</v>
      </c>
      <c r="Q39" s="77">
        <v>1.5314000000000001</v>
      </c>
      <c r="R39" s="77">
        <v>203.4539</v>
      </c>
      <c r="S39" s="78">
        <v>2.0000000000000001E-4</v>
      </c>
      <c r="T39" s="78">
        <v>8.8999999999999999E-3</v>
      </c>
      <c r="U39" s="78">
        <v>8.9999999999999998E-4</v>
      </c>
    </row>
    <row r="40" spans="2:21">
      <c r="B40" t="s">
        <v>424</v>
      </c>
      <c r="C40" t="s">
        <v>425</v>
      </c>
      <c r="D40" t="s">
        <v>100</v>
      </c>
      <c r="E40" t="s">
        <v>123</v>
      </c>
      <c r="F40" t="s">
        <v>421</v>
      </c>
      <c r="G40" t="s">
        <v>340</v>
      </c>
      <c r="H40" t="s">
        <v>417</v>
      </c>
      <c r="I40" t="s">
        <v>207</v>
      </c>
      <c r="J40" t="s">
        <v>426</v>
      </c>
      <c r="K40" s="77">
        <v>5.75</v>
      </c>
      <c r="L40" t="s">
        <v>102</v>
      </c>
      <c r="M40" s="78">
        <v>1.8700000000000001E-2</v>
      </c>
      <c r="N40" s="78">
        <v>4.0399999999999998E-2</v>
      </c>
      <c r="O40" s="77">
        <v>380700</v>
      </c>
      <c r="P40" s="77">
        <v>95.22</v>
      </c>
      <c r="Q40" s="77">
        <v>0</v>
      </c>
      <c r="R40" s="77">
        <v>362.50254000000001</v>
      </c>
      <c r="S40" s="78">
        <v>6.9999999999999999E-4</v>
      </c>
      <c r="T40" s="78">
        <v>1.5900000000000001E-2</v>
      </c>
      <c r="U40" s="78">
        <v>1.6999999999999999E-3</v>
      </c>
    </row>
    <row r="41" spans="2:21">
      <c r="B41" t="s">
        <v>427</v>
      </c>
      <c r="C41" t="s">
        <v>428</v>
      </c>
      <c r="D41" t="s">
        <v>100</v>
      </c>
      <c r="E41" t="s">
        <v>123</v>
      </c>
      <c r="F41" t="s">
        <v>429</v>
      </c>
      <c r="G41" t="s">
        <v>340</v>
      </c>
      <c r="H41" t="s">
        <v>422</v>
      </c>
      <c r="I41" t="s">
        <v>150</v>
      </c>
      <c r="J41" t="s">
        <v>391</v>
      </c>
      <c r="K41" s="77">
        <v>3.84</v>
      </c>
      <c r="L41" t="s">
        <v>102</v>
      </c>
      <c r="M41" s="78">
        <v>1.9599999999999999E-2</v>
      </c>
      <c r="N41" s="78">
        <v>3.1199999999999999E-2</v>
      </c>
      <c r="O41" s="77">
        <v>15291</v>
      </c>
      <c r="P41" s="77">
        <v>108.21</v>
      </c>
      <c r="Q41" s="77">
        <v>0</v>
      </c>
      <c r="R41" s="77">
        <v>16.546391100000001</v>
      </c>
      <c r="S41" s="78">
        <v>0</v>
      </c>
      <c r="T41" s="78">
        <v>6.9999999999999999E-4</v>
      </c>
      <c r="U41" s="78">
        <v>1E-4</v>
      </c>
    </row>
    <row r="42" spans="2:21">
      <c r="B42" t="s">
        <v>430</v>
      </c>
      <c r="C42" t="s">
        <v>431</v>
      </c>
      <c r="D42" t="s">
        <v>100</v>
      </c>
      <c r="E42" t="s">
        <v>123</v>
      </c>
      <c r="F42" t="s">
        <v>432</v>
      </c>
      <c r="G42" t="s">
        <v>340</v>
      </c>
      <c r="H42" t="s">
        <v>417</v>
      </c>
      <c r="I42" t="s">
        <v>207</v>
      </c>
      <c r="J42" t="s">
        <v>433</v>
      </c>
      <c r="K42" s="77">
        <v>2.17</v>
      </c>
      <c r="L42" t="s">
        <v>102</v>
      </c>
      <c r="M42" s="78">
        <v>2.1499999999999998E-2</v>
      </c>
      <c r="N42" s="78">
        <v>3.4799999999999998E-2</v>
      </c>
      <c r="O42" s="77">
        <v>210308.7</v>
      </c>
      <c r="P42" s="77">
        <v>110.54</v>
      </c>
      <c r="Q42" s="77">
        <v>0</v>
      </c>
      <c r="R42" s="77">
        <v>232.47523698000001</v>
      </c>
      <c r="S42" s="78">
        <v>1E-4</v>
      </c>
      <c r="T42" s="78">
        <v>1.0200000000000001E-2</v>
      </c>
      <c r="U42" s="78">
        <v>1.1000000000000001E-3</v>
      </c>
    </row>
    <row r="43" spans="2:21">
      <c r="B43" t="s">
        <v>434</v>
      </c>
      <c r="C43" t="s">
        <v>435</v>
      </c>
      <c r="D43" t="s">
        <v>100</v>
      </c>
      <c r="E43" t="s">
        <v>123</v>
      </c>
      <c r="F43" t="s">
        <v>436</v>
      </c>
      <c r="G43" t="s">
        <v>437</v>
      </c>
      <c r="H43" t="s">
        <v>438</v>
      </c>
      <c r="I43" t="s">
        <v>150</v>
      </c>
      <c r="J43" t="s">
        <v>412</v>
      </c>
      <c r="K43" s="77">
        <v>4.84</v>
      </c>
      <c r="L43" t="s">
        <v>102</v>
      </c>
      <c r="M43" s="78">
        <v>1E-3</v>
      </c>
      <c r="N43" s="78">
        <v>2.92E-2</v>
      </c>
      <c r="O43" s="77">
        <v>214692.3</v>
      </c>
      <c r="P43" s="77">
        <v>96.29</v>
      </c>
      <c r="Q43" s="77">
        <v>0</v>
      </c>
      <c r="R43" s="77">
        <v>206.72721566999999</v>
      </c>
      <c r="S43" s="78">
        <v>1.1999999999999999E-3</v>
      </c>
      <c r="T43" s="78">
        <v>9.1000000000000004E-3</v>
      </c>
      <c r="U43" s="78">
        <v>1E-3</v>
      </c>
    </row>
    <row r="44" spans="2:21">
      <c r="B44" t="s">
        <v>439</v>
      </c>
      <c r="C44" t="s">
        <v>440</v>
      </c>
      <c r="D44" t="s">
        <v>100</v>
      </c>
      <c r="E44" t="s">
        <v>123</v>
      </c>
      <c r="F44" t="s">
        <v>441</v>
      </c>
      <c r="G44" t="s">
        <v>340</v>
      </c>
      <c r="H44" t="s">
        <v>438</v>
      </c>
      <c r="I44" t="s">
        <v>150</v>
      </c>
      <c r="J44" t="s">
        <v>442</v>
      </c>
      <c r="K44" s="77">
        <v>6.71</v>
      </c>
      <c r="L44" t="s">
        <v>102</v>
      </c>
      <c r="M44" s="78">
        <v>3.8999999999999998E-3</v>
      </c>
      <c r="N44" s="78">
        <v>4.1599999999999998E-2</v>
      </c>
      <c r="O44" s="77">
        <v>641686.30000000005</v>
      </c>
      <c r="P44" s="77">
        <v>83.82</v>
      </c>
      <c r="Q44" s="77">
        <v>0</v>
      </c>
      <c r="R44" s="77">
        <v>537.86145666000004</v>
      </c>
      <c r="S44" s="78">
        <v>2.7000000000000001E-3</v>
      </c>
      <c r="T44" s="78">
        <v>2.3599999999999999E-2</v>
      </c>
      <c r="U44" s="78">
        <v>2.5000000000000001E-3</v>
      </c>
    </row>
    <row r="45" spans="2:21">
      <c r="B45" t="s">
        <v>443</v>
      </c>
      <c r="C45" t="s">
        <v>444</v>
      </c>
      <c r="D45" t="s">
        <v>100</v>
      </c>
      <c r="E45" t="s">
        <v>123</v>
      </c>
      <c r="F45" t="s">
        <v>445</v>
      </c>
      <c r="G45" t="s">
        <v>340</v>
      </c>
      <c r="H45" t="s">
        <v>446</v>
      </c>
      <c r="I45" t="s">
        <v>207</v>
      </c>
      <c r="J45" t="s">
        <v>447</v>
      </c>
      <c r="K45" s="77">
        <v>6.24</v>
      </c>
      <c r="L45" t="s">
        <v>102</v>
      </c>
      <c r="M45" s="78">
        <v>5.0000000000000001E-3</v>
      </c>
      <c r="N45" s="78">
        <v>4.0399999999999998E-2</v>
      </c>
      <c r="O45" s="77">
        <v>279000</v>
      </c>
      <c r="P45" s="77">
        <v>88.06</v>
      </c>
      <c r="Q45" s="77">
        <v>9.29392</v>
      </c>
      <c r="R45" s="77">
        <v>254.98132000000001</v>
      </c>
      <c r="S45" s="78">
        <v>1.6000000000000001E-3</v>
      </c>
      <c r="T45" s="78">
        <v>1.12E-2</v>
      </c>
      <c r="U45" s="78">
        <v>1.1999999999999999E-3</v>
      </c>
    </row>
    <row r="46" spans="2:21">
      <c r="B46" t="s">
        <v>448</v>
      </c>
      <c r="C46" t="s">
        <v>449</v>
      </c>
      <c r="D46" t="s">
        <v>100</v>
      </c>
      <c r="E46" t="s">
        <v>123</v>
      </c>
      <c r="F46" t="s">
        <v>450</v>
      </c>
      <c r="G46" t="s">
        <v>451</v>
      </c>
      <c r="H46" t="s">
        <v>438</v>
      </c>
      <c r="I46" t="s">
        <v>150</v>
      </c>
      <c r="J46" t="s">
        <v>412</v>
      </c>
      <c r="K46" s="77">
        <v>1.29</v>
      </c>
      <c r="L46" t="s">
        <v>102</v>
      </c>
      <c r="M46" s="78">
        <v>1.8499999999999999E-2</v>
      </c>
      <c r="N46" s="78">
        <v>3.5799999999999998E-2</v>
      </c>
      <c r="O46" s="77">
        <v>222984.95999999999</v>
      </c>
      <c r="P46" s="77">
        <v>109.43</v>
      </c>
      <c r="Q46" s="77">
        <v>0</v>
      </c>
      <c r="R46" s="77">
        <v>244.012441728</v>
      </c>
      <c r="S46" s="78">
        <v>4.0000000000000002E-4</v>
      </c>
      <c r="T46" s="78">
        <v>1.0699999999999999E-2</v>
      </c>
      <c r="U46" s="78">
        <v>1.1000000000000001E-3</v>
      </c>
    </row>
    <row r="47" spans="2:21">
      <c r="B47" t="s">
        <v>452</v>
      </c>
      <c r="C47" t="s">
        <v>453</v>
      </c>
      <c r="D47" t="s">
        <v>100</v>
      </c>
      <c r="E47" t="s">
        <v>123</v>
      </c>
      <c r="F47" t="s">
        <v>454</v>
      </c>
      <c r="G47" t="s">
        <v>356</v>
      </c>
      <c r="H47" t="s">
        <v>446</v>
      </c>
      <c r="I47" t="s">
        <v>207</v>
      </c>
      <c r="J47" t="s">
        <v>331</v>
      </c>
      <c r="K47" s="77">
        <v>3.51</v>
      </c>
      <c r="L47" t="s">
        <v>102</v>
      </c>
      <c r="M47" s="78">
        <v>1.23E-2</v>
      </c>
      <c r="N47" s="78">
        <v>2.93E-2</v>
      </c>
      <c r="O47" s="77">
        <v>161054.06</v>
      </c>
      <c r="P47" s="77">
        <v>105.97</v>
      </c>
      <c r="Q47" s="77">
        <v>0</v>
      </c>
      <c r="R47" s="77">
        <v>170.66898738200001</v>
      </c>
      <c r="S47" s="78">
        <v>1E-4</v>
      </c>
      <c r="T47" s="78">
        <v>7.4999999999999997E-3</v>
      </c>
      <c r="U47" s="78">
        <v>8.0000000000000004E-4</v>
      </c>
    </row>
    <row r="48" spans="2:21">
      <c r="B48" t="s">
        <v>455</v>
      </c>
      <c r="C48" t="s">
        <v>456</v>
      </c>
      <c r="D48" t="s">
        <v>100</v>
      </c>
      <c r="E48" t="s">
        <v>123</v>
      </c>
      <c r="F48" t="s">
        <v>457</v>
      </c>
      <c r="G48" t="s">
        <v>382</v>
      </c>
      <c r="H48" t="s">
        <v>458</v>
      </c>
      <c r="I48" t="s">
        <v>150</v>
      </c>
      <c r="J48" t="s">
        <v>331</v>
      </c>
      <c r="K48" s="77">
        <v>1.22</v>
      </c>
      <c r="L48" t="s">
        <v>102</v>
      </c>
      <c r="M48" s="78">
        <v>4.65E-2</v>
      </c>
      <c r="N48" s="78">
        <v>4.41E-2</v>
      </c>
      <c r="O48" s="77">
        <v>84174.8</v>
      </c>
      <c r="P48" s="77">
        <v>113.5</v>
      </c>
      <c r="Q48" s="77">
        <v>0</v>
      </c>
      <c r="R48" s="77">
        <v>95.538398000000001</v>
      </c>
      <c r="S48" s="78">
        <v>2.9999999999999997E-4</v>
      </c>
      <c r="T48" s="78">
        <v>4.1999999999999997E-3</v>
      </c>
      <c r="U48" s="78">
        <v>4.0000000000000002E-4</v>
      </c>
    </row>
    <row r="49" spans="2:21">
      <c r="B49" t="s">
        <v>459</v>
      </c>
      <c r="C49" t="s">
        <v>460</v>
      </c>
      <c r="D49" t="s">
        <v>100</v>
      </c>
      <c r="E49" t="s">
        <v>123</v>
      </c>
      <c r="F49" t="s">
        <v>457</v>
      </c>
      <c r="G49" t="s">
        <v>382</v>
      </c>
      <c r="H49" t="s">
        <v>458</v>
      </c>
      <c r="I49" t="s">
        <v>150</v>
      </c>
      <c r="J49" t="s">
        <v>461</v>
      </c>
      <c r="K49" s="77">
        <v>5.01</v>
      </c>
      <c r="L49" t="s">
        <v>102</v>
      </c>
      <c r="M49" s="78">
        <v>4.3E-3</v>
      </c>
      <c r="N49" s="78">
        <v>4.7500000000000001E-2</v>
      </c>
      <c r="O49" s="77">
        <v>611000</v>
      </c>
      <c r="P49" s="77">
        <v>87.77</v>
      </c>
      <c r="Q49" s="77">
        <v>1.42787</v>
      </c>
      <c r="R49" s="77">
        <v>537.70257000000004</v>
      </c>
      <c r="S49" s="78">
        <v>1E-3</v>
      </c>
      <c r="T49" s="78">
        <v>2.3599999999999999E-2</v>
      </c>
      <c r="U49" s="78">
        <v>2.5000000000000001E-3</v>
      </c>
    </row>
    <row r="50" spans="2:21">
      <c r="B50" t="s">
        <v>462</v>
      </c>
      <c r="C50" t="s">
        <v>463</v>
      </c>
      <c r="D50" t="s">
        <v>100</v>
      </c>
      <c r="E50" t="s">
        <v>123</v>
      </c>
      <c r="F50" t="s">
        <v>464</v>
      </c>
      <c r="G50" t="s">
        <v>340</v>
      </c>
      <c r="H50" t="s">
        <v>465</v>
      </c>
      <c r="I50" t="s">
        <v>207</v>
      </c>
      <c r="J50" t="s">
        <v>466</v>
      </c>
      <c r="K50" s="77">
        <v>1.9</v>
      </c>
      <c r="L50" t="s">
        <v>102</v>
      </c>
      <c r="M50" s="78">
        <v>3.0599999999999999E-2</v>
      </c>
      <c r="N50" s="78">
        <v>3.4299999999999997E-2</v>
      </c>
      <c r="O50" s="77">
        <v>29743.56</v>
      </c>
      <c r="P50" s="77">
        <v>112.41</v>
      </c>
      <c r="Q50" s="77">
        <v>0</v>
      </c>
      <c r="R50" s="77">
        <v>33.434735795999998</v>
      </c>
      <c r="S50" s="78">
        <v>1E-4</v>
      </c>
      <c r="T50" s="78">
        <v>1.5E-3</v>
      </c>
      <c r="U50" s="78">
        <v>2.0000000000000001E-4</v>
      </c>
    </row>
    <row r="51" spans="2:21">
      <c r="B51" t="s">
        <v>467</v>
      </c>
      <c r="C51" t="s">
        <v>468</v>
      </c>
      <c r="D51" t="s">
        <v>100</v>
      </c>
      <c r="E51" t="s">
        <v>123</v>
      </c>
      <c r="F51" t="s">
        <v>469</v>
      </c>
      <c r="G51" t="s">
        <v>437</v>
      </c>
      <c r="H51" t="s">
        <v>465</v>
      </c>
      <c r="I51" t="s">
        <v>207</v>
      </c>
      <c r="J51" t="s">
        <v>470</v>
      </c>
      <c r="K51" s="77">
        <v>4.22</v>
      </c>
      <c r="L51" t="s">
        <v>102</v>
      </c>
      <c r="M51" s="78">
        <v>7.4999999999999997E-3</v>
      </c>
      <c r="N51" s="78">
        <v>4.1099999999999998E-2</v>
      </c>
      <c r="O51" s="77">
        <v>219000</v>
      </c>
      <c r="P51" s="77">
        <v>94.68</v>
      </c>
      <c r="Q51" s="77">
        <v>0</v>
      </c>
      <c r="R51" s="77">
        <v>207.3492</v>
      </c>
      <c r="S51" s="78">
        <v>1E-4</v>
      </c>
      <c r="T51" s="78">
        <v>9.1000000000000004E-3</v>
      </c>
      <c r="U51" s="78">
        <v>1E-3</v>
      </c>
    </row>
    <row r="52" spans="2:21">
      <c r="B52" t="s">
        <v>471</v>
      </c>
      <c r="C52" t="s">
        <v>472</v>
      </c>
      <c r="D52" t="s">
        <v>100</v>
      </c>
      <c r="E52" t="s">
        <v>123</v>
      </c>
      <c r="F52" t="s">
        <v>469</v>
      </c>
      <c r="G52" t="s">
        <v>437</v>
      </c>
      <c r="H52" t="s">
        <v>465</v>
      </c>
      <c r="I52" t="s">
        <v>207</v>
      </c>
      <c r="J52" t="s">
        <v>276</v>
      </c>
      <c r="K52" s="77">
        <v>6.26</v>
      </c>
      <c r="L52" t="s">
        <v>102</v>
      </c>
      <c r="M52" s="78">
        <v>4.0800000000000003E-2</v>
      </c>
      <c r="N52" s="78">
        <v>4.3700000000000003E-2</v>
      </c>
      <c r="O52" s="77">
        <v>197000</v>
      </c>
      <c r="P52" s="77">
        <v>99.17</v>
      </c>
      <c r="Q52" s="77">
        <v>0</v>
      </c>
      <c r="R52" s="77">
        <v>195.36490000000001</v>
      </c>
      <c r="S52" s="78">
        <v>5.9999999999999995E-4</v>
      </c>
      <c r="T52" s="78">
        <v>8.6E-3</v>
      </c>
      <c r="U52" s="78">
        <v>8.9999999999999998E-4</v>
      </c>
    </row>
    <row r="53" spans="2:21">
      <c r="B53" t="s">
        <v>473</v>
      </c>
      <c r="C53" t="s">
        <v>474</v>
      </c>
      <c r="D53" t="s">
        <v>100</v>
      </c>
      <c r="E53" t="s">
        <v>123</v>
      </c>
      <c r="F53" t="s">
        <v>475</v>
      </c>
      <c r="G53" t="s">
        <v>340</v>
      </c>
      <c r="H53" t="s">
        <v>465</v>
      </c>
      <c r="I53" t="s">
        <v>207</v>
      </c>
      <c r="J53" t="s">
        <v>476</v>
      </c>
      <c r="K53" s="77">
        <v>5.0999999999999996</v>
      </c>
      <c r="L53" t="s">
        <v>102</v>
      </c>
      <c r="M53" s="78">
        <v>4.3999999999999997E-2</v>
      </c>
      <c r="N53" s="78">
        <v>4.3099999999999999E-2</v>
      </c>
      <c r="O53" s="77">
        <v>571000</v>
      </c>
      <c r="P53" s="77">
        <v>101.63</v>
      </c>
      <c r="Q53" s="77">
        <v>8.7563099999999991</v>
      </c>
      <c r="R53" s="77">
        <v>589.06361000000004</v>
      </c>
      <c r="S53" s="78">
        <v>1.4E-3</v>
      </c>
      <c r="T53" s="78">
        <v>2.58E-2</v>
      </c>
      <c r="U53" s="78">
        <v>2.7000000000000001E-3</v>
      </c>
    </row>
    <row r="54" spans="2:21">
      <c r="B54" t="s">
        <v>477</v>
      </c>
      <c r="C54" t="s">
        <v>478</v>
      </c>
      <c r="D54" t="s">
        <v>100</v>
      </c>
      <c r="E54" t="s">
        <v>123</v>
      </c>
      <c r="F54" t="s">
        <v>479</v>
      </c>
      <c r="G54" t="s">
        <v>340</v>
      </c>
      <c r="H54" t="s">
        <v>465</v>
      </c>
      <c r="I54" t="s">
        <v>207</v>
      </c>
      <c r="J54" t="s">
        <v>480</v>
      </c>
      <c r="K54" s="77">
        <v>4.74</v>
      </c>
      <c r="L54" t="s">
        <v>102</v>
      </c>
      <c r="M54" s="78">
        <v>3.6200000000000003E-2</v>
      </c>
      <c r="N54" s="78">
        <v>4.5100000000000001E-2</v>
      </c>
      <c r="O54" s="77">
        <v>374300</v>
      </c>
      <c r="P54" s="77">
        <v>99.56</v>
      </c>
      <c r="Q54" s="77">
        <v>0</v>
      </c>
      <c r="R54" s="77">
        <v>372.65307999999999</v>
      </c>
      <c r="S54" s="78">
        <v>2.0000000000000001E-4</v>
      </c>
      <c r="T54" s="78">
        <v>1.6400000000000001E-2</v>
      </c>
      <c r="U54" s="78">
        <v>1.6999999999999999E-3</v>
      </c>
    </row>
    <row r="55" spans="2:21">
      <c r="B55" t="s">
        <v>481</v>
      </c>
      <c r="C55" t="s">
        <v>482</v>
      </c>
      <c r="D55" t="s">
        <v>100</v>
      </c>
      <c r="E55" t="s">
        <v>123</v>
      </c>
      <c r="F55" t="s">
        <v>483</v>
      </c>
      <c r="G55" t="s">
        <v>437</v>
      </c>
      <c r="H55" t="s">
        <v>465</v>
      </c>
      <c r="I55" t="s">
        <v>207</v>
      </c>
      <c r="J55" t="s">
        <v>395</v>
      </c>
      <c r="K55" s="77">
        <v>4.63</v>
      </c>
      <c r="L55" t="s">
        <v>102</v>
      </c>
      <c r="M55" s="78">
        <v>3.2500000000000001E-2</v>
      </c>
      <c r="N55" s="78">
        <v>4.58E-2</v>
      </c>
      <c r="O55" s="77">
        <v>321106.38</v>
      </c>
      <c r="P55" s="77">
        <v>105.39</v>
      </c>
      <c r="Q55" s="77">
        <v>5.8137299999999996</v>
      </c>
      <c r="R55" s="77">
        <v>344.22774388200003</v>
      </c>
      <c r="S55" s="78">
        <v>8.0000000000000004E-4</v>
      </c>
      <c r="T55" s="78">
        <v>1.5100000000000001E-2</v>
      </c>
      <c r="U55" s="78">
        <v>1.6000000000000001E-3</v>
      </c>
    </row>
    <row r="56" spans="2:21">
      <c r="B56" t="s">
        <v>484</v>
      </c>
      <c r="C56" t="s">
        <v>485</v>
      </c>
      <c r="D56" t="s">
        <v>100</v>
      </c>
      <c r="E56" t="s">
        <v>123</v>
      </c>
      <c r="F56" t="s">
        <v>483</v>
      </c>
      <c r="G56" t="s">
        <v>437</v>
      </c>
      <c r="H56" t="s">
        <v>465</v>
      </c>
      <c r="I56" t="s">
        <v>207</v>
      </c>
      <c r="J56" t="s">
        <v>486</v>
      </c>
      <c r="K56" s="77">
        <v>0.99</v>
      </c>
      <c r="L56" t="s">
        <v>102</v>
      </c>
      <c r="M56" s="78">
        <v>4.3400000000000001E-2</v>
      </c>
      <c r="N56" s="78">
        <v>3.8600000000000002E-2</v>
      </c>
      <c r="O56" s="77">
        <v>243588.67</v>
      </c>
      <c r="P56" s="77">
        <v>111.83</v>
      </c>
      <c r="Q56" s="77">
        <v>5.8829399999999996</v>
      </c>
      <c r="R56" s="77">
        <v>278.28814966099998</v>
      </c>
      <c r="S56" s="78">
        <v>2.9999999999999997E-4</v>
      </c>
      <c r="T56" s="78">
        <v>1.2200000000000001E-2</v>
      </c>
      <c r="U56" s="78">
        <v>1.2999999999999999E-3</v>
      </c>
    </row>
    <row r="57" spans="2:21">
      <c r="B57" t="s">
        <v>487</v>
      </c>
      <c r="C57" t="s">
        <v>488</v>
      </c>
      <c r="D57" t="s">
        <v>100</v>
      </c>
      <c r="E57" t="s">
        <v>123</v>
      </c>
      <c r="F57" t="s">
        <v>483</v>
      </c>
      <c r="G57" t="s">
        <v>437</v>
      </c>
      <c r="H57" t="s">
        <v>465</v>
      </c>
      <c r="I57" t="s">
        <v>207</v>
      </c>
      <c r="J57" t="s">
        <v>489</v>
      </c>
      <c r="K57" s="77">
        <v>3.56</v>
      </c>
      <c r="L57" t="s">
        <v>102</v>
      </c>
      <c r="M57" s="78">
        <v>3.9E-2</v>
      </c>
      <c r="N57" s="78">
        <v>4.4299999999999999E-2</v>
      </c>
      <c r="O57" s="77">
        <v>347045.82</v>
      </c>
      <c r="P57" s="77">
        <v>111.7</v>
      </c>
      <c r="Q57" s="77">
        <v>0</v>
      </c>
      <c r="R57" s="77">
        <v>387.65018093999998</v>
      </c>
      <c r="S57" s="78">
        <v>2.0000000000000001E-4</v>
      </c>
      <c r="T57" s="78">
        <v>1.7000000000000001E-2</v>
      </c>
      <c r="U57" s="78">
        <v>1.8E-3</v>
      </c>
    </row>
    <row r="58" spans="2:21">
      <c r="B58" t="s">
        <v>490</v>
      </c>
      <c r="C58" t="s">
        <v>491</v>
      </c>
      <c r="D58" t="s">
        <v>100</v>
      </c>
      <c r="E58" t="s">
        <v>123</v>
      </c>
      <c r="F58" t="s">
        <v>492</v>
      </c>
      <c r="G58" t="s">
        <v>382</v>
      </c>
      <c r="H58" t="s">
        <v>493</v>
      </c>
      <c r="I58" t="s">
        <v>207</v>
      </c>
      <c r="J58" t="s">
        <v>494</v>
      </c>
      <c r="K58" s="77">
        <v>4.59</v>
      </c>
      <c r="L58" t="s">
        <v>102</v>
      </c>
      <c r="M58" s="78">
        <v>9.9000000000000008E-3</v>
      </c>
      <c r="N58" s="78">
        <v>5.4800000000000001E-2</v>
      </c>
      <c r="O58" s="77">
        <v>393000</v>
      </c>
      <c r="P58" s="77">
        <v>89.34</v>
      </c>
      <c r="Q58" s="77">
        <v>0</v>
      </c>
      <c r="R58" s="77">
        <v>351.1062</v>
      </c>
      <c r="S58" s="78">
        <v>1.2999999999999999E-3</v>
      </c>
      <c r="T58" s="78">
        <v>1.54E-2</v>
      </c>
      <c r="U58" s="78">
        <v>1.6000000000000001E-3</v>
      </c>
    </row>
    <row r="59" spans="2:21">
      <c r="B59" t="s">
        <v>495</v>
      </c>
      <c r="C59" t="s">
        <v>496</v>
      </c>
      <c r="D59" t="s">
        <v>100</v>
      </c>
      <c r="E59" t="s">
        <v>123</v>
      </c>
      <c r="F59" t="s">
        <v>497</v>
      </c>
      <c r="G59" t="s">
        <v>356</v>
      </c>
      <c r="H59" t="s">
        <v>498</v>
      </c>
      <c r="I59" t="s">
        <v>150</v>
      </c>
      <c r="J59" t="s">
        <v>499</v>
      </c>
      <c r="K59" s="77">
        <v>4.1900000000000004</v>
      </c>
      <c r="L59" t="s">
        <v>102</v>
      </c>
      <c r="M59" s="78">
        <v>1.7999999999999999E-2</v>
      </c>
      <c r="N59" s="78">
        <v>3.95E-2</v>
      </c>
      <c r="O59" s="77">
        <v>395080</v>
      </c>
      <c r="P59" s="77">
        <v>102.19</v>
      </c>
      <c r="Q59" s="77">
        <v>25.34112</v>
      </c>
      <c r="R59" s="77">
        <v>429.07337200000001</v>
      </c>
      <c r="S59" s="78">
        <v>4.0000000000000002E-4</v>
      </c>
      <c r="T59" s="78">
        <v>1.8800000000000001E-2</v>
      </c>
      <c r="U59" s="78">
        <v>2E-3</v>
      </c>
    </row>
    <row r="60" spans="2:21">
      <c r="B60" t="s">
        <v>500</v>
      </c>
      <c r="C60" t="s">
        <v>501</v>
      </c>
      <c r="D60" t="s">
        <v>100</v>
      </c>
      <c r="E60" t="s">
        <v>123</v>
      </c>
      <c r="F60" t="s">
        <v>502</v>
      </c>
      <c r="G60" t="s">
        <v>340</v>
      </c>
      <c r="H60" t="s">
        <v>493</v>
      </c>
      <c r="I60" t="s">
        <v>207</v>
      </c>
      <c r="J60" t="s">
        <v>503</v>
      </c>
      <c r="K60" s="77">
        <v>2.77</v>
      </c>
      <c r="L60" t="s">
        <v>102</v>
      </c>
      <c r="M60" s="78">
        <v>3.3000000000000002E-2</v>
      </c>
      <c r="N60" s="78">
        <v>4.7899999999999998E-2</v>
      </c>
      <c r="O60" s="77">
        <v>208000</v>
      </c>
      <c r="P60" s="77">
        <v>107.69</v>
      </c>
      <c r="Q60" s="77">
        <v>0</v>
      </c>
      <c r="R60" s="77">
        <v>223.99520000000001</v>
      </c>
      <c r="S60" s="78">
        <v>2.9999999999999997E-4</v>
      </c>
      <c r="T60" s="78">
        <v>9.7999999999999997E-3</v>
      </c>
      <c r="U60" s="78">
        <v>1E-3</v>
      </c>
    </row>
    <row r="61" spans="2:21">
      <c r="B61" s="79" t="s">
        <v>250</v>
      </c>
      <c r="C61" s="16"/>
      <c r="D61" s="16"/>
      <c r="E61" s="16"/>
      <c r="F61" s="16"/>
      <c r="K61" s="81">
        <v>3.4</v>
      </c>
      <c r="N61" s="80">
        <v>6.25E-2</v>
      </c>
      <c r="O61" s="81">
        <v>5698976.6799999997</v>
      </c>
      <c r="Q61" s="81">
        <v>81.203810000000004</v>
      </c>
      <c r="R61" s="81">
        <v>5470.6253007280002</v>
      </c>
      <c r="T61" s="80">
        <v>0.24</v>
      </c>
      <c r="U61" s="80">
        <v>2.5399999999999999E-2</v>
      </c>
    </row>
    <row r="62" spans="2:21">
      <c r="B62" t="s">
        <v>504</v>
      </c>
      <c r="C62" t="s">
        <v>505</v>
      </c>
      <c r="D62" t="s">
        <v>100</v>
      </c>
      <c r="E62" t="s">
        <v>123</v>
      </c>
      <c r="F62" t="s">
        <v>339</v>
      </c>
      <c r="G62" t="s">
        <v>340</v>
      </c>
      <c r="H62" t="s">
        <v>206</v>
      </c>
      <c r="I62" t="s">
        <v>207</v>
      </c>
      <c r="J62" t="s">
        <v>506</v>
      </c>
      <c r="K62" s="77">
        <v>0.74</v>
      </c>
      <c r="L62" t="s">
        <v>102</v>
      </c>
      <c r="M62" s="78">
        <v>1.6299999999999999E-2</v>
      </c>
      <c r="N62" s="78">
        <v>5.1799999999999999E-2</v>
      </c>
      <c r="O62" s="77">
        <v>121620.5</v>
      </c>
      <c r="P62" s="77">
        <v>97.88</v>
      </c>
      <c r="Q62" s="77">
        <v>0</v>
      </c>
      <c r="R62" s="77">
        <v>119.0421454</v>
      </c>
      <c r="S62" s="78">
        <v>5.9999999999999995E-4</v>
      </c>
      <c r="T62" s="78">
        <v>5.1999999999999998E-3</v>
      </c>
      <c r="U62" s="78">
        <v>5.9999999999999995E-4</v>
      </c>
    </row>
    <row r="63" spans="2:21">
      <c r="B63" t="s">
        <v>507</v>
      </c>
      <c r="C63" t="s">
        <v>508</v>
      </c>
      <c r="D63" t="s">
        <v>100</v>
      </c>
      <c r="E63" t="s">
        <v>123</v>
      </c>
      <c r="F63" t="s">
        <v>343</v>
      </c>
      <c r="G63" t="s">
        <v>320</v>
      </c>
      <c r="H63" t="s">
        <v>206</v>
      </c>
      <c r="I63" t="s">
        <v>207</v>
      </c>
      <c r="J63" t="s">
        <v>347</v>
      </c>
      <c r="K63" s="77">
        <v>1.61</v>
      </c>
      <c r="L63" t="s">
        <v>102</v>
      </c>
      <c r="M63" s="78">
        <v>3.7600000000000001E-2</v>
      </c>
      <c r="N63" s="78">
        <v>5.0900000000000001E-2</v>
      </c>
      <c r="O63" s="77">
        <v>434000</v>
      </c>
      <c r="P63" s="77">
        <v>99.26</v>
      </c>
      <c r="Q63" s="77">
        <v>0</v>
      </c>
      <c r="R63" s="77">
        <v>430.78840000000002</v>
      </c>
      <c r="S63" s="78">
        <v>4.0000000000000002E-4</v>
      </c>
      <c r="T63" s="78">
        <v>1.89E-2</v>
      </c>
      <c r="U63" s="78">
        <v>2E-3</v>
      </c>
    </row>
    <row r="64" spans="2:21">
      <c r="B64" t="s">
        <v>509</v>
      </c>
      <c r="C64" t="s">
        <v>510</v>
      </c>
      <c r="D64" t="s">
        <v>100</v>
      </c>
      <c r="E64" t="s">
        <v>123</v>
      </c>
      <c r="F64" t="s">
        <v>511</v>
      </c>
      <c r="G64" t="s">
        <v>512</v>
      </c>
      <c r="H64" t="s">
        <v>371</v>
      </c>
      <c r="I64" t="s">
        <v>207</v>
      </c>
      <c r="J64" t="s">
        <v>513</v>
      </c>
      <c r="K64" s="77">
        <v>2.14</v>
      </c>
      <c r="L64" t="s">
        <v>102</v>
      </c>
      <c r="M64" s="78">
        <v>2.6100000000000002E-2</v>
      </c>
      <c r="N64" s="78">
        <v>5.1299999999999998E-2</v>
      </c>
      <c r="O64" s="77">
        <v>235941.34</v>
      </c>
      <c r="P64" s="77">
        <v>95.56</v>
      </c>
      <c r="Q64" s="77">
        <v>0</v>
      </c>
      <c r="R64" s="77">
        <v>225.46554450400001</v>
      </c>
      <c r="S64" s="78">
        <v>5.0000000000000001E-4</v>
      </c>
      <c r="T64" s="78">
        <v>9.9000000000000008E-3</v>
      </c>
      <c r="U64" s="78">
        <v>1E-3</v>
      </c>
    </row>
    <row r="65" spans="2:21">
      <c r="B65" t="s">
        <v>514</v>
      </c>
      <c r="C65" t="s">
        <v>515</v>
      </c>
      <c r="D65" t="s">
        <v>100</v>
      </c>
      <c r="E65" t="s">
        <v>123</v>
      </c>
      <c r="F65" t="s">
        <v>516</v>
      </c>
      <c r="G65" t="s">
        <v>517</v>
      </c>
      <c r="H65" t="s">
        <v>383</v>
      </c>
      <c r="I65" t="s">
        <v>207</v>
      </c>
      <c r="J65" t="s">
        <v>321</v>
      </c>
      <c r="K65" s="77">
        <v>3.07</v>
      </c>
      <c r="L65" t="s">
        <v>102</v>
      </c>
      <c r="M65" s="78">
        <v>1.0800000000000001E-2</v>
      </c>
      <c r="N65" s="78">
        <v>4.9700000000000001E-2</v>
      </c>
      <c r="O65" s="77">
        <v>73585.710000000006</v>
      </c>
      <c r="P65" s="77">
        <v>89.11</v>
      </c>
      <c r="Q65" s="77">
        <v>0</v>
      </c>
      <c r="R65" s="77">
        <v>65.572226181000005</v>
      </c>
      <c r="S65" s="78">
        <v>1E-4</v>
      </c>
      <c r="T65" s="78">
        <v>2.8999999999999998E-3</v>
      </c>
      <c r="U65" s="78">
        <v>2.9999999999999997E-4</v>
      </c>
    </row>
    <row r="66" spans="2:21">
      <c r="B66" t="s">
        <v>518</v>
      </c>
      <c r="C66" t="s">
        <v>519</v>
      </c>
      <c r="D66" t="s">
        <v>100</v>
      </c>
      <c r="E66" t="s">
        <v>123</v>
      </c>
      <c r="F66" t="s">
        <v>520</v>
      </c>
      <c r="G66" t="s">
        <v>340</v>
      </c>
      <c r="H66" t="s">
        <v>383</v>
      </c>
      <c r="I66" t="s">
        <v>207</v>
      </c>
      <c r="J66" t="s">
        <v>521</v>
      </c>
      <c r="K66" s="77">
        <v>6.1</v>
      </c>
      <c r="L66" t="s">
        <v>102</v>
      </c>
      <c r="M66" s="78">
        <v>2.4400000000000002E-2</v>
      </c>
      <c r="N66" s="78">
        <v>5.5599999999999997E-2</v>
      </c>
      <c r="O66" s="77">
        <v>471897</v>
      </c>
      <c r="P66" s="77">
        <v>84.62</v>
      </c>
      <c r="Q66" s="77">
        <v>0</v>
      </c>
      <c r="R66" s="77">
        <v>399.31924140000001</v>
      </c>
      <c r="S66" s="78">
        <v>4.0000000000000002E-4</v>
      </c>
      <c r="T66" s="78">
        <v>1.7500000000000002E-2</v>
      </c>
      <c r="U66" s="78">
        <v>1.9E-3</v>
      </c>
    </row>
    <row r="67" spans="2:21">
      <c r="B67" t="s">
        <v>522</v>
      </c>
      <c r="C67" t="s">
        <v>523</v>
      </c>
      <c r="D67" t="s">
        <v>100</v>
      </c>
      <c r="E67" t="s">
        <v>123</v>
      </c>
      <c r="F67" t="s">
        <v>524</v>
      </c>
      <c r="G67" t="s">
        <v>525</v>
      </c>
      <c r="H67" t="s">
        <v>526</v>
      </c>
      <c r="I67" t="s">
        <v>150</v>
      </c>
      <c r="J67" t="s">
        <v>527</v>
      </c>
      <c r="K67" s="77">
        <v>0.41</v>
      </c>
      <c r="L67" t="s">
        <v>102</v>
      </c>
      <c r="M67" s="78">
        <v>1.49E-2</v>
      </c>
      <c r="N67" s="78">
        <v>4.82E-2</v>
      </c>
      <c r="O67" s="77">
        <v>371.24</v>
      </c>
      <c r="P67" s="77">
        <v>99.16</v>
      </c>
      <c r="Q67" s="77">
        <v>0</v>
      </c>
      <c r="R67" s="77">
        <v>0.368121584</v>
      </c>
      <c r="S67" s="78">
        <v>0</v>
      </c>
      <c r="T67" s="78">
        <v>0</v>
      </c>
      <c r="U67" s="78">
        <v>0</v>
      </c>
    </row>
    <row r="68" spans="2:21">
      <c r="B68" t="s">
        <v>528</v>
      </c>
      <c r="C68" t="s">
        <v>529</v>
      </c>
      <c r="D68" t="s">
        <v>100</v>
      </c>
      <c r="E68" t="s">
        <v>123</v>
      </c>
      <c r="F68" t="s">
        <v>530</v>
      </c>
      <c r="G68" t="s">
        <v>416</v>
      </c>
      <c r="H68" t="s">
        <v>383</v>
      </c>
      <c r="I68" t="s">
        <v>207</v>
      </c>
      <c r="J68" t="s">
        <v>407</v>
      </c>
      <c r="K68" s="77">
        <v>0.5</v>
      </c>
      <c r="L68" t="s">
        <v>102</v>
      </c>
      <c r="M68" s="78">
        <v>2.4500000000000001E-2</v>
      </c>
      <c r="N68" s="78">
        <v>4.9399999999999999E-2</v>
      </c>
      <c r="O68" s="77">
        <v>38219.75</v>
      </c>
      <c r="P68" s="77">
        <v>98.8</v>
      </c>
      <c r="Q68" s="77">
        <v>0.46819</v>
      </c>
      <c r="R68" s="77">
        <v>38.229303000000002</v>
      </c>
      <c r="S68" s="78">
        <v>1E-4</v>
      </c>
      <c r="T68" s="78">
        <v>1.6999999999999999E-3</v>
      </c>
      <c r="U68" s="78">
        <v>2.0000000000000001E-4</v>
      </c>
    </row>
    <row r="69" spans="2:21">
      <c r="B69" t="s">
        <v>531</v>
      </c>
      <c r="C69" t="s">
        <v>532</v>
      </c>
      <c r="D69" t="s">
        <v>100</v>
      </c>
      <c r="E69" t="s">
        <v>123</v>
      </c>
      <c r="F69" t="s">
        <v>533</v>
      </c>
      <c r="G69" t="s">
        <v>340</v>
      </c>
      <c r="H69" t="s">
        <v>417</v>
      </c>
      <c r="I69" t="s">
        <v>207</v>
      </c>
      <c r="J69" t="s">
        <v>534</v>
      </c>
      <c r="K69" s="77">
        <v>6.9</v>
      </c>
      <c r="L69" t="s">
        <v>102</v>
      </c>
      <c r="M69" s="78">
        <v>4.9399999999999999E-2</v>
      </c>
      <c r="N69" s="78">
        <v>6.5600000000000006E-2</v>
      </c>
      <c r="O69" s="77">
        <v>430000</v>
      </c>
      <c r="P69" s="77">
        <v>92.37</v>
      </c>
      <c r="Q69" s="77">
        <v>0</v>
      </c>
      <c r="R69" s="77">
        <v>397.19099999999997</v>
      </c>
      <c r="S69" s="78">
        <v>5.9999999999999995E-4</v>
      </c>
      <c r="T69" s="78">
        <v>1.7399999999999999E-2</v>
      </c>
      <c r="U69" s="78">
        <v>1.8E-3</v>
      </c>
    </row>
    <row r="70" spans="2:21">
      <c r="B70" t="s">
        <v>535</v>
      </c>
      <c r="C70" t="s">
        <v>536</v>
      </c>
      <c r="D70" t="s">
        <v>100</v>
      </c>
      <c r="E70" t="s">
        <v>123</v>
      </c>
      <c r="F70" t="s">
        <v>537</v>
      </c>
      <c r="G70" t="s">
        <v>132</v>
      </c>
      <c r="H70" t="s">
        <v>417</v>
      </c>
      <c r="I70" t="s">
        <v>207</v>
      </c>
      <c r="J70" t="s">
        <v>538</v>
      </c>
      <c r="K70" s="77">
        <v>1.1200000000000001</v>
      </c>
      <c r="L70" t="s">
        <v>102</v>
      </c>
      <c r="M70" s="78">
        <v>3.6499999999999998E-2</v>
      </c>
      <c r="N70" s="78">
        <v>5.33E-2</v>
      </c>
      <c r="O70" s="77">
        <v>782.74</v>
      </c>
      <c r="P70" s="77">
        <v>99.41</v>
      </c>
      <c r="Q70" s="77">
        <v>0</v>
      </c>
      <c r="R70" s="77">
        <v>0.77812183400000001</v>
      </c>
      <c r="S70" s="78">
        <v>0</v>
      </c>
      <c r="T70" s="78">
        <v>0</v>
      </c>
      <c r="U70" s="78">
        <v>0</v>
      </c>
    </row>
    <row r="71" spans="2:21">
      <c r="B71" t="s">
        <v>539</v>
      </c>
      <c r="C71" t="s">
        <v>540</v>
      </c>
      <c r="D71" t="s">
        <v>100</v>
      </c>
      <c r="E71" t="s">
        <v>123</v>
      </c>
      <c r="F71" t="s">
        <v>541</v>
      </c>
      <c r="G71" t="s">
        <v>542</v>
      </c>
      <c r="H71" t="s">
        <v>417</v>
      </c>
      <c r="I71" t="s">
        <v>207</v>
      </c>
      <c r="J71" t="s">
        <v>543</v>
      </c>
      <c r="K71" s="77">
        <v>0.83</v>
      </c>
      <c r="L71" t="s">
        <v>102</v>
      </c>
      <c r="M71" s="78">
        <v>3.9199999999999999E-2</v>
      </c>
      <c r="N71" s="78">
        <v>5.79E-2</v>
      </c>
      <c r="O71" s="77">
        <v>57633</v>
      </c>
      <c r="P71" s="77">
        <v>99.2</v>
      </c>
      <c r="Q71" s="77">
        <v>0</v>
      </c>
      <c r="R71" s="77">
        <v>57.171936000000002</v>
      </c>
      <c r="S71" s="78">
        <v>1E-4</v>
      </c>
      <c r="T71" s="78">
        <v>2.5000000000000001E-3</v>
      </c>
      <c r="U71" s="78">
        <v>2.9999999999999997E-4</v>
      </c>
    </row>
    <row r="72" spans="2:21">
      <c r="B72" t="s">
        <v>544</v>
      </c>
      <c r="C72" t="s">
        <v>545</v>
      </c>
      <c r="D72" t="s">
        <v>100</v>
      </c>
      <c r="E72" t="s">
        <v>123</v>
      </c>
      <c r="F72" t="s">
        <v>546</v>
      </c>
      <c r="G72" t="s">
        <v>547</v>
      </c>
      <c r="H72" t="s">
        <v>446</v>
      </c>
      <c r="I72" t="s">
        <v>207</v>
      </c>
      <c r="J72" t="s">
        <v>548</v>
      </c>
      <c r="K72" s="77">
        <v>1.72</v>
      </c>
      <c r="L72" t="s">
        <v>102</v>
      </c>
      <c r="M72" s="78">
        <v>3.9E-2</v>
      </c>
      <c r="N72" s="78">
        <v>6.2300000000000001E-2</v>
      </c>
      <c r="O72" s="77">
        <v>74508</v>
      </c>
      <c r="P72" s="77">
        <v>96.28</v>
      </c>
      <c r="Q72" s="77">
        <v>1.4529099999999999</v>
      </c>
      <c r="R72" s="77">
        <v>73.189212400000002</v>
      </c>
      <c r="S72" s="78">
        <v>1E-4</v>
      </c>
      <c r="T72" s="78">
        <v>3.2000000000000002E-3</v>
      </c>
      <c r="U72" s="78">
        <v>2.9999999999999997E-4</v>
      </c>
    </row>
    <row r="73" spans="2:21">
      <c r="B73" t="s">
        <v>549</v>
      </c>
      <c r="C73" t="s">
        <v>550</v>
      </c>
      <c r="D73" t="s">
        <v>100</v>
      </c>
      <c r="E73" t="s">
        <v>123</v>
      </c>
      <c r="F73" t="s">
        <v>551</v>
      </c>
      <c r="G73" t="s">
        <v>356</v>
      </c>
      <c r="H73" t="s">
        <v>446</v>
      </c>
      <c r="I73" t="s">
        <v>207</v>
      </c>
      <c r="J73" t="s">
        <v>552</v>
      </c>
      <c r="K73" s="77">
        <v>3.08</v>
      </c>
      <c r="L73" t="s">
        <v>102</v>
      </c>
      <c r="M73" s="78">
        <v>2.7E-2</v>
      </c>
      <c r="N73" s="78">
        <v>5.7700000000000001E-2</v>
      </c>
      <c r="O73" s="77">
        <v>57725.25</v>
      </c>
      <c r="P73" s="77">
        <v>91.23</v>
      </c>
      <c r="Q73" s="77">
        <v>0</v>
      </c>
      <c r="R73" s="77">
        <v>52.662745575000002</v>
      </c>
      <c r="S73" s="78">
        <v>1E-4</v>
      </c>
      <c r="T73" s="78">
        <v>2.3E-3</v>
      </c>
      <c r="U73" s="78">
        <v>2.0000000000000001E-4</v>
      </c>
    </row>
    <row r="74" spans="2:21">
      <c r="B74" t="s">
        <v>553</v>
      </c>
      <c r="C74" t="s">
        <v>554</v>
      </c>
      <c r="D74" t="s">
        <v>100</v>
      </c>
      <c r="E74" t="s">
        <v>123</v>
      </c>
      <c r="F74" t="s">
        <v>555</v>
      </c>
      <c r="G74" t="s">
        <v>437</v>
      </c>
      <c r="H74" t="s">
        <v>438</v>
      </c>
      <c r="I74" t="s">
        <v>150</v>
      </c>
      <c r="J74" t="s">
        <v>552</v>
      </c>
      <c r="K74" s="77">
        <v>1.25</v>
      </c>
      <c r="L74" t="s">
        <v>102</v>
      </c>
      <c r="M74" s="78">
        <v>4.1700000000000001E-2</v>
      </c>
      <c r="N74" s="78">
        <v>5.74E-2</v>
      </c>
      <c r="O74" s="77">
        <v>31108</v>
      </c>
      <c r="P74" s="77">
        <v>99.21</v>
      </c>
      <c r="Q74" s="77">
        <v>0</v>
      </c>
      <c r="R74" s="77">
        <v>30.862246800000001</v>
      </c>
      <c r="S74" s="78">
        <v>2.0000000000000001E-4</v>
      </c>
      <c r="T74" s="78">
        <v>1.4E-3</v>
      </c>
      <c r="U74" s="78">
        <v>1E-4</v>
      </c>
    </row>
    <row r="75" spans="2:21">
      <c r="B75" t="s">
        <v>556</v>
      </c>
      <c r="C75" t="s">
        <v>557</v>
      </c>
      <c r="D75" t="s">
        <v>100</v>
      </c>
      <c r="E75" t="s">
        <v>123</v>
      </c>
      <c r="F75" t="s">
        <v>555</v>
      </c>
      <c r="G75" t="s">
        <v>437</v>
      </c>
      <c r="H75" t="s">
        <v>438</v>
      </c>
      <c r="I75" t="s">
        <v>150</v>
      </c>
      <c r="J75" t="s">
        <v>558</v>
      </c>
      <c r="K75" s="77">
        <v>2.67</v>
      </c>
      <c r="L75" t="s">
        <v>102</v>
      </c>
      <c r="M75" s="78">
        <v>2.58E-2</v>
      </c>
      <c r="N75" s="78">
        <v>5.8500000000000003E-2</v>
      </c>
      <c r="O75" s="77">
        <v>146438.24</v>
      </c>
      <c r="P75" s="77">
        <v>92.5</v>
      </c>
      <c r="Q75" s="77">
        <v>0</v>
      </c>
      <c r="R75" s="77">
        <v>135.45537200000001</v>
      </c>
      <c r="S75" s="78">
        <v>5.0000000000000001E-4</v>
      </c>
      <c r="T75" s="78">
        <v>5.8999999999999999E-3</v>
      </c>
      <c r="U75" s="78">
        <v>5.9999999999999995E-4</v>
      </c>
    </row>
    <row r="76" spans="2:21">
      <c r="B76" t="s">
        <v>559</v>
      </c>
      <c r="C76" t="s">
        <v>560</v>
      </c>
      <c r="D76" t="s">
        <v>100</v>
      </c>
      <c r="E76" t="s">
        <v>123</v>
      </c>
      <c r="F76" t="s">
        <v>561</v>
      </c>
      <c r="G76" t="s">
        <v>547</v>
      </c>
      <c r="H76" t="s">
        <v>446</v>
      </c>
      <c r="I76" t="s">
        <v>207</v>
      </c>
      <c r="J76" t="s">
        <v>562</v>
      </c>
      <c r="K76" s="77">
        <v>4.5</v>
      </c>
      <c r="L76" t="s">
        <v>102</v>
      </c>
      <c r="M76" s="78">
        <v>2.7400000000000001E-2</v>
      </c>
      <c r="N76" s="78">
        <v>5.62E-2</v>
      </c>
      <c r="O76" s="77">
        <v>112283</v>
      </c>
      <c r="P76" s="77">
        <v>88.81</v>
      </c>
      <c r="Q76" s="77">
        <v>0</v>
      </c>
      <c r="R76" s="77">
        <v>99.718532300000007</v>
      </c>
      <c r="S76" s="78">
        <v>1E-4</v>
      </c>
      <c r="T76" s="78">
        <v>4.4000000000000003E-3</v>
      </c>
      <c r="U76" s="78">
        <v>5.0000000000000001E-4</v>
      </c>
    </row>
    <row r="77" spans="2:21">
      <c r="B77" t="s">
        <v>563</v>
      </c>
      <c r="C77" t="s">
        <v>564</v>
      </c>
      <c r="D77" t="s">
        <v>100</v>
      </c>
      <c r="E77" t="s">
        <v>123</v>
      </c>
      <c r="F77" t="s">
        <v>565</v>
      </c>
      <c r="G77" t="s">
        <v>132</v>
      </c>
      <c r="H77" t="s">
        <v>446</v>
      </c>
      <c r="I77" t="s">
        <v>207</v>
      </c>
      <c r="J77" t="s">
        <v>466</v>
      </c>
      <c r="K77" s="77">
        <v>0.73</v>
      </c>
      <c r="L77" t="s">
        <v>102</v>
      </c>
      <c r="M77" s="78">
        <v>2.1600000000000001E-2</v>
      </c>
      <c r="N77" s="78">
        <v>5.62E-2</v>
      </c>
      <c r="O77" s="77">
        <v>1549.43</v>
      </c>
      <c r="P77" s="77">
        <v>98.16</v>
      </c>
      <c r="Q77" s="77">
        <v>0</v>
      </c>
      <c r="R77" s="77">
        <v>1.520920488</v>
      </c>
      <c r="S77" s="78">
        <v>0</v>
      </c>
      <c r="T77" s="78">
        <v>1E-4</v>
      </c>
      <c r="U77" s="78">
        <v>0</v>
      </c>
    </row>
    <row r="78" spans="2:21">
      <c r="B78" t="s">
        <v>566</v>
      </c>
      <c r="C78" t="s">
        <v>567</v>
      </c>
      <c r="D78" t="s">
        <v>100</v>
      </c>
      <c r="E78" t="s">
        <v>123</v>
      </c>
      <c r="F78" t="s">
        <v>568</v>
      </c>
      <c r="G78" t="s">
        <v>569</v>
      </c>
      <c r="H78" t="s">
        <v>446</v>
      </c>
      <c r="I78" t="s">
        <v>207</v>
      </c>
      <c r="J78" t="s">
        <v>570</v>
      </c>
      <c r="K78" s="77">
        <v>5.83</v>
      </c>
      <c r="L78" t="s">
        <v>102</v>
      </c>
      <c r="M78" s="78">
        <v>2.3400000000000001E-2</v>
      </c>
      <c r="N78" s="78">
        <v>5.7299999999999997E-2</v>
      </c>
      <c r="O78" s="77">
        <v>37158.75</v>
      </c>
      <c r="P78" s="77">
        <v>82.62</v>
      </c>
      <c r="Q78" s="77">
        <v>0</v>
      </c>
      <c r="R78" s="77">
        <v>30.700559250000001</v>
      </c>
      <c r="S78" s="78">
        <v>0</v>
      </c>
      <c r="T78" s="78">
        <v>1.2999999999999999E-3</v>
      </c>
      <c r="U78" s="78">
        <v>1E-4</v>
      </c>
    </row>
    <row r="79" spans="2:21">
      <c r="B79" t="s">
        <v>571</v>
      </c>
      <c r="C79" t="s">
        <v>572</v>
      </c>
      <c r="D79" t="s">
        <v>100</v>
      </c>
      <c r="E79" t="s">
        <v>123</v>
      </c>
      <c r="F79" t="s">
        <v>436</v>
      </c>
      <c r="G79" t="s">
        <v>437</v>
      </c>
      <c r="H79" t="s">
        <v>458</v>
      </c>
      <c r="I79" t="s">
        <v>150</v>
      </c>
      <c r="J79" t="s">
        <v>573</v>
      </c>
      <c r="K79" s="77">
        <v>1.84</v>
      </c>
      <c r="L79" t="s">
        <v>102</v>
      </c>
      <c r="M79" s="78">
        <v>2.9499999999999998E-2</v>
      </c>
      <c r="N79" s="78">
        <v>6.2899999999999998E-2</v>
      </c>
      <c r="O79" s="77">
        <v>11860.72</v>
      </c>
      <c r="P79" s="77">
        <v>94.95</v>
      </c>
      <c r="Q79" s="77">
        <v>0</v>
      </c>
      <c r="R79" s="77">
        <v>11.26175364</v>
      </c>
      <c r="S79" s="78">
        <v>0</v>
      </c>
      <c r="T79" s="78">
        <v>5.0000000000000001E-4</v>
      </c>
      <c r="U79" s="78">
        <v>1E-4</v>
      </c>
    </row>
    <row r="80" spans="2:21">
      <c r="B80" t="s">
        <v>574</v>
      </c>
      <c r="C80" t="s">
        <v>575</v>
      </c>
      <c r="D80" t="s">
        <v>100</v>
      </c>
      <c r="E80" t="s">
        <v>123</v>
      </c>
      <c r="F80" t="s">
        <v>576</v>
      </c>
      <c r="G80" t="s">
        <v>577</v>
      </c>
      <c r="H80" t="s">
        <v>458</v>
      </c>
      <c r="I80" t="s">
        <v>150</v>
      </c>
      <c r="J80" t="s">
        <v>578</v>
      </c>
      <c r="K80" s="77">
        <v>4.6900000000000004</v>
      </c>
      <c r="L80" t="s">
        <v>102</v>
      </c>
      <c r="M80" s="78">
        <v>1.4999999999999999E-2</v>
      </c>
      <c r="N80" s="78">
        <v>6.0400000000000002E-2</v>
      </c>
      <c r="O80" s="77">
        <v>217000</v>
      </c>
      <c r="P80" s="77">
        <v>81.430000000000007</v>
      </c>
      <c r="Q80" s="77">
        <v>0</v>
      </c>
      <c r="R80" s="77">
        <v>176.70310000000001</v>
      </c>
      <c r="S80" s="78">
        <v>5.9999999999999995E-4</v>
      </c>
      <c r="T80" s="78">
        <v>7.7999999999999996E-3</v>
      </c>
      <c r="U80" s="78">
        <v>8.0000000000000004E-4</v>
      </c>
    </row>
    <row r="81" spans="2:21">
      <c r="B81" t="s">
        <v>579</v>
      </c>
      <c r="C81" t="s">
        <v>580</v>
      </c>
      <c r="D81" t="s">
        <v>100</v>
      </c>
      <c r="E81" t="s">
        <v>123</v>
      </c>
      <c r="F81" t="s">
        <v>581</v>
      </c>
      <c r="G81" t="s">
        <v>577</v>
      </c>
      <c r="H81" t="s">
        <v>465</v>
      </c>
      <c r="I81" t="s">
        <v>207</v>
      </c>
      <c r="J81" t="s">
        <v>582</v>
      </c>
      <c r="K81" s="77">
        <v>3.28</v>
      </c>
      <c r="L81" t="s">
        <v>102</v>
      </c>
      <c r="M81" s="78">
        <v>2.0500000000000001E-2</v>
      </c>
      <c r="N81" s="78">
        <v>5.7599999999999998E-2</v>
      </c>
      <c r="O81" s="77">
        <v>58069.68</v>
      </c>
      <c r="P81" s="77">
        <v>89.02</v>
      </c>
      <c r="Q81" s="77">
        <v>0</v>
      </c>
      <c r="R81" s="77">
        <v>51.693629135999998</v>
      </c>
      <c r="S81" s="78">
        <v>1E-4</v>
      </c>
      <c r="T81" s="78">
        <v>2.3E-3</v>
      </c>
      <c r="U81" s="78">
        <v>2.0000000000000001E-4</v>
      </c>
    </row>
    <row r="82" spans="2:21">
      <c r="B82" t="s">
        <v>583</v>
      </c>
      <c r="C82" t="s">
        <v>584</v>
      </c>
      <c r="D82" t="s">
        <v>100</v>
      </c>
      <c r="E82" t="s">
        <v>123</v>
      </c>
      <c r="F82" t="s">
        <v>585</v>
      </c>
      <c r="G82" t="s">
        <v>382</v>
      </c>
      <c r="H82" t="s">
        <v>458</v>
      </c>
      <c r="I82" t="s">
        <v>150</v>
      </c>
      <c r="J82" t="s">
        <v>586</v>
      </c>
      <c r="K82" s="77">
        <v>3.41</v>
      </c>
      <c r="L82" t="s">
        <v>102</v>
      </c>
      <c r="M82" s="78">
        <v>2.3E-2</v>
      </c>
      <c r="N82" s="78">
        <v>5.7799999999999997E-2</v>
      </c>
      <c r="O82" s="77">
        <v>407925</v>
      </c>
      <c r="P82" s="77">
        <v>89.28</v>
      </c>
      <c r="Q82" s="77">
        <v>0</v>
      </c>
      <c r="R82" s="77">
        <v>364.19544000000002</v>
      </c>
      <c r="S82" s="78">
        <v>6.9999999999999999E-4</v>
      </c>
      <c r="T82" s="78">
        <v>1.6E-2</v>
      </c>
      <c r="U82" s="78">
        <v>1.6999999999999999E-3</v>
      </c>
    </row>
    <row r="83" spans="2:21">
      <c r="B83" t="s">
        <v>587</v>
      </c>
      <c r="C83" t="s">
        <v>588</v>
      </c>
      <c r="D83" t="s">
        <v>100</v>
      </c>
      <c r="E83" t="s">
        <v>123</v>
      </c>
      <c r="F83" t="s">
        <v>589</v>
      </c>
      <c r="G83" t="s">
        <v>437</v>
      </c>
      <c r="H83" t="s">
        <v>458</v>
      </c>
      <c r="I83" t="s">
        <v>150</v>
      </c>
      <c r="J83" t="s">
        <v>590</v>
      </c>
      <c r="K83" s="77">
        <v>2.34</v>
      </c>
      <c r="L83" t="s">
        <v>102</v>
      </c>
      <c r="M83" s="78">
        <v>2.4E-2</v>
      </c>
      <c r="N83" s="78">
        <v>0.1041</v>
      </c>
      <c r="O83" s="77">
        <v>125506.96</v>
      </c>
      <c r="P83" s="77">
        <v>91.2</v>
      </c>
      <c r="Q83" s="77">
        <v>1.5060800000000001</v>
      </c>
      <c r="R83" s="77">
        <v>115.96842752000001</v>
      </c>
      <c r="S83" s="78">
        <v>5.0000000000000001E-4</v>
      </c>
      <c r="T83" s="78">
        <v>5.1000000000000004E-3</v>
      </c>
      <c r="U83" s="78">
        <v>5.0000000000000001E-4</v>
      </c>
    </row>
    <row r="84" spans="2:21">
      <c r="B84" t="s">
        <v>591</v>
      </c>
      <c r="C84" t="s">
        <v>592</v>
      </c>
      <c r="D84" t="s">
        <v>100</v>
      </c>
      <c r="E84" t="s">
        <v>123</v>
      </c>
      <c r="F84" t="s">
        <v>593</v>
      </c>
      <c r="G84" t="s">
        <v>437</v>
      </c>
      <c r="H84" t="s">
        <v>465</v>
      </c>
      <c r="I84" t="s">
        <v>207</v>
      </c>
      <c r="J84" t="s">
        <v>594</v>
      </c>
      <c r="K84" s="77">
        <v>0.83</v>
      </c>
      <c r="L84" t="s">
        <v>102</v>
      </c>
      <c r="M84" s="78">
        <v>3.4200000000000001E-2</v>
      </c>
      <c r="N84" s="78">
        <v>6.1800000000000001E-2</v>
      </c>
      <c r="O84" s="77">
        <v>46200</v>
      </c>
      <c r="P84" s="77">
        <v>98.4</v>
      </c>
      <c r="Q84" s="77">
        <v>0</v>
      </c>
      <c r="R84" s="77">
        <v>45.460799999999999</v>
      </c>
      <c r="S84" s="78">
        <v>2.0000000000000001E-4</v>
      </c>
      <c r="T84" s="78">
        <v>2E-3</v>
      </c>
      <c r="U84" s="78">
        <v>2.0000000000000001E-4</v>
      </c>
    </row>
    <row r="85" spans="2:21">
      <c r="B85" t="s">
        <v>595</v>
      </c>
      <c r="C85" t="s">
        <v>596</v>
      </c>
      <c r="D85" t="s">
        <v>100</v>
      </c>
      <c r="E85" t="s">
        <v>123</v>
      </c>
      <c r="F85" t="s">
        <v>469</v>
      </c>
      <c r="G85" t="s">
        <v>437</v>
      </c>
      <c r="H85" t="s">
        <v>465</v>
      </c>
      <c r="I85" t="s">
        <v>207</v>
      </c>
      <c r="J85" t="s">
        <v>552</v>
      </c>
      <c r="K85" s="77">
        <v>1.07</v>
      </c>
      <c r="L85" t="s">
        <v>102</v>
      </c>
      <c r="M85" s="78">
        <v>4.2000000000000003E-2</v>
      </c>
      <c r="N85" s="78">
        <v>5.7700000000000001E-2</v>
      </c>
      <c r="O85" s="77">
        <v>3182.67</v>
      </c>
      <c r="P85" s="77">
        <v>100.06</v>
      </c>
      <c r="Q85" s="77">
        <v>0</v>
      </c>
      <c r="R85" s="77">
        <v>3.1845796019999999</v>
      </c>
      <c r="S85" s="78">
        <v>0</v>
      </c>
      <c r="T85" s="78">
        <v>1E-4</v>
      </c>
      <c r="U85" s="78">
        <v>0</v>
      </c>
    </row>
    <row r="86" spans="2:21">
      <c r="B86" t="s">
        <v>597</v>
      </c>
      <c r="C86" t="s">
        <v>598</v>
      </c>
      <c r="D86" t="s">
        <v>100</v>
      </c>
      <c r="E86" t="s">
        <v>123</v>
      </c>
      <c r="F86" t="s">
        <v>599</v>
      </c>
      <c r="G86" t="s">
        <v>356</v>
      </c>
      <c r="H86" t="s">
        <v>458</v>
      </c>
      <c r="I86" t="s">
        <v>150</v>
      </c>
      <c r="J86" t="s">
        <v>600</v>
      </c>
      <c r="K86" s="77">
        <v>2.37</v>
      </c>
      <c r="L86" t="s">
        <v>102</v>
      </c>
      <c r="M86" s="78">
        <v>3.2899999999999999E-2</v>
      </c>
      <c r="N86" s="78">
        <v>6.0400000000000002E-2</v>
      </c>
      <c r="O86" s="77">
        <v>248666.66</v>
      </c>
      <c r="P86" s="77">
        <v>93.97</v>
      </c>
      <c r="Q86" s="77">
        <v>67.279880000000006</v>
      </c>
      <c r="R86" s="77">
        <v>300.95194040199999</v>
      </c>
      <c r="S86" s="78">
        <v>5.0000000000000001E-4</v>
      </c>
      <c r="T86" s="78">
        <v>1.32E-2</v>
      </c>
      <c r="U86" s="78">
        <v>1.4E-3</v>
      </c>
    </row>
    <row r="87" spans="2:21">
      <c r="B87" t="s">
        <v>601</v>
      </c>
      <c r="C87" t="s">
        <v>602</v>
      </c>
      <c r="D87" t="s">
        <v>100</v>
      </c>
      <c r="E87" t="s">
        <v>123</v>
      </c>
      <c r="F87" t="s">
        <v>479</v>
      </c>
      <c r="G87" t="s">
        <v>340</v>
      </c>
      <c r="H87" t="s">
        <v>465</v>
      </c>
      <c r="I87" t="s">
        <v>207</v>
      </c>
      <c r="J87" t="s">
        <v>367</v>
      </c>
      <c r="K87" s="77">
        <v>3.61</v>
      </c>
      <c r="L87" t="s">
        <v>102</v>
      </c>
      <c r="M87" s="78">
        <v>3.95E-2</v>
      </c>
      <c r="N87" s="78">
        <v>9.1600000000000001E-2</v>
      </c>
      <c r="O87" s="77">
        <v>167079.04000000001</v>
      </c>
      <c r="P87" s="77">
        <v>84.53</v>
      </c>
      <c r="Q87" s="77">
        <v>0</v>
      </c>
      <c r="R87" s="77">
        <v>141.23191251200001</v>
      </c>
      <c r="S87" s="78">
        <v>1E-4</v>
      </c>
      <c r="T87" s="78">
        <v>6.1999999999999998E-3</v>
      </c>
      <c r="U87" s="78">
        <v>6.9999999999999999E-4</v>
      </c>
    </row>
    <row r="88" spans="2:21">
      <c r="B88" t="s">
        <v>603</v>
      </c>
      <c r="C88" t="s">
        <v>604</v>
      </c>
      <c r="D88" t="s">
        <v>100</v>
      </c>
      <c r="E88" t="s">
        <v>123</v>
      </c>
      <c r="F88" t="s">
        <v>605</v>
      </c>
      <c r="G88" t="s">
        <v>356</v>
      </c>
      <c r="H88" t="s">
        <v>493</v>
      </c>
      <c r="I88" t="s">
        <v>207</v>
      </c>
      <c r="J88" t="s">
        <v>423</v>
      </c>
      <c r="K88" s="77">
        <v>3.75</v>
      </c>
      <c r="L88" t="s">
        <v>102</v>
      </c>
      <c r="M88" s="78">
        <v>2.5000000000000001E-2</v>
      </c>
      <c r="N88" s="78">
        <v>6.4299999999999996E-2</v>
      </c>
      <c r="O88" s="77">
        <v>210094</v>
      </c>
      <c r="P88" s="77">
        <v>86.77</v>
      </c>
      <c r="Q88" s="77">
        <v>0</v>
      </c>
      <c r="R88" s="77">
        <v>182.29856380000001</v>
      </c>
      <c r="S88" s="78">
        <v>2.0000000000000001E-4</v>
      </c>
      <c r="T88" s="78">
        <v>8.0000000000000002E-3</v>
      </c>
      <c r="U88" s="78">
        <v>8.0000000000000004E-4</v>
      </c>
    </row>
    <row r="89" spans="2:21">
      <c r="B89" t="s">
        <v>606</v>
      </c>
      <c r="C89" t="s">
        <v>607</v>
      </c>
      <c r="D89" t="s">
        <v>100</v>
      </c>
      <c r="E89" t="s">
        <v>123</v>
      </c>
      <c r="F89" t="s">
        <v>608</v>
      </c>
      <c r="G89" t="s">
        <v>437</v>
      </c>
      <c r="H89" t="s">
        <v>498</v>
      </c>
      <c r="I89" t="s">
        <v>150</v>
      </c>
      <c r="J89" t="s">
        <v>609</v>
      </c>
      <c r="K89" s="77">
        <v>3.11</v>
      </c>
      <c r="L89" t="s">
        <v>102</v>
      </c>
      <c r="M89" s="78">
        <v>4.53E-2</v>
      </c>
      <c r="N89" s="78">
        <v>6.6799999999999998E-2</v>
      </c>
      <c r="O89" s="77">
        <v>415838</v>
      </c>
      <c r="P89" s="77">
        <v>95.03</v>
      </c>
      <c r="Q89" s="77">
        <v>0</v>
      </c>
      <c r="R89" s="77">
        <v>395.1708514</v>
      </c>
      <c r="S89" s="78">
        <v>5.9999999999999995E-4</v>
      </c>
      <c r="T89" s="78">
        <v>1.7299999999999999E-2</v>
      </c>
      <c r="U89" s="78">
        <v>1.8E-3</v>
      </c>
    </row>
    <row r="90" spans="2:21">
      <c r="B90" t="s">
        <v>610</v>
      </c>
      <c r="C90" t="s">
        <v>611</v>
      </c>
      <c r="D90" t="s">
        <v>100</v>
      </c>
      <c r="E90" t="s">
        <v>123</v>
      </c>
      <c r="F90" t="s">
        <v>612</v>
      </c>
      <c r="G90" t="s">
        <v>356</v>
      </c>
      <c r="H90" t="s">
        <v>498</v>
      </c>
      <c r="I90" t="s">
        <v>150</v>
      </c>
      <c r="J90" t="s">
        <v>613</v>
      </c>
      <c r="K90" s="77">
        <v>3.38</v>
      </c>
      <c r="L90" t="s">
        <v>102</v>
      </c>
      <c r="M90" s="78">
        <v>7.2499999999999995E-2</v>
      </c>
      <c r="N90" s="78">
        <v>6.5799999999999997E-2</v>
      </c>
      <c r="O90" s="77">
        <v>660000</v>
      </c>
      <c r="P90" s="77">
        <v>107.8</v>
      </c>
      <c r="Q90" s="77">
        <v>0</v>
      </c>
      <c r="R90" s="77">
        <v>711.48</v>
      </c>
      <c r="S90" s="78">
        <v>1.1000000000000001E-3</v>
      </c>
      <c r="T90" s="78">
        <v>3.1199999999999999E-2</v>
      </c>
      <c r="U90" s="78">
        <v>3.3E-3</v>
      </c>
    </row>
    <row r="91" spans="2:21">
      <c r="B91" t="s">
        <v>614</v>
      </c>
      <c r="C91" t="s">
        <v>615</v>
      </c>
      <c r="D91" t="s">
        <v>100</v>
      </c>
      <c r="E91" t="s">
        <v>123</v>
      </c>
      <c r="F91" t="s">
        <v>616</v>
      </c>
      <c r="G91" t="s">
        <v>437</v>
      </c>
      <c r="H91" t="s">
        <v>617</v>
      </c>
      <c r="I91" t="s">
        <v>150</v>
      </c>
      <c r="J91" t="s">
        <v>618</v>
      </c>
      <c r="K91" s="77">
        <v>1.21</v>
      </c>
      <c r="L91" t="s">
        <v>102</v>
      </c>
      <c r="M91" s="78">
        <v>4.3999999999999997E-2</v>
      </c>
      <c r="N91" s="78">
        <v>6.9900000000000004E-2</v>
      </c>
      <c r="O91" s="77">
        <v>30732</v>
      </c>
      <c r="P91" s="77">
        <v>98.2</v>
      </c>
      <c r="Q91" s="77">
        <v>0</v>
      </c>
      <c r="R91" s="77">
        <v>30.178823999999999</v>
      </c>
      <c r="S91" s="78">
        <v>2.0000000000000001E-4</v>
      </c>
      <c r="T91" s="78">
        <v>1.2999999999999999E-3</v>
      </c>
      <c r="U91" s="78">
        <v>1E-4</v>
      </c>
    </row>
    <row r="92" spans="2:21">
      <c r="B92" t="s">
        <v>619</v>
      </c>
      <c r="C92" t="s">
        <v>620</v>
      </c>
      <c r="D92" t="s">
        <v>100</v>
      </c>
      <c r="E92" t="s">
        <v>123</v>
      </c>
      <c r="F92" t="s">
        <v>616</v>
      </c>
      <c r="G92" t="s">
        <v>437</v>
      </c>
      <c r="H92" t="s">
        <v>617</v>
      </c>
      <c r="I92" t="s">
        <v>150</v>
      </c>
      <c r="J92" t="s">
        <v>621</v>
      </c>
      <c r="K92" s="77">
        <v>2.74</v>
      </c>
      <c r="L92" t="s">
        <v>102</v>
      </c>
      <c r="M92" s="78">
        <v>5.5500000000000001E-2</v>
      </c>
      <c r="N92" s="78">
        <v>7.0599999999999996E-2</v>
      </c>
      <c r="O92" s="77">
        <v>425000</v>
      </c>
      <c r="P92" s="77">
        <v>100.09</v>
      </c>
      <c r="Q92" s="77">
        <v>0</v>
      </c>
      <c r="R92" s="77">
        <v>425.38249999999999</v>
      </c>
      <c r="S92" s="78">
        <v>2.7000000000000001E-3</v>
      </c>
      <c r="T92" s="78">
        <v>1.8700000000000001E-2</v>
      </c>
      <c r="U92" s="78">
        <v>2E-3</v>
      </c>
    </row>
    <row r="93" spans="2:21">
      <c r="B93" t="s">
        <v>622</v>
      </c>
      <c r="C93" t="s">
        <v>623</v>
      </c>
      <c r="D93" t="s">
        <v>100</v>
      </c>
      <c r="E93" t="s">
        <v>123</v>
      </c>
      <c r="F93" t="s">
        <v>624</v>
      </c>
      <c r="G93" t="s">
        <v>577</v>
      </c>
      <c r="H93" t="s">
        <v>221</v>
      </c>
      <c r="I93" t="s">
        <v>625</v>
      </c>
      <c r="J93" t="s">
        <v>626</v>
      </c>
      <c r="K93" s="77">
        <v>3.59</v>
      </c>
      <c r="L93" t="s">
        <v>102</v>
      </c>
      <c r="M93" s="78">
        <v>6.0499999999999998E-2</v>
      </c>
      <c r="N93" s="78">
        <v>6.1400000000000003E-2</v>
      </c>
      <c r="O93" s="77">
        <v>347000</v>
      </c>
      <c r="P93" s="77">
        <v>99.98</v>
      </c>
      <c r="Q93" s="77">
        <v>10.49675</v>
      </c>
      <c r="R93" s="77">
        <v>357.42734999999999</v>
      </c>
      <c r="S93" s="78">
        <v>1.6000000000000001E-3</v>
      </c>
      <c r="T93" s="78">
        <v>1.5699999999999999E-2</v>
      </c>
      <c r="U93" s="78">
        <v>1.6999999999999999E-3</v>
      </c>
    </row>
    <row r="94" spans="2:21">
      <c r="B94" s="79" t="s">
        <v>314</v>
      </c>
      <c r="C94" s="16"/>
      <c r="D94" s="16"/>
      <c r="E94" s="16"/>
      <c r="F94" s="16"/>
      <c r="K94" s="81">
        <v>2.2400000000000002</v>
      </c>
      <c r="N94" s="80">
        <v>7.4499999999999997E-2</v>
      </c>
      <c r="O94" s="81">
        <v>1479579.51</v>
      </c>
      <c r="Q94" s="81">
        <v>5.4396199999999997</v>
      </c>
      <c r="R94" s="81">
        <v>1468.7865745730001</v>
      </c>
      <c r="T94" s="80">
        <v>6.4399999999999999E-2</v>
      </c>
      <c r="U94" s="80">
        <v>6.7999999999999996E-3</v>
      </c>
    </row>
    <row r="95" spans="2:21">
      <c r="B95" t="s">
        <v>627</v>
      </c>
      <c r="C95" t="s">
        <v>628</v>
      </c>
      <c r="D95" t="s">
        <v>100</v>
      </c>
      <c r="E95" t="s">
        <v>123</v>
      </c>
      <c r="F95" t="s">
        <v>629</v>
      </c>
      <c r="G95" t="s">
        <v>630</v>
      </c>
      <c r="H95" t="s">
        <v>383</v>
      </c>
      <c r="I95" t="s">
        <v>207</v>
      </c>
      <c r="J95" t="s">
        <v>631</v>
      </c>
      <c r="K95" s="77">
        <v>0.98</v>
      </c>
      <c r="L95" t="s">
        <v>102</v>
      </c>
      <c r="M95" s="78">
        <v>3.49E-2</v>
      </c>
      <c r="N95" s="78">
        <v>6.8000000000000005E-2</v>
      </c>
      <c r="O95" s="77">
        <v>668202.78</v>
      </c>
      <c r="P95" s="77">
        <v>104.41</v>
      </c>
      <c r="Q95" s="77">
        <v>0</v>
      </c>
      <c r="R95" s="77">
        <v>697.67052259800005</v>
      </c>
      <c r="S95" s="78">
        <v>8.0000000000000004E-4</v>
      </c>
      <c r="T95" s="78">
        <v>3.0599999999999999E-2</v>
      </c>
      <c r="U95" s="78">
        <v>3.2000000000000002E-3</v>
      </c>
    </row>
    <row r="96" spans="2:21">
      <c r="B96" t="s">
        <v>632</v>
      </c>
      <c r="C96" t="s">
        <v>633</v>
      </c>
      <c r="D96" t="s">
        <v>100</v>
      </c>
      <c r="E96" t="s">
        <v>123</v>
      </c>
      <c r="F96" t="s">
        <v>634</v>
      </c>
      <c r="G96" t="s">
        <v>129</v>
      </c>
      <c r="H96" t="s">
        <v>417</v>
      </c>
      <c r="I96" t="s">
        <v>207</v>
      </c>
      <c r="J96" t="s">
        <v>635</v>
      </c>
      <c r="K96" s="77">
        <v>1.2</v>
      </c>
      <c r="L96" t="s">
        <v>102</v>
      </c>
      <c r="M96" s="78">
        <v>3.3700000000000001E-2</v>
      </c>
      <c r="N96" s="78">
        <v>6.6400000000000001E-2</v>
      </c>
      <c r="O96" s="77">
        <v>23250</v>
      </c>
      <c r="P96" s="77">
        <v>105.41</v>
      </c>
      <c r="Q96" s="77">
        <v>0</v>
      </c>
      <c r="R96" s="77">
        <v>24.507825</v>
      </c>
      <c r="S96" s="78">
        <v>1E-4</v>
      </c>
      <c r="T96" s="78">
        <v>1.1000000000000001E-3</v>
      </c>
      <c r="U96" s="78">
        <v>1E-4</v>
      </c>
    </row>
    <row r="97" spans="2:21">
      <c r="B97" t="s">
        <v>636</v>
      </c>
      <c r="C97" t="s">
        <v>637</v>
      </c>
      <c r="D97" t="s">
        <v>100</v>
      </c>
      <c r="E97" t="s">
        <v>123</v>
      </c>
      <c r="F97" t="s">
        <v>638</v>
      </c>
      <c r="G97" t="s">
        <v>382</v>
      </c>
      <c r="H97" t="s">
        <v>422</v>
      </c>
      <c r="I97" t="s">
        <v>150</v>
      </c>
      <c r="J97" t="s">
        <v>639</v>
      </c>
      <c r="K97" s="77">
        <v>3.56</v>
      </c>
      <c r="L97" t="s">
        <v>102</v>
      </c>
      <c r="M97" s="78">
        <v>4.2999999999999997E-2</v>
      </c>
      <c r="N97" s="78">
        <v>7.9699999999999993E-2</v>
      </c>
      <c r="O97" s="77">
        <v>315470.52</v>
      </c>
      <c r="P97" s="77">
        <v>89.3</v>
      </c>
      <c r="Q97" s="77">
        <v>0</v>
      </c>
      <c r="R97" s="77">
        <v>281.71517435999999</v>
      </c>
      <c r="S97" s="78">
        <v>2.9999999999999997E-4</v>
      </c>
      <c r="T97" s="78">
        <v>1.24E-2</v>
      </c>
      <c r="U97" s="78">
        <v>1.2999999999999999E-3</v>
      </c>
    </row>
    <row r="98" spans="2:21">
      <c r="B98" t="s">
        <v>640</v>
      </c>
      <c r="C98" t="s">
        <v>641</v>
      </c>
      <c r="D98" t="s">
        <v>100</v>
      </c>
      <c r="E98" t="s">
        <v>123</v>
      </c>
      <c r="F98" t="s">
        <v>551</v>
      </c>
      <c r="G98" t="s">
        <v>356</v>
      </c>
      <c r="H98" t="s">
        <v>446</v>
      </c>
      <c r="I98" t="s">
        <v>207</v>
      </c>
      <c r="J98" t="s">
        <v>642</v>
      </c>
      <c r="K98" s="77">
        <v>1.22</v>
      </c>
      <c r="L98" t="s">
        <v>102</v>
      </c>
      <c r="M98" s="78">
        <v>4.7E-2</v>
      </c>
      <c r="N98" s="78">
        <v>6.9099999999999995E-2</v>
      </c>
      <c r="O98" s="77">
        <v>13800</v>
      </c>
      <c r="P98" s="77">
        <v>102.2</v>
      </c>
      <c r="Q98" s="77">
        <v>0.95533999999999997</v>
      </c>
      <c r="R98" s="77">
        <v>15.05894</v>
      </c>
      <c r="S98" s="78">
        <v>0</v>
      </c>
      <c r="T98" s="78">
        <v>6.9999999999999999E-4</v>
      </c>
      <c r="U98" s="78">
        <v>1E-4</v>
      </c>
    </row>
    <row r="99" spans="2:21">
      <c r="B99" t="s">
        <v>643</v>
      </c>
      <c r="C99" t="s">
        <v>644</v>
      </c>
      <c r="D99" t="s">
        <v>100</v>
      </c>
      <c r="E99" t="s">
        <v>123</v>
      </c>
      <c r="F99" t="s">
        <v>561</v>
      </c>
      <c r="G99" t="s">
        <v>547</v>
      </c>
      <c r="H99" t="s">
        <v>446</v>
      </c>
      <c r="I99" t="s">
        <v>207</v>
      </c>
      <c r="J99" t="s">
        <v>466</v>
      </c>
      <c r="K99" s="77">
        <v>1.95</v>
      </c>
      <c r="L99" t="s">
        <v>102</v>
      </c>
      <c r="M99" s="78">
        <v>5.6000000000000001E-2</v>
      </c>
      <c r="N99" s="78">
        <v>5.9400000000000001E-2</v>
      </c>
      <c r="O99" s="77">
        <v>11490.6</v>
      </c>
      <c r="P99" s="77">
        <v>108.99</v>
      </c>
      <c r="Q99" s="77">
        <v>4.48428</v>
      </c>
      <c r="R99" s="77">
        <v>17.00788494</v>
      </c>
      <c r="S99" s="78">
        <v>1E-4</v>
      </c>
      <c r="T99" s="78">
        <v>6.9999999999999999E-4</v>
      </c>
      <c r="U99" s="78">
        <v>1E-4</v>
      </c>
    </row>
    <row r="100" spans="2:21">
      <c r="B100" t="s">
        <v>645</v>
      </c>
      <c r="C100" t="s">
        <v>646</v>
      </c>
      <c r="D100" t="s">
        <v>100</v>
      </c>
      <c r="E100" t="s">
        <v>123</v>
      </c>
      <c r="F100" t="s">
        <v>647</v>
      </c>
      <c r="G100" t="s">
        <v>630</v>
      </c>
      <c r="H100" t="s">
        <v>438</v>
      </c>
      <c r="I100" t="s">
        <v>150</v>
      </c>
      <c r="J100" t="s">
        <v>648</v>
      </c>
      <c r="K100" s="77">
        <v>3.53</v>
      </c>
      <c r="L100" t="s">
        <v>102</v>
      </c>
      <c r="M100" s="78">
        <v>4.6899999999999997E-2</v>
      </c>
      <c r="N100" s="78">
        <v>8.2900000000000001E-2</v>
      </c>
      <c r="O100" s="77">
        <v>447365.61</v>
      </c>
      <c r="P100" s="77">
        <v>96.75</v>
      </c>
      <c r="Q100" s="77">
        <v>0</v>
      </c>
      <c r="R100" s="77">
        <v>432.82622767499998</v>
      </c>
      <c r="S100" s="78">
        <v>2.9999999999999997E-4</v>
      </c>
      <c r="T100" s="78">
        <v>1.9E-2</v>
      </c>
      <c r="U100" s="78">
        <v>2E-3</v>
      </c>
    </row>
    <row r="101" spans="2:21">
      <c r="B101" s="79" t="s">
        <v>649</v>
      </c>
      <c r="C101" s="16"/>
      <c r="D101" s="16"/>
      <c r="E101" s="16"/>
      <c r="F101" s="16"/>
      <c r="K101" s="81">
        <v>0</v>
      </c>
      <c r="N101" s="80">
        <v>0</v>
      </c>
      <c r="O101" s="81">
        <v>0</v>
      </c>
      <c r="Q101" s="81">
        <v>0</v>
      </c>
      <c r="R101" s="81">
        <v>0</v>
      </c>
      <c r="T101" s="80">
        <v>0</v>
      </c>
      <c r="U101" s="80">
        <v>0</v>
      </c>
    </row>
    <row r="102" spans="2:21">
      <c r="B102" t="s">
        <v>221</v>
      </c>
      <c r="C102" t="s">
        <v>221</v>
      </c>
      <c r="D102" s="16"/>
      <c r="E102" s="16"/>
      <c r="F102" s="16"/>
      <c r="G102" t="s">
        <v>221</v>
      </c>
      <c r="H102" t="s">
        <v>221</v>
      </c>
      <c r="K102" s="77">
        <v>0</v>
      </c>
      <c r="L102" t="s">
        <v>221</v>
      </c>
      <c r="M102" s="78">
        <v>0</v>
      </c>
      <c r="N102" s="78">
        <v>0</v>
      </c>
      <c r="O102" s="77">
        <v>0</v>
      </c>
      <c r="P102" s="77">
        <v>0</v>
      </c>
      <c r="R102" s="77">
        <v>0</v>
      </c>
      <c r="S102" s="78">
        <v>0</v>
      </c>
      <c r="T102" s="78">
        <v>0</v>
      </c>
      <c r="U102" s="78">
        <v>0</v>
      </c>
    </row>
    <row r="103" spans="2:21">
      <c r="B103" s="79" t="s">
        <v>226</v>
      </c>
      <c r="C103" s="16"/>
      <c r="D103" s="16"/>
      <c r="E103" s="16"/>
      <c r="F103" s="16"/>
      <c r="K103" s="81">
        <v>4.2300000000000004</v>
      </c>
      <c r="N103" s="80">
        <v>7.1599999999999997E-2</v>
      </c>
      <c r="O103" s="81">
        <v>195000</v>
      </c>
      <c r="Q103" s="81">
        <v>5.4420491200000001</v>
      </c>
      <c r="R103" s="81">
        <v>714.59858536000002</v>
      </c>
      <c r="T103" s="80">
        <v>3.1399999999999997E-2</v>
      </c>
      <c r="U103" s="80">
        <v>3.3E-3</v>
      </c>
    </row>
    <row r="104" spans="2:21">
      <c r="B104" s="79" t="s">
        <v>315</v>
      </c>
      <c r="C104" s="16"/>
      <c r="D104" s="16"/>
      <c r="E104" s="16"/>
      <c r="F104" s="16"/>
      <c r="K104" s="81">
        <v>3.87</v>
      </c>
      <c r="N104" s="80">
        <v>7.3599999999999999E-2</v>
      </c>
      <c r="O104" s="81">
        <v>126000</v>
      </c>
      <c r="Q104" s="81">
        <v>0</v>
      </c>
      <c r="R104" s="81">
        <v>475.77590423999999</v>
      </c>
      <c r="T104" s="80">
        <v>2.0899999999999998E-2</v>
      </c>
      <c r="U104" s="80">
        <v>2.2000000000000001E-3</v>
      </c>
    </row>
    <row r="105" spans="2:21">
      <c r="B105" t="s">
        <v>650</v>
      </c>
      <c r="C105" t="s">
        <v>651</v>
      </c>
      <c r="D105" t="s">
        <v>652</v>
      </c>
      <c r="E105" t="s">
        <v>350</v>
      </c>
      <c r="F105" t="s">
        <v>653</v>
      </c>
      <c r="G105" t="s">
        <v>654</v>
      </c>
      <c r="H105" t="s">
        <v>655</v>
      </c>
      <c r="I105" t="s">
        <v>656</v>
      </c>
      <c r="J105" t="s">
        <v>657</v>
      </c>
      <c r="K105" s="77">
        <v>3.87</v>
      </c>
      <c r="L105" t="s">
        <v>106</v>
      </c>
      <c r="M105" s="78">
        <v>6.7500000000000004E-2</v>
      </c>
      <c r="N105" s="78">
        <v>7.3599999999999999E-2</v>
      </c>
      <c r="O105" s="77">
        <v>126000</v>
      </c>
      <c r="P105" s="77">
        <v>98.744749999999996</v>
      </c>
      <c r="Q105" s="77">
        <v>0</v>
      </c>
      <c r="R105" s="77">
        <v>475.77590423999999</v>
      </c>
      <c r="S105" s="78">
        <v>1E-4</v>
      </c>
      <c r="T105" s="78">
        <v>2.0899999999999998E-2</v>
      </c>
      <c r="U105" s="78">
        <v>2.2000000000000001E-3</v>
      </c>
    </row>
    <row r="106" spans="2:21">
      <c r="B106" s="79" t="s">
        <v>316</v>
      </c>
      <c r="C106" s="16"/>
      <c r="D106" s="16"/>
      <c r="E106" s="16"/>
      <c r="F106" s="16"/>
      <c r="K106" s="81">
        <v>4.9400000000000004</v>
      </c>
      <c r="N106" s="80">
        <v>6.7699999999999996E-2</v>
      </c>
      <c r="O106" s="81">
        <v>69000</v>
      </c>
      <c r="Q106" s="81">
        <v>5.4420491200000001</v>
      </c>
      <c r="R106" s="81">
        <v>238.82268112</v>
      </c>
      <c r="T106" s="80">
        <v>1.0500000000000001E-2</v>
      </c>
      <c r="U106" s="80">
        <v>1.1000000000000001E-3</v>
      </c>
    </row>
    <row r="107" spans="2:21">
      <c r="B107" t="s">
        <v>658</v>
      </c>
      <c r="C107" t="s">
        <v>659</v>
      </c>
      <c r="D107" t="s">
        <v>123</v>
      </c>
      <c r="E107" t="s">
        <v>350</v>
      </c>
      <c r="F107" t="s">
        <v>660</v>
      </c>
      <c r="G107" t="s">
        <v>661</v>
      </c>
      <c r="H107" t="s">
        <v>662</v>
      </c>
      <c r="I107" t="s">
        <v>656</v>
      </c>
      <c r="J107" t="s">
        <v>663</v>
      </c>
      <c r="K107" s="77">
        <v>4.9400000000000004</v>
      </c>
      <c r="L107" t="s">
        <v>106</v>
      </c>
      <c r="M107" s="78">
        <v>4.1300000000000003E-2</v>
      </c>
      <c r="N107" s="78">
        <v>6.7699999999999996E-2</v>
      </c>
      <c r="O107" s="77">
        <v>69000</v>
      </c>
      <c r="P107" s="77">
        <v>88.45</v>
      </c>
      <c r="Q107" s="77">
        <v>5.4420491200000001</v>
      </c>
      <c r="R107" s="77">
        <v>238.82268112</v>
      </c>
      <c r="S107" s="78">
        <v>1E-4</v>
      </c>
      <c r="T107" s="78">
        <v>1.0500000000000001E-2</v>
      </c>
      <c r="U107" s="78">
        <v>1.1000000000000001E-3</v>
      </c>
    </row>
    <row r="108" spans="2:21">
      <c r="B108" t="s">
        <v>228</v>
      </c>
      <c r="C108" s="16"/>
      <c r="D108" s="16"/>
      <c r="E108" s="16"/>
      <c r="F108" s="16"/>
    </row>
    <row r="109" spans="2:21">
      <c r="B109" t="s">
        <v>309</v>
      </c>
      <c r="C109" s="16"/>
      <c r="D109" s="16"/>
      <c r="E109" s="16"/>
      <c r="F109" s="16"/>
    </row>
    <row r="110" spans="2:21">
      <c r="B110" t="s">
        <v>310</v>
      </c>
      <c r="C110" s="16"/>
      <c r="D110" s="16"/>
      <c r="E110" s="16"/>
      <c r="F110" s="16"/>
    </row>
    <row r="111" spans="2:21">
      <c r="B111" t="s">
        <v>311</v>
      </c>
      <c r="C111" s="16"/>
      <c r="D111" s="16"/>
      <c r="E111" s="16"/>
      <c r="F111" s="16"/>
    </row>
    <row r="112" spans="2:21">
      <c r="B112" t="s">
        <v>312</v>
      </c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9"/>
      <c r="BJ6" s="19"/>
    </row>
    <row r="7" spans="2:62" ht="26.25" customHeight="1">
      <c r="B7" s="97" t="s">
        <v>91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457471.87</v>
      </c>
      <c r="J11" s="7"/>
      <c r="K11" s="75">
        <v>5.21462</v>
      </c>
      <c r="L11" s="75">
        <v>10472.8380609744</v>
      </c>
      <c r="M11" s="7"/>
      <c r="N11" s="76">
        <v>1</v>
      </c>
      <c r="O11" s="76">
        <v>4.87E-2</v>
      </c>
      <c r="BF11" s="16"/>
      <c r="BG11" s="19"/>
      <c r="BH11" s="16"/>
      <c r="BJ11" s="16"/>
    </row>
    <row r="12" spans="2:62">
      <c r="B12" s="79" t="s">
        <v>201</v>
      </c>
      <c r="E12" s="16"/>
      <c r="F12" s="16"/>
      <c r="G12" s="16"/>
      <c r="I12" s="81">
        <v>392180.87</v>
      </c>
      <c r="K12" s="81">
        <v>4.5571400000000004</v>
      </c>
      <c r="L12" s="81">
        <v>8836.3242229999996</v>
      </c>
      <c r="N12" s="80">
        <v>0.84370000000000001</v>
      </c>
      <c r="O12" s="80">
        <v>4.1099999999999998E-2</v>
      </c>
    </row>
    <row r="13" spans="2:62">
      <c r="B13" s="79" t="s">
        <v>664</v>
      </c>
      <c r="E13" s="16"/>
      <c r="F13" s="16"/>
      <c r="G13" s="16"/>
      <c r="I13" s="81">
        <v>209979.2</v>
      </c>
      <c r="K13" s="81">
        <v>1.38693</v>
      </c>
      <c r="L13" s="81">
        <v>7251.7092320000002</v>
      </c>
      <c r="N13" s="80">
        <v>0.69240000000000002</v>
      </c>
      <c r="O13" s="80">
        <v>3.3700000000000001E-2</v>
      </c>
    </row>
    <row r="14" spans="2:62">
      <c r="B14" t="s">
        <v>665</v>
      </c>
      <c r="C14" t="s">
        <v>666</v>
      </c>
      <c r="D14" t="s">
        <v>100</v>
      </c>
      <c r="E14" t="s">
        <v>123</v>
      </c>
      <c r="F14" t="s">
        <v>605</v>
      </c>
      <c r="G14" t="s">
        <v>356</v>
      </c>
      <c r="H14" t="s">
        <v>102</v>
      </c>
      <c r="I14" s="77">
        <v>4574</v>
      </c>
      <c r="J14" s="77">
        <v>2464</v>
      </c>
      <c r="K14" s="77">
        <v>0</v>
      </c>
      <c r="L14" s="77">
        <v>112.70336</v>
      </c>
      <c r="M14" s="78">
        <v>0</v>
      </c>
      <c r="N14" s="78">
        <v>1.0800000000000001E-2</v>
      </c>
      <c r="O14" s="78">
        <v>5.0000000000000001E-4</v>
      </c>
    </row>
    <row r="15" spans="2:62">
      <c r="B15" t="s">
        <v>667</v>
      </c>
      <c r="C15" t="s">
        <v>668</v>
      </c>
      <c r="D15" t="s">
        <v>100</v>
      </c>
      <c r="E15" t="s">
        <v>123</v>
      </c>
      <c r="F15" t="s">
        <v>669</v>
      </c>
      <c r="G15" t="s">
        <v>577</v>
      </c>
      <c r="H15" t="s">
        <v>102</v>
      </c>
      <c r="I15" s="77">
        <v>676</v>
      </c>
      <c r="J15" s="77">
        <v>26940</v>
      </c>
      <c r="K15" s="77">
        <v>0</v>
      </c>
      <c r="L15" s="77">
        <v>182.11439999999999</v>
      </c>
      <c r="M15" s="78">
        <v>0</v>
      </c>
      <c r="N15" s="78">
        <v>1.7399999999999999E-2</v>
      </c>
      <c r="O15" s="78">
        <v>8.0000000000000004E-4</v>
      </c>
    </row>
    <row r="16" spans="2:62">
      <c r="B16" t="s">
        <v>670</v>
      </c>
      <c r="C16" t="s">
        <v>671</v>
      </c>
      <c r="D16" t="s">
        <v>100</v>
      </c>
      <c r="E16" t="s">
        <v>123</v>
      </c>
      <c r="F16" t="s">
        <v>576</v>
      </c>
      <c r="G16" t="s">
        <v>577</v>
      </c>
      <c r="H16" t="s">
        <v>102</v>
      </c>
      <c r="I16" s="77">
        <v>9865.2000000000007</v>
      </c>
      <c r="J16" s="77">
        <v>6008</v>
      </c>
      <c r="K16" s="77">
        <v>0</v>
      </c>
      <c r="L16" s="77">
        <v>592.70121600000004</v>
      </c>
      <c r="M16" s="78">
        <v>1E-4</v>
      </c>
      <c r="N16" s="78">
        <v>5.6599999999999998E-2</v>
      </c>
      <c r="O16" s="78">
        <v>2.8E-3</v>
      </c>
    </row>
    <row r="17" spans="2:15">
      <c r="B17" t="s">
        <v>672</v>
      </c>
      <c r="C17" t="s">
        <v>673</v>
      </c>
      <c r="D17" t="s">
        <v>100</v>
      </c>
      <c r="E17" t="s">
        <v>123</v>
      </c>
      <c r="F17" t="s">
        <v>581</v>
      </c>
      <c r="G17" t="s">
        <v>577</v>
      </c>
      <c r="H17" t="s">
        <v>102</v>
      </c>
      <c r="I17" s="77">
        <v>1488</v>
      </c>
      <c r="J17" s="77">
        <v>1124</v>
      </c>
      <c r="K17" s="77">
        <v>0</v>
      </c>
      <c r="L17" s="77">
        <v>16.72512</v>
      </c>
      <c r="M17" s="78">
        <v>0</v>
      </c>
      <c r="N17" s="78">
        <v>1.6000000000000001E-3</v>
      </c>
      <c r="O17" s="78">
        <v>1E-4</v>
      </c>
    </row>
    <row r="18" spans="2:15">
      <c r="B18" t="s">
        <v>674</v>
      </c>
      <c r="C18" t="s">
        <v>675</v>
      </c>
      <c r="D18" t="s">
        <v>100</v>
      </c>
      <c r="E18" t="s">
        <v>123</v>
      </c>
      <c r="F18" t="s">
        <v>676</v>
      </c>
      <c r="G18" t="s">
        <v>542</v>
      </c>
      <c r="H18" t="s">
        <v>102</v>
      </c>
      <c r="I18" s="77">
        <v>8139</v>
      </c>
      <c r="J18" s="77">
        <v>3962</v>
      </c>
      <c r="K18" s="77">
        <v>0</v>
      </c>
      <c r="L18" s="77">
        <v>322.46717999999998</v>
      </c>
      <c r="M18" s="78">
        <v>0</v>
      </c>
      <c r="N18" s="78">
        <v>3.0800000000000001E-2</v>
      </c>
      <c r="O18" s="78">
        <v>1.5E-3</v>
      </c>
    </row>
    <row r="19" spans="2:15">
      <c r="B19" t="s">
        <v>677</v>
      </c>
      <c r="C19" t="s">
        <v>678</v>
      </c>
      <c r="D19" t="s">
        <v>100</v>
      </c>
      <c r="E19" t="s">
        <v>123</v>
      </c>
      <c r="F19" t="s">
        <v>679</v>
      </c>
      <c r="G19" t="s">
        <v>542</v>
      </c>
      <c r="H19" t="s">
        <v>102</v>
      </c>
      <c r="I19" s="77">
        <v>6413</v>
      </c>
      <c r="J19" s="77">
        <v>3012</v>
      </c>
      <c r="K19" s="77">
        <v>0</v>
      </c>
      <c r="L19" s="77">
        <v>193.15956</v>
      </c>
      <c r="M19" s="78">
        <v>0</v>
      </c>
      <c r="N19" s="78">
        <v>1.84E-2</v>
      </c>
      <c r="O19" s="78">
        <v>8.9999999999999998E-4</v>
      </c>
    </row>
    <row r="20" spans="2:15">
      <c r="B20" t="s">
        <v>680</v>
      </c>
      <c r="C20" t="s">
        <v>681</v>
      </c>
      <c r="D20" t="s">
        <v>100</v>
      </c>
      <c r="E20" t="s">
        <v>123</v>
      </c>
      <c r="F20" t="s">
        <v>516</v>
      </c>
      <c r="G20" t="s">
        <v>517</v>
      </c>
      <c r="H20" t="s">
        <v>102</v>
      </c>
      <c r="I20" s="77">
        <v>361</v>
      </c>
      <c r="J20" s="77">
        <v>75810</v>
      </c>
      <c r="K20" s="77">
        <v>0</v>
      </c>
      <c r="L20" s="77">
        <v>273.67410000000001</v>
      </c>
      <c r="M20" s="78">
        <v>0</v>
      </c>
      <c r="N20" s="78">
        <v>2.6100000000000002E-2</v>
      </c>
      <c r="O20" s="78">
        <v>1.2999999999999999E-3</v>
      </c>
    </row>
    <row r="21" spans="2:15">
      <c r="B21" t="s">
        <v>682</v>
      </c>
      <c r="C21" t="s">
        <v>683</v>
      </c>
      <c r="D21" t="s">
        <v>100</v>
      </c>
      <c r="E21" t="s">
        <v>123</v>
      </c>
      <c r="F21" t="s">
        <v>684</v>
      </c>
      <c r="G21" t="s">
        <v>320</v>
      </c>
      <c r="H21" t="s">
        <v>102</v>
      </c>
      <c r="I21" s="77">
        <v>2604</v>
      </c>
      <c r="J21" s="77">
        <v>16360</v>
      </c>
      <c r="K21" s="77">
        <v>0</v>
      </c>
      <c r="L21" s="77">
        <v>426.01440000000002</v>
      </c>
      <c r="M21" s="78">
        <v>0</v>
      </c>
      <c r="N21" s="78">
        <v>4.07E-2</v>
      </c>
      <c r="O21" s="78">
        <v>2E-3</v>
      </c>
    </row>
    <row r="22" spans="2:15">
      <c r="B22" t="s">
        <v>685</v>
      </c>
      <c r="C22" t="s">
        <v>686</v>
      </c>
      <c r="D22" t="s">
        <v>100</v>
      </c>
      <c r="E22" t="s">
        <v>123</v>
      </c>
      <c r="F22" t="s">
        <v>687</v>
      </c>
      <c r="G22" t="s">
        <v>320</v>
      </c>
      <c r="H22" t="s">
        <v>102</v>
      </c>
      <c r="I22" s="77">
        <v>10902</v>
      </c>
      <c r="J22" s="77">
        <v>2059</v>
      </c>
      <c r="K22" s="77">
        <v>0</v>
      </c>
      <c r="L22" s="77">
        <v>224.47218000000001</v>
      </c>
      <c r="M22" s="78">
        <v>0</v>
      </c>
      <c r="N22" s="78">
        <v>2.1399999999999999E-2</v>
      </c>
      <c r="O22" s="78">
        <v>1E-3</v>
      </c>
    </row>
    <row r="23" spans="2:15">
      <c r="B23" t="s">
        <v>688</v>
      </c>
      <c r="C23" t="s">
        <v>689</v>
      </c>
      <c r="D23" t="s">
        <v>100</v>
      </c>
      <c r="E23" t="s">
        <v>123</v>
      </c>
      <c r="F23" t="s">
        <v>319</v>
      </c>
      <c r="G23" t="s">
        <v>320</v>
      </c>
      <c r="H23" t="s">
        <v>102</v>
      </c>
      <c r="I23" s="77">
        <v>29947</v>
      </c>
      <c r="J23" s="77">
        <v>3151</v>
      </c>
      <c r="K23" s="77">
        <v>0</v>
      </c>
      <c r="L23" s="77">
        <v>943.62996999999996</v>
      </c>
      <c r="M23" s="78">
        <v>0</v>
      </c>
      <c r="N23" s="78">
        <v>9.01E-2</v>
      </c>
      <c r="O23" s="78">
        <v>4.4000000000000003E-3</v>
      </c>
    </row>
    <row r="24" spans="2:15">
      <c r="B24" t="s">
        <v>690</v>
      </c>
      <c r="C24" t="s">
        <v>691</v>
      </c>
      <c r="D24" t="s">
        <v>100</v>
      </c>
      <c r="E24" t="s">
        <v>123</v>
      </c>
      <c r="F24" t="s">
        <v>692</v>
      </c>
      <c r="G24" t="s">
        <v>320</v>
      </c>
      <c r="H24" t="s">
        <v>102</v>
      </c>
      <c r="I24" s="77">
        <v>2213</v>
      </c>
      <c r="J24" s="77">
        <v>13810</v>
      </c>
      <c r="K24" s="77">
        <v>0</v>
      </c>
      <c r="L24" s="77">
        <v>305.61529999999999</v>
      </c>
      <c r="M24" s="78">
        <v>0</v>
      </c>
      <c r="N24" s="78">
        <v>2.92E-2</v>
      </c>
      <c r="O24" s="78">
        <v>1.4E-3</v>
      </c>
    </row>
    <row r="25" spans="2:15">
      <c r="B25" t="s">
        <v>693</v>
      </c>
      <c r="C25" t="s">
        <v>694</v>
      </c>
      <c r="D25" t="s">
        <v>100</v>
      </c>
      <c r="E25" t="s">
        <v>123</v>
      </c>
      <c r="F25" t="s">
        <v>343</v>
      </c>
      <c r="G25" t="s">
        <v>320</v>
      </c>
      <c r="H25" t="s">
        <v>102</v>
      </c>
      <c r="I25" s="77">
        <v>22599</v>
      </c>
      <c r="J25" s="77">
        <v>3389</v>
      </c>
      <c r="K25" s="77">
        <v>0</v>
      </c>
      <c r="L25" s="77">
        <v>765.88010999999995</v>
      </c>
      <c r="M25" s="78">
        <v>0</v>
      </c>
      <c r="N25" s="78">
        <v>7.3099999999999998E-2</v>
      </c>
      <c r="O25" s="78">
        <v>3.5999999999999999E-3</v>
      </c>
    </row>
    <row r="26" spans="2:15">
      <c r="B26" t="s">
        <v>695</v>
      </c>
      <c r="C26" t="s">
        <v>696</v>
      </c>
      <c r="D26" t="s">
        <v>100</v>
      </c>
      <c r="E26" t="s">
        <v>123</v>
      </c>
      <c r="F26" t="s">
        <v>561</v>
      </c>
      <c r="G26" t="s">
        <v>547</v>
      </c>
      <c r="H26" t="s">
        <v>102</v>
      </c>
      <c r="I26" s="77">
        <v>82</v>
      </c>
      <c r="J26" s="77">
        <v>97080</v>
      </c>
      <c r="K26" s="77">
        <v>0</v>
      </c>
      <c r="L26" s="77">
        <v>79.605599999999995</v>
      </c>
      <c r="M26" s="78">
        <v>0</v>
      </c>
      <c r="N26" s="78">
        <v>7.6E-3</v>
      </c>
      <c r="O26" s="78">
        <v>4.0000000000000002E-4</v>
      </c>
    </row>
    <row r="27" spans="2:15">
      <c r="B27" t="s">
        <v>697</v>
      </c>
      <c r="C27" t="s">
        <v>698</v>
      </c>
      <c r="D27" t="s">
        <v>100</v>
      </c>
      <c r="E27" t="s">
        <v>123</v>
      </c>
      <c r="F27" t="s">
        <v>699</v>
      </c>
      <c r="G27" t="s">
        <v>630</v>
      </c>
      <c r="H27" t="s">
        <v>102</v>
      </c>
      <c r="I27" s="77">
        <v>104</v>
      </c>
      <c r="J27" s="77">
        <v>56570</v>
      </c>
      <c r="K27" s="77">
        <v>0</v>
      </c>
      <c r="L27" s="77">
        <v>58.832799999999999</v>
      </c>
      <c r="M27" s="78">
        <v>0</v>
      </c>
      <c r="N27" s="78">
        <v>5.5999999999999999E-3</v>
      </c>
      <c r="O27" s="78">
        <v>2.9999999999999997E-4</v>
      </c>
    </row>
    <row r="28" spans="2:15">
      <c r="B28" t="s">
        <v>700</v>
      </c>
      <c r="C28" t="s">
        <v>701</v>
      </c>
      <c r="D28" t="s">
        <v>100</v>
      </c>
      <c r="E28" t="s">
        <v>123</v>
      </c>
      <c r="F28" t="s">
        <v>530</v>
      </c>
      <c r="G28" t="s">
        <v>416</v>
      </c>
      <c r="H28" t="s">
        <v>102</v>
      </c>
      <c r="I28" s="77">
        <v>19488</v>
      </c>
      <c r="J28" s="77">
        <v>2107</v>
      </c>
      <c r="K28" s="77">
        <v>0</v>
      </c>
      <c r="L28" s="77">
        <v>410.61216000000002</v>
      </c>
      <c r="M28" s="78">
        <v>0</v>
      </c>
      <c r="N28" s="78">
        <v>3.9199999999999999E-2</v>
      </c>
      <c r="O28" s="78">
        <v>1.9E-3</v>
      </c>
    </row>
    <row r="29" spans="2:15">
      <c r="B29" t="s">
        <v>702</v>
      </c>
      <c r="C29" t="s">
        <v>703</v>
      </c>
      <c r="D29" t="s">
        <v>100</v>
      </c>
      <c r="E29" t="s">
        <v>123</v>
      </c>
      <c r="F29" t="s">
        <v>704</v>
      </c>
      <c r="G29" t="s">
        <v>705</v>
      </c>
      <c r="H29" t="s">
        <v>102</v>
      </c>
      <c r="I29" s="77">
        <v>1057</v>
      </c>
      <c r="J29" s="77">
        <v>9321</v>
      </c>
      <c r="K29" s="77">
        <v>0</v>
      </c>
      <c r="L29" s="77">
        <v>98.522970000000001</v>
      </c>
      <c r="M29" s="78">
        <v>0</v>
      </c>
      <c r="N29" s="78">
        <v>9.4000000000000004E-3</v>
      </c>
      <c r="O29" s="78">
        <v>5.0000000000000001E-4</v>
      </c>
    </row>
    <row r="30" spans="2:15">
      <c r="B30" t="s">
        <v>706</v>
      </c>
      <c r="C30" t="s">
        <v>707</v>
      </c>
      <c r="D30" t="s">
        <v>100</v>
      </c>
      <c r="E30" t="s">
        <v>123</v>
      </c>
      <c r="F30" t="s">
        <v>708</v>
      </c>
      <c r="G30" t="s">
        <v>705</v>
      </c>
      <c r="H30" t="s">
        <v>102</v>
      </c>
      <c r="I30" s="77">
        <v>459</v>
      </c>
      <c r="J30" s="77">
        <v>42120</v>
      </c>
      <c r="K30" s="77">
        <v>0</v>
      </c>
      <c r="L30" s="77">
        <v>193.33080000000001</v>
      </c>
      <c r="M30" s="78">
        <v>0</v>
      </c>
      <c r="N30" s="78">
        <v>1.8499999999999999E-2</v>
      </c>
      <c r="O30" s="78">
        <v>8.9999999999999998E-4</v>
      </c>
    </row>
    <row r="31" spans="2:15">
      <c r="B31" t="s">
        <v>709</v>
      </c>
      <c r="C31" t="s">
        <v>710</v>
      </c>
      <c r="D31" t="s">
        <v>100</v>
      </c>
      <c r="E31" t="s">
        <v>123</v>
      </c>
      <c r="F31" t="s">
        <v>511</v>
      </c>
      <c r="G31" t="s">
        <v>512</v>
      </c>
      <c r="H31" t="s">
        <v>102</v>
      </c>
      <c r="I31" s="77">
        <v>407</v>
      </c>
      <c r="J31" s="77">
        <v>8007</v>
      </c>
      <c r="K31" s="77">
        <v>0</v>
      </c>
      <c r="L31" s="77">
        <v>32.58849</v>
      </c>
      <c r="M31" s="78">
        <v>0</v>
      </c>
      <c r="N31" s="78">
        <v>3.0999999999999999E-3</v>
      </c>
      <c r="O31" s="78">
        <v>2.0000000000000001E-4</v>
      </c>
    </row>
    <row r="32" spans="2:15">
      <c r="B32" t="s">
        <v>711</v>
      </c>
      <c r="C32" t="s">
        <v>712</v>
      </c>
      <c r="D32" t="s">
        <v>100</v>
      </c>
      <c r="E32" t="s">
        <v>123</v>
      </c>
      <c r="F32" t="s">
        <v>533</v>
      </c>
      <c r="G32" t="s">
        <v>340</v>
      </c>
      <c r="H32" t="s">
        <v>102</v>
      </c>
      <c r="I32" s="77">
        <v>2203</v>
      </c>
      <c r="J32" s="77">
        <v>2610</v>
      </c>
      <c r="K32" s="77">
        <v>0</v>
      </c>
      <c r="L32" s="77">
        <v>57.4983</v>
      </c>
      <c r="M32" s="78">
        <v>0</v>
      </c>
      <c r="N32" s="78">
        <v>5.4999999999999997E-3</v>
      </c>
      <c r="O32" s="78">
        <v>2.9999999999999997E-4</v>
      </c>
    </row>
    <row r="33" spans="2:15">
      <c r="B33" t="s">
        <v>713</v>
      </c>
      <c r="C33" t="s">
        <v>714</v>
      </c>
      <c r="D33" t="s">
        <v>100</v>
      </c>
      <c r="E33" t="s">
        <v>123</v>
      </c>
      <c r="F33" t="s">
        <v>520</v>
      </c>
      <c r="G33" t="s">
        <v>340</v>
      </c>
      <c r="H33" t="s">
        <v>102</v>
      </c>
      <c r="I33" s="77">
        <v>11161</v>
      </c>
      <c r="J33" s="77">
        <v>1845</v>
      </c>
      <c r="K33" s="77">
        <v>0</v>
      </c>
      <c r="L33" s="77">
        <v>205.92044999999999</v>
      </c>
      <c r="M33" s="78">
        <v>0</v>
      </c>
      <c r="N33" s="78">
        <v>1.9699999999999999E-2</v>
      </c>
      <c r="O33" s="78">
        <v>1E-3</v>
      </c>
    </row>
    <row r="34" spans="2:15">
      <c r="B34" t="s">
        <v>715</v>
      </c>
      <c r="C34" t="s">
        <v>716</v>
      </c>
      <c r="D34" t="s">
        <v>100</v>
      </c>
      <c r="E34" t="s">
        <v>123</v>
      </c>
      <c r="F34" t="s">
        <v>421</v>
      </c>
      <c r="G34" t="s">
        <v>340</v>
      </c>
      <c r="H34" t="s">
        <v>102</v>
      </c>
      <c r="I34" s="77">
        <v>747</v>
      </c>
      <c r="J34" s="77">
        <v>31500</v>
      </c>
      <c r="K34" s="77">
        <v>0</v>
      </c>
      <c r="L34" s="77">
        <v>235.30500000000001</v>
      </c>
      <c r="M34" s="78">
        <v>0</v>
      </c>
      <c r="N34" s="78">
        <v>2.2499999999999999E-2</v>
      </c>
      <c r="O34" s="78">
        <v>1.1000000000000001E-3</v>
      </c>
    </row>
    <row r="35" spans="2:15">
      <c r="B35" t="s">
        <v>717</v>
      </c>
      <c r="C35" t="s">
        <v>718</v>
      </c>
      <c r="D35" t="s">
        <v>100</v>
      </c>
      <c r="E35" t="s">
        <v>123</v>
      </c>
      <c r="F35" t="s">
        <v>398</v>
      </c>
      <c r="G35" t="s">
        <v>340</v>
      </c>
      <c r="H35" t="s">
        <v>102</v>
      </c>
      <c r="I35" s="77">
        <v>15153</v>
      </c>
      <c r="J35" s="77">
        <v>916.2</v>
      </c>
      <c r="K35" s="77">
        <v>0</v>
      </c>
      <c r="L35" s="77">
        <v>138.83178599999999</v>
      </c>
      <c r="M35" s="78">
        <v>0</v>
      </c>
      <c r="N35" s="78">
        <v>1.3299999999999999E-2</v>
      </c>
      <c r="O35" s="78">
        <v>5.9999999999999995E-4</v>
      </c>
    </row>
    <row r="36" spans="2:15">
      <c r="B36" t="s">
        <v>719</v>
      </c>
      <c r="C36" t="s">
        <v>720</v>
      </c>
      <c r="D36" t="s">
        <v>100</v>
      </c>
      <c r="E36" t="s">
        <v>123</v>
      </c>
      <c r="F36" t="s">
        <v>402</v>
      </c>
      <c r="G36" t="s">
        <v>340</v>
      </c>
      <c r="H36" t="s">
        <v>102</v>
      </c>
      <c r="I36" s="77">
        <v>1098</v>
      </c>
      <c r="J36" s="77">
        <v>23790</v>
      </c>
      <c r="K36" s="77">
        <v>1.38693</v>
      </c>
      <c r="L36" s="77">
        <v>262.60113000000001</v>
      </c>
      <c r="M36" s="78">
        <v>0</v>
      </c>
      <c r="N36" s="78">
        <v>2.5100000000000001E-2</v>
      </c>
      <c r="O36" s="78">
        <v>1.1999999999999999E-3</v>
      </c>
    </row>
    <row r="37" spans="2:15">
      <c r="B37" t="s">
        <v>721</v>
      </c>
      <c r="C37" t="s">
        <v>722</v>
      </c>
      <c r="D37" t="s">
        <v>100</v>
      </c>
      <c r="E37" t="s">
        <v>123</v>
      </c>
      <c r="F37" t="s">
        <v>370</v>
      </c>
      <c r="G37" t="s">
        <v>340</v>
      </c>
      <c r="H37" t="s">
        <v>102</v>
      </c>
      <c r="I37" s="77">
        <v>961</v>
      </c>
      <c r="J37" s="77">
        <v>19540</v>
      </c>
      <c r="K37" s="77">
        <v>0</v>
      </c>
      <c r="L37" s="77">
        <v>187.77940000000001</v>
      </c>
      <c r="M37" s="78">
        <v>0</v>
      </c>
      <c r="N37" s="78">
        <v>1.7899999999999999E-2</v>
      </c>
      <c r="O37" s="78">
        <v>8.9999999999999998E-4</v>
      </c>
    </row>
    <row r="38" spans="2:15">
      <c r="B38" t="s">
        <v>723</v>
      </c>
      <c r="C38" t="s">
        <v>724</v>
      </c>
      <c r="D38" t="s">
        <v>100</v>
      </c>
      <c r="E38" t="s">
        <v>123</v>
      </c>
      <c r="F38" t="s">
        <v>653</v>
      </c>
      <c r="G38" t="s">
        <v>725</v>
      </c>
      <c r="H38" t="s">
        <v>102</v>
      </c>
      <c r="I38" s="77">
        <v>12304</v>
      </c>
      <c r="J38" s="77">
        <v>3863</v>
      </c>
      <c r="K38" s="77">
        <v>0</v>
      </c>
      <c r="L38" s="77">
        <v>475.30351999999999</v>
      </c>
      <c r="M38" s="78">
        <v>0</v>
      </c>
      <c r="N38" s="78">
        <v>4.5400000000000003E-2</v>
      </c>
      <c r="O38" s="78">
        <v>2.2000000000000001E-3</v>
      </c>
    </row>
    <row r="39" spans="2:15">
      <c r="B39" t="s">
        <v>726</v>
      </c>
      <c r="C39" t="s">
        <v>727</v>
      </c>
      <c r="D39" t="s">
        <v>100</v>
      </c>
      <c r="E39" t="s">
        <v>123</v>
      </c>
      <c r="F39" t="s">
        <v>728</v>
      </c>
      <c r="G39" t="s">
        <v>129</v>
      </c>
      <c r="H39" t="s">
        <v>102</v>
      </c>
      <c r="I39" s="77">
        <v>335</v>
      </c>
      <c r="J39" s="77">
        <v>64510</v>
      </c>
      <c r="K39" s="77">
        <v>0</v>
      </c>
      <c r="L39" s="77">
        <v>216.10849999999999</v>
      </c>
      <c r="M39" s="78">
        <v>0</v>
      </c>
      <c r="N39" s="78">
        <v>2.06E-2</v>
      </c>
      <c r="O39" s="78">
        <v>1E-3</v>
      </c>
    </row>
    <row r="40" spans="2:15">
      <c r="B40" t="s">
        <v>729</v>
      </c>
      <c r="C40" t="s">
        <v>730</v>
      </c>
      <c r="D40" t="s">
        <v>100</v>
      </c>
      <c r="E40" t="s">
        <v>123</v>
      </c>
      <c r="F40" t="s">
        <v>537</v>
      </c>
      <c r="G40" t="s">
        <v>132</v>
      </c>
      <c r="H40" t="s">
        <v>102</v>
      </c>
      <c r="I40" s="77">
        <v>44639</v>
      </c>
      <c r="J40" s="77">
        <v>537</v>
      </c>
      <c r="K40" s="77">
        <v>0</v>
      </c>
      <c r="L40" s="77">
        <v>239.71143000000001</v>
      </c>
      <c r="M40" s="78">
        <v>0</v>
      </c>
      <c r="N40" s="78">
        <v>2.29E-2</v>
      </c>
      <c r="O40" s="78">
        <v>1.1000000000000001E-3</v>
      </c>
    </row>
    <row r="41" spans="2:15">
      <c r="B41" s="79" t="s">
        <v>731</v>
      </c>
      <c r="E41" s="16"/>
      <c r="F41" s="16"/>
      <c r="G41" s="16"/>
      <c r="I41" s="81">
        <v>112857.77</v>
      </c>
      <c r="K41" s="81">
        <v>0</v>
      </c>
      <c r="L41" s="81">
        <v>1255.6566215</v>
      </c>
      <c r="N41" s="80">
        <v>0.11990000000000001</v>
      </c>
      <c r="O41" s="80">
        <v>5.7999999999999996E-3</v>
      </c>
    </row>
    <row r="42" spans="2:15">
      <c r="B42" t="s">
        <v>732</v>
      </c>
      <c r="C42" t="s">
        <v>733</v>
      </c>
      <c r="D42" t="s">
        <v>100</v>
      </c>
      <c r="E42" t="s">
        <v>123</v>
      </c>
      <c r="F42" t="s">
        <v>551</v>
      </c>
      <c r="G42" t="s">
        <v>356</v>
      </c>
      <c r="H42" t="s">
        <v>102</v>
      </c>
      <c r="I42" s="77">
        <v>41712</v>
      </c>
      <c r="J42" s="77">
        <v>125.9</v>
      </c>
      <c r="K42" s="77">
        <v>0</v>
      </c>
      <c r="L42" s="77">
        <v>52.515408000000001</v>
      </c>
      <c r="M42" s="78">
        <v>0</v>
      </c>
      <c r="N42" s="78">
        <v>5.0000000000000001E-3</v>
      </c>
      <c r="O42" s="78">
        <v>2.0000000000000001E-4</v>
      </c>
    </row>
    <row r="43" spans="2:15">
      <c r="B43" t="s">
        <v>734</v>
      </c>
      <c r="C43" t="s">
        <v>735</v>
      </c>
      <c r="D43" t="s">
        <v>100</v>
      </c>
      <c r="E43" t="s">
        <v>123</v>
      </c>
      <c r="F43" t="s">
        <v>736</v>
      </c>
      <c r="G43" t="s">
        <v>542</v>
      </c>
      <c r="H43" t="s">
        <v>102</v>
      </c>
      <c r="I43" s="77">
        <v>1460</v>
      </c>
      <c r="J43" s="77">
        <v>5901</v>
      </c>
      <c r="K43" s="77">
        <v>0</v>
      </c>
      <c r="L43" s="77">
        <v>86.154600000000002</v>
      </c>
      <c r="M43" s="78">
        <v>0</v>
      </c>
      <c r="N43" s="78">
        <v>8.2000000000000007E-3</v>
      </c>
      <c r="O43" s="78">
        <v>4.0000000000000002E-4</v>
      </c>
    </row>
    <row r="44" spans="2:15">
      <c r="B44" t="s">
        <v>737</v>
      </c>
      <c r="C44" t="s">
        <v>738</v>
      </c>
      <c r="D44" t="s">
        <v>100</v>
      </c>
      <c r="E44" t="s">
        <v>123</v>
      </c>
      <c r="F44" t="s">
        <v>739</v>
      </c>
      <c r="G44" t="s">
        <v>437</v>
      </c>
      <c r="H44" t="s">
        <v>102</v>
      </c>
      <c r="I44" s="77">
        <v>25490</v>
      </c>
      <c r="J44" s="77">
        <v>887.7</v>
      </c>
      <c r="K44" s="77">
        <v>0</v>
      </c>
      <c r="L44" s="77">
        <v>226.27473000000001</v>
      </c>
      <c r="M44" s="78">
        <v>1E-4</v>
      </c>
      <c r="N44" s="78">
        <v>2.1600000000000001E-2</v>
      </c>
      <c r="O44" s="78">
        <v>1.1000000000000001E-3</v>
      </c>
    </row>
    <row r="45" spans="2:15">
      <c r="B45" t="s">
        <v>740</v>
      </c>
      <c r="C45" t="s">
        <v>741</v>
      </c>
      <c r="D45" t="s">
        <v>100</v>
      </c>
      <c r="E45" t="s">
        <v>123</v>
      </c>
      <c r="F45" t="s">
        <v>589</v>
      </c>
      <c r="G45" t="s">
        <v>437</v>
      </c>
      <c r="H45" t="s">
        <v>102</v>
      </c>
      <c r="I45" s="77">
        <v>36</v>
      </c>
      <c r="J45" s="77">
        <v>19810</v>
      </c>
      <c r="K45" s="77">
        <v>0</v>
      </c>
      <c r="L45" s="77">
        <v>7.1315999999999997</v>
      </c>
      <c r="M45" s="78">
        <v>0</v>
      </c>
      <c r="N45" s="78">
        <v>6.9999999999999999E-4</v>
      </c>
      <c r="O45" s="78">
        <v>0</v>
      </c>
    </row>
    <row r="46" spans="2:15">
      <c r="B46" t="s">
        <v>742</v>
      </c>
      <c r="C46" t="s">
        <v>743</v>
      </c>
      <c r="D46" t="s">
        <v>100</v>
      </c>
      <c r="E46" t="s">
        <v>123</v>
      </c>
      <c r="F46" t="s">
        <v>555</v>
      </c>
      <c r="G46" t="s">
        <v>437</v>
      </c>
      <c r="H46" t="s">
        <v>102</v>
      </c>
      <c r="I46" s="77">
        <v>46</v>
      </c>
      <c r="J46" s="77">
        <v>24790</v>
      </c>
      <c r="K46" s="77">
        <v>0</v>
      </c>
      <c r="L46" s="77">
        <v>11.4034</v>
      </c>
      <c r="M46" s="78">
        <v>0</v>
      </c>
      <c r="N46" s="78">
        <v>1.1000000000000001E-3</v>
      </c>
      <c r="O46" s="78">
        <v>1E-4</v>
      </c>
    </row>
    <row r="47" spans="2:15">
      <c r="B47" t="s">
        <v>744</v>
      </c>
      <c r="C47" t="s">
        <v>745</v>
      </c>
      <c r="D47" t="s">
        <v>100</v>
      </c>
      <c r="E47" t="s">
        <v>123</v>
      </c>
      <c r="F47" t="s">
        <v>746</v>
      </c>
      <c r="G47" t="s">
        <v>437</v>
      </c>
      <c r="H47" t="s">
        <v>102</v>
      </c>
      <c r="I47" s="77">
        <v>518</v>
      </c>
      <c r="J47" s="77">
        <v>1225</v>
      </c>
      <c r="K47" s="77">
        <v>0</v>
      </c>
      <c r="L47" s="77">
        <v>6.3455000000000004</v>
      </c>
      <c r="M47" s="78">
        <v>0</v>
      </c>
      <c r="N47" s="78">
        <v>5.9999999999999995E-4</v>
      </c>
      <c r="O47" s="78">
        <v>0</v>
      </c>
    </row>
    <row r="48" spans="2:15">
      <c r="B48" t="s">
        <v>747</v>
      </c>
      <c r="C48" t="s">
        <v>748</v>
      </c>
      <c r="D48" t="s">
        <v>100</v>
      </c>
      <c r="E48" t="s">
        <v>123</v>
      </c>
      <c r="F48" t="s">
        <v>749</v>
      </c>
      <c r="G48" t="s">
        <v>547</v>
      </c>
      <c r="H48" t="s">
        <v>102</v>
      </c>
      <c r="I48" s="77">
        <v>463</v>
      </c>
      <c r="J48" s="77">
        <v>11260</v>
      </c>
      <c r="K48" s="77">
        <v>0</v>
      </c>
      <c r="L48" s="77">
        <v>52.133800000000001</v>
      </c>
      <c r="M48" s="78">
        <v>0</v>
      </c>
      <c r="N48" s="78">
        <v>5.0000000000000001E-3</v>
      </c>
      <c r="O48" s="78">
        <v>2.0000000000000001E-4</v>
      </c>
    </row>
    <row r="49" spans="2:15">
      <c r="B49" t="s">
        <v>750</v>
      </c>
      <c r="C49" t="s">
        <v>751</v>
      </c>
      <c r="D49" t="s">
        <v>100</v>
      </c>
      <c r="E49" t="s">
        <v>123</v>
      </c>
      <c r="F49" t="s">
        <v>629</v>
      </c>
      <c r="G49" t="s">
        <v>630</v>
      </c>
      <c r="H49" t="s">
        <v>102</v>
      </c>
      <c r="I49" s="77">
        <v>13996</v>
      </c>
      <c r="J49" s="77">
        <v>165.6</v>
      </c>
      <c r="K49" s="77">
        <v>0</v>
      </c>
      <c r="L49" s="77">
        <v>23.177375999999999</v>
      </c>
      <c r="M49" s="78">
        <v>0</v>
      </c>
      <c r="N49" s="78">
        <v>2.2000000000000001E-3</v>
      </c>
      <c r="O49" s="78">
        <v>1E-4</v>
      </c>
    </row>
    <row r="50" spans="2:15">
      <c r="B50" t="s">
        <v>752</v>
      </c>
      <c r="C50" t="s">
        <v>753</v>
      </c>
      <c r="D50" t="s">
        <v>100</v>
      </c>
      <c r="E50" t="s">
        <v>123</v>
      </c>
      <c r="F50" t="s">
        <v>406</v>
      </c>
      <c r="G50" t="s">
        <v>340</v>
      </c>
      <c r="H50" t="s">
        <v>102</v>
      </c>
      <c r="I50" s="77">
        <v>8452</v>
      </c>
      <c r="J50" s="77">
        <v>1555</v>
      </c>
      <c r="K50" s="77">
        <v>0</v>
      </c>
      <c r="L50" s="77">
        <v>131.42859999999999</v>
      </c>
      <c r="M50" s="78">
        <v>0</v>
      </c>
      <c r="N50" s="78">
        <v>1.2500000000000001E-2</v>
      </c>
      <c r="O50" s="78">
        <v>5.9999999999999995E-4</v>
      </c>
    </row>
    <row r="51" spans="2:15">
      <c r="B51" t="s">
        <v>754</v>
      </c>
      <c r="C51" t="s">
        <v>755</v>
      </c>
      <c r="D51" t="s">
        <v>100</v>
      </c>
      <c r="E51" t="s">
        <v>123</v>
      </c>
      <c r="F51" t="s">
        <v>445</v>
      </c>
      <c r="G51" t="s">
        <v>340</v>
      </c>
      <c r="H51" t="s">
        <v>102</v>
      </c>
      <c r="I51" s="77">
        <v>1437</v>
      </c>
      <c r="J51" s="77">
        <v>6819</v>
      </c>
      <c r="K51" s="77">
        <v>0</v>
      </c>
      <c r="L51" s="77">
        <v>97.98903</v>
      </c>
      <c r="M51" s="78">
        <v>0</v>
      </c>
      <c r="N51" s="78">
        <v>9.4000000000000004E-3</v>
      </c>
      <c r="O51" s="78">
        <v>5.0000000000000001E-4</v>
      </c>
    </row>
    <row r="52" spans="2:15">
      <c r="B52" t="s">
        <v>756</v>
      </c>
      <c r="C52" t="s">
        <v>757</v>
      </c>
      <c r="D52" t="s">
        <v>100</v>
      </c>
      <c r="E52" t="s">
        <v>123</v>
      </c>
      <c r="F52" t="s">
        <v>479</v>
      </c>
      <c r="G52" t="s">
        <v>340</v>
      </c>
      <c r="H52" t="s">
        <v>102</v>
      </c>
      <c r="I52" s="77">
        <v>438</v>
      </c>
      <c r="J52" s="77">
        <v>16800</v>
      </c>
      <c r="K52" s="77">
        <v>0</v>
      </c>
      <c r="L52" s="77">
        <v>73.584000000000003</v>
      </c>
      <c r="M52" s="78">
        <v>1E-4</v>
      </c>
      <c r="N52" s="78">
        <v>7.0000000000000001E-3</v>
      </c>
      <c r="O52" s="78">
        <v>2.9999999999999997E-4</v>
      </c>
    </row>
    <row r="53" spans="2:15">
      <c r="B53" t="s">
        <v>758</v>
      </c>
      <c r="C53" t="s">
        <v>759</v>
      </c>
      <c r="D53" t="s">
        <v>100</v>
      </c>
      <c r="E53" t="s">
        <v>123</v>
      </c>
      <c r="F53" t="s">
        <v>760</v>
      </c>
      <c r="G53" t="s">
        <v>411</v>
      </c>
      <c r="H53" t="s">
        <v>102</v>
      </c>
      <c r="I53" s="77">
        <v>196</v>
      </c>
      <c r="J53" s="77">
        <v>26410</v>
      </c>
      <c r="K53" s="77">
        <v>0</v>
      </c>
      <c r="L53" s="77">
        <v>51.763599999999997</v>
      </c>
      <c r="M53" s="78">
        <v>0</v>
      </c>
      <c r="N53" s="78">
        <v>4.8999999999999998E-3</v>
      </c>
      <c r="O53" s="78">
        <v>2.0000000000000001E-4</v>
      </c>
    </row>
    <row r="54" spans="2:15">
      <c r="B54" t="s">
        <v>761</v>
      </c>
      <c r="C54" t="s">
        <v>762</v>
      </c>
      <c r="D54" t="s">
        <v>100</v>
      </c>
      <c r="E54" t="s">
        <v>123</v>
      </c>
      <c r="F54" t="s">
        <v>410</v>
      </c>
      <c r="G54" t="s">
        <v>411</v>
      </c>
      <c r="H54" t="s">
        <v>102</v>
      </c>
      <c r="I54" s="77">
        <v>11012</v>
      </c>
      <c r="J54" s="77">
        <v>1769</v>
      </c>
      <c r="K54" s="77">
        <v>0</v>
      </c>
      <c r="L54" s="77">
        <v>194.80228</v>
      </c>
      <c r="M54" s="78">
        <v>0</v>
      </c>
      <c r="N54" s="78">
        <v>1.8599999999999998E-2</v>
      </c>
      <c r="O54" s="78">
        <v>8.9999999999999998E-4</v>
      </c>
    </row>
    <row r="55" spans="2:15">
      <c r="B55" t="s">
        <v>763</v>
      </c>
      <c r="C55" t="s">
        <v>764</v>
      </c>
      <c r="D55" t="s">
        <v>100</v>
      </c>
      <c r="E55" t="s">
        <v>123</v>
      </c>
      <c r="F55" t="s">
        <v>765</v>
      </c>
      <c r="G55" t="s">
        <v>766</v>
      </c>
      <c r="H55" t="s">
        <v>102</v>
      </c>
      <c r="I55" s="77">
        <v>172</v>
      </c>
      <c r="J55" s="77">
        <v>4801</v>
      </c>
      <c r="K55" s="77">
        <v>0</v>
      </c>
      <c r="L55" s="77">
        <v>8.2577200000000008</v>
      </c>
      <c r="M55" s="78">
        <v>0</v>
      </c>
      <c r="N55" s="78">
        <v>8.0000000000000004E-4</v>
      </c>
      <c r="O55" s="78">
        <v>0</v>
      </c>
    </row>
    <row r="56" spans="2:15">
      <c r="B56" t="s">
        <v>767</v>
      </c>
      <c r="C56" t="s">
        <v>768</v>
      </c>
      <c r="D56" t="s">
        <v>100</v>
      </c>
      <c r="E56" t="s">
        <v>123</v>
      </c>
      <c r="F56" t="s">
        <v>769</v>
      </c>
      <c r="G56" t="s">
        <v>766</v>
      </c>
      <c r="H56" t="s">
        <v>102</v>
      </c>
      <c r="I56" s="77">
        <v>76</v>
      </c>
      <c r="J56" s="77">
        <v>28100</v>
      </c>
      <c r="K56" s="77">
        <v>0</v>
      </c>
      <c r="L56" s="77">
        <v>21.356000000000002</v>
      </c>
      <c r="M56" s="78">
        <v>0</v>
      </c>
      <c r="N56" s="78">
        <v>2E-3</v>
      </c>
      <c r="O56" s="78">
        <v>1E-4</v>
      </c>
    </row>
    <row r="57" spans="2:15">
      <c r="B57" t="s">
        <v>770</v>
      </c>
      <c r="C57" t="s">
        <v>771</v>
      </c>
      <c r="D57" t="s">
        <v>100</v>
      </c>
      <c r="E57" t="s">
        <v>123</v>
      </c>
      <c r="F57" t="s">
        <v>524</v>
      </c>
      <c r="G57" t="s">
        <v>525</v>
      </c>
      <c r="H57" t="s">
        <v>102</v>
      </c>
      <c r="I57" s="77">
        <v>377.77</v>
      </c>
      <c r="J57" s="77">
        <v>1575</v>
      </c>
      <c r="K57" s="77">
        <v>0</v>
      </c>
      <c r="L57" s="77">
        <v>5.9498775000000004</v>
      </c>
      <c r="M57" s="78">
        <v>0</v>
      </c>
      <c r="N57" s="78">
        <v>5.9999999999999995E-4</v>
      </c>
      <c r="O57" s="78">
        <v>0</v>
      </c>
    </row>
    <row r="58" spans="2:15">
      <c r="B58" t="s">
        <v>772</v>
      </c>
      <c r="C58" t="s">
        <v>773</v>
      </c>
      <c r="D58" t="s">
        <v>100</v>
      </c>
      <c r="E58" t="s">
        <v>123</v>
      </c>
      <c r="F58" t="s">
        <v>774</v>
      </c>
      <c r="G58" t="s">
        <v>129</v>
      </c>
      <c r="H58" t="s">
        <v>102</v>
      </c>
      <c r="I58" s="77">
        <v>1136</v>
      </c>
      <c r="J58" s="77">
        <v>11690</v>
      </c>
      <c r="K58" s="77">
        <v>0</v>
      </c>
      <c r="L58" s="77">
        <v>132.79839999999999</v>
      </c>
      <c r="M58" s="78">
        <v>0</v>
      </c>
      <c r="N58" s="78">
        <v>1.2699999999999999E-2</v>
      </c>
      <c r="O58" s="78">
        <v>5.9999999999999995E-4</v>
      </c>
    </row>
    <row r="59" spans="2:15">
      <c r="B59" t="s">
        <v>775</v>
      </c>
      <c r="C59" t="s">
        <v>776</v>
      </c>
      <c r="D59" t="s">
        <v>100</v>
      </c>
      <c r="E59" t="s">
        <v>123</v>
      </c>
      <c r="F59" t="s">
        <v>777</v>
      </c>
      <c r="G59" t="s">
        <v>132</v>
      </c>
      <c r="H59" t="s">
        <v>102</v>
      </c>
      <c r="I59" s="77">
        <v>5595</v>
      </c>
      <c r="J59" s="77">
        <v>1232</v>
      </c>
      <c r="K59" s="77">
        <v>0</v>
      </c>
      <c r="L59" s="77">
        <v>68.930400000000006</v>
      </c>
      <c r="M59" s="78">
        <v>0</v>
      </c>
      <c r="N59" s="78">
        <v>6.6E-3</v>
      </c>
      <c r="O59" s="78">
        <v>2.9999999999999997E-4</v>
      </c>
    </row>
    <row r="60" spans="2:15">
      <c r="B60" t="s">
        <v>778</v>
      </c>
      <c r="C60" t="s">
        <v>779</v>
      </c>
      <c r="D60" t="s">
        <v>100</v>
      </c>
      <c r="E60" t="s">
        <v>123</v>
      </c>
      <c r="F60" t="s">
        <v>565</v>
      </c>
      <c r="G60" t="s">
        <v>132</v>
      </c>
      <c r="H60" t="s">
        <v>102</v>
      </c>
      <c r="I60" s="77">
        <v>245</v>
      </c>
      <c r="J60" s="77">
        <v>1494</v>
      </c>
      <c r="K60" s="77">
        <v>0</v>
      </c>
      <c r="L60" s="77">
        <v>3.6602999999999999</v>
      </c>
      <c r="M60" s="78">
        <v>0</v>
      </c>
      <c r="N60" s="78">
        <v>2.9999999999999997E-4</v>
      </c>
      <c r="O60" s="78">
        <v>0</v>
      </c>
    </row>
    <row r="61" spans="2:15">
      <c r="B61" s="79" t="s">
        <v>780</v>
      </c>
      <c r="E61" s="16"/>
      <c r="F61" s="16"/>
      <c r="G61" s="16"/>
      <c r="I61" s="81">
        <v>69343.899999999994</v>
      </c>
      <c r="K61" s="81">
        <v>3.17021</v>
      </c>
      <c r="L61" s="81">
        <v>328.9583695</v>
      </c>
      <c r="N61" s="80">
        <v>3.1399999999999997E-2</v>
      </c>
      <c r="O61" s="80">
        <v>1.5E-3</v>
      </c>
    </row>
    <row r="62" spans="2:15">
      <c r="B62" t="s">
        <v>781</v>
      </c>
      <c r="C62" t="s">
        <v>782</v>
      </c>
      <c r="D62" t="s">
        <v>100</v>
      </c>
      <c r="E62" t="s">
        <v>123</v>
      </c>
      <c r="F62" t="s">
        <v>783</v>
      </c>
      <c r="G62" t="s">
        <v>517</v>
      </c>
      <c r="H62" t="s">
        <v>102</v>
      </c>
      <c r="I62" s="77">
        <v>2309</v>
      </c>
      <c r="J62" s="77">
        <v>1082</v>
      </c>
      <c r="K62" s="77">
        <v>0</v>
      </c>
      <c r="L62" s="77">
        <v>24.98338</v>
      </c>
      <c r="M62" s="78">
        <v>0</v>
      </c>
      <c r="N62" s="78">
        <v>2.3999999999999998E-3</v>
      </c>
      <c r="O62" s="78">
        <v>1E-4</v>
      </c>
    </row>
    <row r="63" spans="2:15">
      <c r="B63" t="s">
        <v>784</v>
      </c>
      <c r="C63" t="s">
        <v>785</v>
      </c>
      <c r="D63" t="s">
        <v>100</v>
      </c>
      <c r="E63" t="s">
        <v>123</v>
      </c>
      <c r="F63" t="s">
        <v>786</v>
      </c>
      <c r="G63" t="s">
        <v>547</v>
      </c>
      <c r="H63" t="s">
        <v>102</v>
      </c>
      <c r="I63" s="77">
        <v>32230</v>
      </c>
      <c r="J63" s="77">
        <v>570</v>
      </c>
      <c r="K63" s="77">
        <v>3.17021</v>
      </c>
      <c r="L63" s="77">
        <v>186.88121000000001</v>
      </c>
      <c r="M63" s="78">
        <v>2.0000000000000001E-4</v>
      </c>
      <c r="N63" s="78">
        <v>1.78E-2</v>
      </c>
      <c r="O63" s="78">
        <v>8.9999999999999998E-4</v>
      </c>
    </row>
    <row r="64" spans="2:15">
      <c r="B64" t="s">
        <v>787</v>
      </c>
      <c r="C64" t="s">
        <v>788</v>
      </c>
      <c r="D64" t="s">
        <v>100</v>
      </c>
      <c r="E64" t="s">
        <v>123</v>
      </c>
      <c r="F64" t="s">
        <v>789</v>
      </c>
      <c r="G64" t="s">
        <v>790</v>
      </c>
      <c r="H64" t="s">
        <v>102</v>
      </c>
      <c r="I64" s="77">
        <v>3700</v>
      </c>
      <c r="J64" s="77">
        <v>112.8</v>
      </c>
      <c r="K64" s="77">
        <v>0</v>
      </c>
      <c r="L64" s="77">
        <v>4.1736000000000004</v>
      </c>
      <c r="M64" s="78">
        <v>8.9999999999999998E-4</v>
      </c>
      <c r="N64" s="78">
        <v>4.0000000000000002E-4</v>
      </c>
      <c r="O64" s="78">
        <v>0</v>
      </c>
    </row>
    <row r="65" spans="2:15">
      <c r="B65" t="s">
        <v>791</v>
      </c>
      <c r="C65" t="s">
        <v>792</v>
      </c>
      <c r="D65" t="s">
        <v>100</v>
      </c>
      <c r="E65" t="s">
        <v>123</v>
      </c>
      <c r="F65" t="s">
        <v>793</v>
      </c>
      <c r="G65" t="s">
        <v>790</v>
      </c>
      <c r="H65" t="s">
        <v>102</v>
      </c>
      <c r="I65" s="77">
        <v>6800</v>
      </c>
      <c r="J65" s="77">
        <v>210</v>
      </c>
      <c r="K65" s="77">
        <v>0</v>
      </c>
      <c r="L65" s="77">
        <v>14.28</v>
      </c>
      <c r="M65" s="78">
        <v>5.0000000000000001E-4</v>
      </c>
      <c r="N65" s="78">
        <v>1.4E-3</v>
      </c>
      <c r="O65" s="78">
        <v>1E-4</v>
      </c>
    </row>
    <row r="66" spans="2:15">
      <c r="B66" t="s">
        <v>794</v>
      </c>
      <c r="C66" t="s">
        <v>795</v>
      </c>
      <c r="D66" t="s">
        <v>100</v>
      </c>
      <c r="E66" t="s">
        <v>123</v>
      </c>
      <c r="F66" t="s">
        <v>796</v>
      </c>
      <c r="G66" t="s">
        <v>340</v>
      </c>
      <c r="H66" t="s">
        <v>102</v>
      </c>
      <c r="I66" s="77">
        <v>22689.9</v>
      </c>
      <c r="J66" s="77">
        <v>425.5</v>
      </c>
      <c r="K66" s="77">
        <v>0</v>
      </c>
      <c r="L66" s="77">
        <v>96.545524499999999</v>
      </c>
      <c r="M66" s="78">
        <v>2.0000000000000001E-4</v>
      </c>
      <c r="N66" s="78">
        <v>9.1999999999999998E-3</v>
      </c>
      <c r="O66" s="78">
        <v>4.0000000000000002E-4</v>
      </c>
    </row>
    <row r="67" spans="2:15">
      <c r="B67" t="s">
        <v>797</v>
      </c>
      <c r="C67" t="s">
        <v>798</v>
      </c>
      <c r="D67" t="s">
        <v>100</v>
      </c>
      <c r="E67" t="s">
        <v>123</v>
      </c>
      <c r="F67" t="s">
        <v>799</v>
      </c>
      <c r="G67" t="s">
        <v>125</v>
      </c>
      <c r="H67" t="s">
        <v>102</v>
      </c>
      <c r="I67" s="77">
        <v>1615</v>
      </c>
      <c r="J67" s="77">
        <v>129.69999999999999</v>
      </c>
      <c r="K67" s="77">
        <v>0</v>
      </c>
      <c r="L67" s="77">
        <v>2.0946549999999999</v>
      </c>
      <c r="M67" s="78">
        <v>0</v>
      </c>
      <c r="N67" s="78">
        <v>2.0000000000000001E-4</v>
      </c>
      <c r="O67" s="78">
        <v>0</v>
      </c>
    </row>
    <row r="68" spans="2:15">
      <c r="B68" s="79" t="s">
        <v>800</v>
      </c>
      <c r="E68" s="16"/>
      <c r="F68" s="16"/>
      <c r="G68" s="16"/>
      <c r="I68" s="81">
        <v>0</v>
      </c>
      <c r="K68" s="81">
        <v>0</v>
      </c>
      <c r="L68" s="81">
        <v>0</v>
      </c>
      <c r="N68" s="80">
        <v>0</v>
      </c>
      <c r="O68" s="80">
        <v>0</v>
      </c>
    </row>
    <row r="69" spans="2:15">
      <c r="B69" t="s">
        <v>221</v>
      </c>
      <c r="C69" t="s">
        <v>221</v>
      </c>
      <c r="E69" s="16"/>
      <c r="F69" s="16"/>
      <c r="G69" t="s">
        <v>221</v>
      </c>
      <c r="H69" t="s">
        <v>221</v>
      </c>
      <c r="I69" s="77">
        <v>0</v>
      </c>
      <c r="J69" s="77">
        <v>0</v>
      </c>
      <c r="L69" s="77">
        <v>0</v>
      </c>
      <c r="M69" s="78">
        <v>0</v>
      </c>
      <c r="N69" s="78">
        <v>0</v>
      </c>
      <c r="O69" s="78">
        <v>0</v>
      </c>
    </row>
    <row r="70" spans="2:15">
      <c r="B70" s="79" t="s">
        <v>226</v>
      </c>
      <c r="E70" s="16"/>
      <c r="F70" s="16"/>
      <c r="G70" s="16"/>
      <c r="I70" s="81">
        <v>65291</v>
      </c>
      <c r="K70" s="81">
        <v>0.65747999999999995</v>
      </c>
      <c r="L70" s="81">
        <v>1636.5138379744001</v>
      </c>
      <c r="N70" s="80">
        <v>0.15629999999999999</v>
      </c>
      <c r="O70" s="80">
        <v>7.6E-3</v>
      </c>
    </row>
    <row r="71" spans="2:15">
      <c r="B71" s="79" t="s">
        <v>315</v>
      </c>
      <c r="E71" s="16"/>
      <c r="F71" s="16"/>
      <c r="G71" s="16"/>
      <c r="I71" s="81">
        <v>52161</v>
      </c>
      <c r="K71" s="81">
        <v>0</v>
      </c>
      <c r="L71" s="81">
        <v>297.10812583040001</v>
      </c>
      <c r="N71" s="80">
        <v>2.8400000000000002E-2</v>
      </c>
      <c r="O71" s="80">
        <v>1.4E-3</v>
      </c>
    </row>
    <row r="72" spans="2:15">
      <c r="B72" t="s">
        <v>801</v>
      </c>
      <c r="C72" t="s">
        <v>802</v>
      </c>
      <c r="D72" t="s">
        <v>652</v>
      </c>
      <c r="E72" t="s">
        <v>350</v>
      </c>
      <c r="F72" t="s">
        <v>803</v>
      </c>
      <c r="G72" t="s">
        <v>804</v>
      </c>
      <c r="H72" t="s">
        <v>106</v>
      </c>
      <c r="I72" s="77">
        <v>1915</v>
      </c>
      <c r="J72" s="77">
        <v>1045</v>
      </c>
      <c r="K72" s="77">
        <v>0</v>
      </c>
      <c r="L72" s="77">
        <v>76.524932000000007</v>
      </c>
      <c r="M72" s="78">
        <v>0</v>
      </c>
      <c r="N72" s="78">
        <v>7.3000000000000001E-3</v>
      </c>
      <c r="O72" s="78">
        <v>4.0000000000000002E-4</v>
      </c>
    </row>
    <row r="73" spans="2:15">
      <c r="B73" t="s">
        <v>805</v>
      </c>
      <c r="C73" t="s">
        <v>806</v>
      </c>
      <c r="D73" t="s">
        <v>807</v>
      </c>
      <c r="E73" t="s">
        <v>350</v>
      </c>
      <c r="F73" t="s">
        <v>808</v>
      </c>
      <c r="G73" t="s">
        <v>809</v>
      </c>
      <c r="H73" t="s">
        <v>106</v>
      </c>
      <c r="I73" s="77">
        <v>45906</v>
      </c>
      <c r="J73" s="77">
        <v>14.66</v>
      </c>
      <c r="K73" s="77">
        <v>0</v>
      </c>
      <c r="L73" s="77">
        <v>25.734830150400001</v>
      </c>
      <c r="M73" s="78">
        <v>2.0000000000000001E-4</v>
      </c>
      <c r="N73" s="78">
        <v>2.5000000000000001E-3</v>
      </c>
      <c r="O73" s="78">
        <v>1E-4</v>
      </c>
    </row>
    <row r="74" spans="2:15">
      <c r="B74" t="s">
        <v>810</v>
      </c>
      <c r="C74" t="s">
        <v>811</v>
      </c>
      <c r="D74" t="s">
        <v>807</v>
      </c>
      <c r="E74" t="s">
        <v>350</v>
      </c>
      <c r="F74" t="s">
        <v>812</v>
      </c>
      <c r="G74" t="s">
        <v>809</v>
      </c>
      <c r="H74" t="s">
        <v>106</v>
      </c>
      <c r="I74" s="77">
        <v>239</v>
      </c>
      <c r="J74" s="77">
        <v>9180</v>
      </c>
      <c r="K74" s="77">
        <v>0</v>
      </c>
      <c r="L74" s="77">
        <v>83.899324800000002</v>
      </c>
      <c r="M74" s="78">
        <v>0</v>
      </c>
      <c r="N74" s="78">
        <v>8.0000000000000002E-3</v>
      </c>
      <c r="O74" s="78">
        <v>4.0000000000000002E-4</v>
      </c>
    </row>
    <row r="75" spans="2:15">
      <c r="B75" t="s">
        <v>813</v>
      </c>
      <c r="C75" t="s">
        <v>814</v>
      </c>
      <c r="D75" t="s">
        <v>807</v>
      </c>
      <c r="E75" t="s">
        <v>350</v>
      </c>
      <c r="F75" t="s">
        <v>815</v>
      </c>
      <c r="G75" t="s">
        <v>816</v>
      </c>
      <c r="H75" t="s">
        <v>106</v>
      </c>
      <c r="I75" s="77">
        <v>3948</v>
      </c>
      <c r="J75" s="77">
        <v>233</v>
      </c>
      <c r="K75" s="77">
        <v>0</v>
      </c>
      <c r="L75" s="77">
        <v>35.176364159999999</v>
      </c>
      <c r="M75" s="78">
        <v>1E-4</v>
      </c>
      <c r="N75" s="78">
        <v>3.3999999999999998E-3</v>
      </c>
      <c r="O75" s="78">
        <v>2.0000000000000001E-4</v>
      </c>
    </row>
    <row r="76" spans="2:15">
      <c r="B76" t="s">
        <v>817</v>
      </c>
      <c r="C76" t="s">
        <v>818</v>
      </c>
      <c r="D76" t="s">
        <v>652</v>
      </c>
      <c r="E76" t="s">
        <v>350</v>
      </c>
      <c r="F76" t="s">
        <v>819</v>
      </c>
      <c r="G76" t="s">
        <v>816</v>
      </c>
      <c r="H76" t="s">
        <v>106</v>
      </c>
      <c r="I76" s="77">
        <v>153</v>
      </c>
      <c r="J76" s="77">
        <v>12951</v>
      </c>
      <c r="K76" s="77">
        <v>0</v>
      </c>
      <c r="L76" s="77">
        <v>75.772674719999998</v>
      </c>
      <c r="M76" s="78">
        <v>0</v>
      </c>
      <c r="N76" s="78">
        <v>7.1999999999999998E-3</v>
      </c>
      <c r="O76" s="78">
        <v>4.0000000000000002E-4</v>
      </c>
    </row>
    <row r="77" spans="2:15">
      <c r="B77" s="79" t="s">
        <v>316</v>
      </c>
      <c r="E77" s="16"/>
      <c r="F77" s="16"/>
      <c r="G77" s="16"/>
      <c r="I77" s="81">
        <v>13130</v>
      </c>
      <c r="K77" s="81">
        <v>0.65747999999999995</v>
      </c>
      <c r="L77" s="81">
        <v>1339.4057121440001</v>
      </c>
      <c r="N77" s="80">
        <v>0.12790000000000001</v>
      </c>
      <c r="O77" s="80">
        <v>6.1999999999999998E-3</v>
      </c>
    </row>
    <row r="78" spans="2:15">
      <c r="B78" t="s">
        <v>820</v>
      </c>
      <c r="C78" t="s">
        <v>821</v>
      </c>
      <c r="D78" t="s">
        <v>807</v>
      </c>
      <c r="E78" t="s">
        <v>350</v>
      </c>
      <c r="F78" t="s">
        <v>822</v>
      </c>
      <c r="G78" t="s">
        <v>823</v>
      </c>
      <c r="H78" t="s">
        <v>106</v>
      </c>
      <c r="I78" s="77">
        <v>731</v>
      </c>
      <c r="J78" s="77">
        <v>715</v>
      </c>
      <c r="K78" s="77">
        <v>0</v>
      </c>
      <c r="L78" s="77">
        <v>19.986709600000001</v>
      </c>
      <c r="M78" s="78">
        <v>0</v>
      </c>
      <c r="N78" s="78">
        <v>1.9E-3</v>
      </c>
      <c r="O78" s="78">
        <v>1E-4</v>
      </c>
    </row>
    <row r="79" spans="2:15">
      <c r="B79" t="s">
        <v>824</v>
      </c>
      <c r="C79" t="s">
        <v>825</v>
      </c>
      <c r="D79" t="s">
        <v>652</v>
      </c>
      <c r="E79" t="s">
        <v>350</v>
      </c>
      <c r="F79" t="s">
        <v>826</v>
      </c>
      <c r="G79" t="s">
        <v>827</v>
      </c>
      <c r="H79" t="s">
        <v>106</v>
      </c>
      <c r="I79" s="77">
        <v>441</v>
      </c>
      <c r="J79" s="77">
        <v>13185</v>
      </c>
      <c r="K79" s="77">
        <v>0</v>
      </c>
      <c r="L79" s="77">
        <v>222.3497304</v>
      </c>
      <c r="M79" s="78">
        <v>0</v>
      </c>
      <c r="N79" s="78">
        <v>2.12E-2</v>
      </c>
      <c r="O79" s="78">
        <v>1E-3</v>
      </c>
    </row>
    <row r="80" spans="2:15">
      <c r="B80" t="s">
        <v>828</v>
      </c>
      <c r="C80" t="s">
        <v>829</v>
      </c>
      <c r="D80" t="s">
        <v>100</v>
      </c>
      <c r="E80" t="s">
        <v>350</v>
      </c>
      <c r="F80" t="s">
        <v>830</v>
      </c>
      <c r="G80" t="s">
        <v>827</v>
      </c>
      <c r="H80" t="s">
        <v>106</v>
      </c>
      <c r="I80" s="77">
        <v>163</v>
      </c>
      <c r="J80" s="77">
        <v>30021</v>
      </c>
      <c r="K80" s="77">
        <v>0</v>
      </c>
      <c r="L80" s="77">
        <v>187.12449552000001</v>
      </c>
      <c r="M80" s="78">
        <v>0</v>
      </c>
      <c r="N80" s="78">
        <v>1.7899999999999999E-2</v>
      </c>
      <c r="O80" s="78">
        <v>8.9999999999999998E-4</v>
      </c>
    </row>
    <row r="81" spans="2:15">
      <c r="B81" t="s">
        <v>831</v>
      </c>
      <c r="C81" t="s">
        <v>832</v>
      </c>
      <c r="D81" t="s">
        <v>123</v>
      </c>
      <c r="E81" t="s">
        <v>350</v>
      </c>
      <c r="F81" t="s">
        <v>833</v>
      </c>
      <c r="G81" t="s">
        <v>834</v>
      </c>
      <c r="H81" t="s">
        <v>110</v>
      </c>
      <c r="I81" s="77">
        <v>5237</v>
      </c>
      <c r="J81" s="77">
        <v>110</v>
      </c>
      <c r="K81" s="77">
        <v>0</v>
      </c>
      <c r="L81" s="77">
        <v>23.348693170000001</v>
      </c>
      <c r="M81" s="78">
        <v>1E-4</v>
      </c>
      <c r="N81" s="78">
        <v>2.2000000000000001E-3</v>
      </c>
      <c r="O81" s="78">
        <v>1E-4</v>
      </c>
    </row>
    <row r="82" spans="2:15">
      <c r="B82" t="s">
        <v>835</v>
      </c>
      <c r="C82" t="s">
        <v>836</v>
      </c>
      <c r="D82" t="s">
        <v>123</v>
      </c>
      <c r="E82" t="s">
        <v>350</v>
      </c>
      <c r="F82" t="s">
        <v>833</v>
      </c>
      <c r="G82" t="s">
        <v>834</v>
      </c>
      <c r="H82" t="s">
        <v>110</v>
      </c>
      <c r="I82" s="77">
        <v>5237</v>
      </c>
      <c r="J82" s="77">
        <v>2</v>
      </c>
      <c r="K82" s="77">
        <v>0</v>
      </c>
      <c r="L82" s="77">
        <v>0.424521694</v>
      </c>
      <c r="M82" s="78">
        <v>0</v>
      </c>
      <c r="N82" s="78">
        <v>0</v>
      </c>
      <c r="O82" s="78">
        <v>0</v>
      </c>
    </row>
    <row r="83" spans="2:15">
      <c r="B83" t="s">
        <v>837</v>
      </c>
      <c r="C83" t="s">
        <v>838</v>
      </c>
      <c r="D83" t="s">
        <v>652</v>
      </c>
      <c r="E83" t="s">
        <v>350</v>
      </c>
      <c r="F83" t="s">
        <v>839</v>
      </c>
      <c r="G83" t="s">
        <v>840</v>
      </c>
      <c r="H83" t="s">
        <v>106</v>
      </c>
      <c r="I83" s="77">
        <v>584</v>
      </c>
      <c r="J83" s="77">
        <v>8690</v>
      </c>
      <c r="K83" s="77">
        <v>0.65747999999999995</v>
      </c>
      <c r="L83" s="77">
        <v>194.72395040000001</v>
      </c>
      <c r="M83" s="78">
        <v>0</v>
      </c>
      <c r="N83" s="78">
        <v>1.8599999999999998E-2</v>
      </c>
      <c r="O83" s="78">
        <v>8.9999999999999998E-4</v>
      </c>
    </row>
    <row r="84" spans="2:15">
      <c r="B84" t="s">
        <v>841</v>
      </c>
      <c r="C84" t="s">
        <v>842</v>
      </c>
      <c r="D84" t="s">
        <v>652</v>
      </c>
      <c r="E84" t="s">
        <v>350</v>
      </c>
      <c r="F84" t="s">
        <v>843</v>
      </c>
      <c r="G84" t="s">
        <v>809</v>
      </c>
      <c r="H84" t="s">
        <v>106</v>
      </c>
      <c r="I84" s="77">
        <v>378</v>
      </c>
      <c r="J84" s="77">
        <v>31575</v>
      </c>
      <c r="K84" s="77">
        <v>0</v>
      </c>
      <c r="L84" s="77">
        <v>456.40778399999999</v>
      </c>
      <c r="M84" s="78">
        <v>0</v>
      </c>
      <c r="N84" s="78">
        <v>4.36E-2</v>
      </c>
      <c r="O84" s="78">
        <v>2.0999999999999999E-3</v>
      </c>
    </row>
    <row r="85" spans="2:15">
      <c r="B85" t="s">
        <v>844</v>
      </c>
      <c r="C85" t="s">
        <v>845</v>
      </c>
      <c r="D85" t="s">
        <v>652</v>
      </c>
      <c r="E85" t="s">
        <v>350</v>
      </c>
      <c r="F85" t="s">
        <v>846</v>
      </c>
      <c r="G85" t="s">
        <v>816</v>
      </c>
      <c r="H85" t="s">
        <v>106</v>
      </c>
      <c r="I85" s="77">
        <v>359</v>
      </c>
      <c r="J85" s="77">
        <v>17121</v>
      </c>
      <c r="K85" s="77">
        <v>0</v>
      </c>
      <c r="L85" s="77">
        <v>235.03982736</v>
      </c>
      <c r="M85" s="78">
        <v>0</v>
      </c>
      <c r="N85" s="78">
        <v>2.24E-2</v>
      </c>
      <c r="O85" s="78">
        <v>1.1000000000000001E-3</v>
      </c>
    </row>
    <row r="86" spans="2:15">
      <c r="B86" t="s">
        <v>228</v>
      </c>
      <c r="E86" s="16"/>
      <c r="F86" s="16"/>
      <c r="G86" s="16"/>
    </row>
    <row r="87" spans="2:15">
      <c r="B87" t="s">
        <v>309</v>
      </c>
      <c r="E87" s="16"/>
      <c r="F87" s="16"/>
      <c r="G87" s="16"/>
    </row>
    <row r="88" spans="2:15">
      <c r="B88" t="s">
        <v>310</v>
      </c>
      <c r="E88" s="16"/>
      <c r="F88" s="16"/>
      <c r="G88" s="16"/>
    </row>
    <row r="89" spans="2:15">
      <c r="B89" t="s">
        <v>311</v>
      </c>
      <c r="E89" s="16"/>
      <c r="F89" s="16"/>
      <c r="G89" s="16"/>
    </row>
    <row r="90" spans="2:15">
      <c r="B90" t="s">
        <v>312</v>
      </c>
      <c r="E90" s="16"/>
      <c r="F90" s="16"/>
      <c r="G90" s="16"/>
    </row>
    <row r="91" spans="2:15">
      <c r="E91" s="16"/>
      <c r="F91" s="16"/>
      <c r="G91" s="16"/>
    </row>
    <row r="92" spans="2:15">
      <c r="E92" s="16"/>
      <c r="F92" s="16"/>
      <c r="G92" s="16"/>
    </row>
    <row r="93" spans="2:15">
      <c r="E93" s="16"/>
      <c r="F93" s="16"/>
      <c r="G93" s="16"/>
    </row>
    <row r="94" spans="2:15">
      <c r="E94" s="16"/>
      <c r="F94" s="16"/>
      <c r="G94" s="16"/>
    </row>
    <row r="95" spans="2:15"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9"/>
      <c r="BK6" s="19"/>
    </row>
    <row r="7" spans="2:63" ht="26.25" customHeight="1">
      <c r="B7" s="97" t="s">
        <v>194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9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1511207.41</v>
      </c>
      <c r="I11" s="7"/>
      <c r="J11" s="75">
        <v>15.640371679999999</v>
      </c>
      <c r="K11" s="75">
        <v>31372.680346268</v>
      </c>
      <c r="L11" s="7"/>
      <c r="M11" s="76">
        <v>1</v>
      </c>
      <c r="N11" s="76">
        <v>0.14580000000000001</v>
      </c>
      <c r="O11" s="35"/>
      <c r="BH11" s="16"/>
      <c r="BI11" s="19"/>
      <c r="BK11" s="16"/>
    </row>
    <row r="12" spans="2:63">
      <c r="B12" s="79" t="s">
        <v>201</v>
      </c>
      <c r="D12" s="16"/>
      <c r="E12" s="16"/>
      <c r="F12" s="16"/>
      <c r="G12" s="16"/>
      <c r="H12" s="81">
        <v>1481959.41</v>
      </c>
      <c r="J12" s="81">
        <v>0</v>
      </c>
      <c r="K12" s="81">
        <v>17788.167057292001</v>
      </c>
      <c r="M12" s="80">
        <v>0.56699999999999995</v>
      </c>
      <c r="N12" s="80">
        <v>8.2699999999999996E-2</v>
      </c>
    </row>
    <row r="13" spans="2:63">
      <c r="B13" s="79" t="s">
        <v>847</v>
      </c>
      <c r="D13" s="16"/>
      <c r="E13" s="16"/>
      <c r="F13" s="16"/>
      <c r="G13" s="16"/>
      <c r="H13" s="81">
        <v>52702</v>
      </c>
      <c r="J13" s="81">
        <v>0</v>
      </c>
      <c r="K13" s="81">
        <v>2988.7229200000002</v>
      </c>
      <c r="M13" s="80">
        <v>9.5299999999999996E-2</v>
      </c>
      <c r="N13" s="80">
        <v>1.3899999999999999E-2</v>
      </c>
    </row>
    <row r="14" spans="2:63">
      <c r="B14" t="s">
        <v>848</v>
      </c>
      <c r="C14" t="s">
        <v>849</v>
      </c>
      <c r="D14" t="s">
        <v>100</v>
      </c>
      <c r="E14" t="s">
        <v>850</v>
      </c>
      <c r="F14" t="s">
        <v>851</v>
      </c>
      <c r="G14" t="s">
        <v>102</v>
      </c>
      <c r="H14" s="77">
        <v>41978</v>
      </c>
      <c r="I14" s="77">
        <v>2494</v>
      </c>
      <c r="J14" s="77">
        <v>0</v>
      </c>
      <c r="K14" s="77">
        <v>1046.9313199999999</v>
      </c>
      <c r="L14" s="78">
        <v>5.9999999999999995E-4</v>
      </c>
      <c r="M14" s="78">
        <v>3.3399999999999999E-2</v>
      </c>
      <c r="N14" s="78">
        <v>4.8999999999999998E-3</v>
      </c>
    </row>
    <row r="15" spans="2:63">
      <c r="B15" t="s">
        <v>852</v>
      </c>
      <c r="C15" t="s">
        <v>853</v>
      </c>
      <c r="D15" t="s">
        <v>100</v>
      </c>
      <c r="E15" t="s">
        <v>854</v>
      </c>
      <c r="F15" t="s">
        <v>851</v>
      </c>
      <c r="G15" t="s">
        <v>102</v>
      </c>
      <c r="H15" s="77">
        <v>7161</v>
      </c>
      <c r="I15" s="77">
        <v>18200</v>
      </c>
      <c r="J15" s="77">
        <v>0</v>
      </c>
      <c r="K15" s="77">
        <v>1303.3019999999999</v>
      </c>
      <c r="L15" s="78">
        <v>2.0000000000000001E-4</v>
      </c>
      <c r="M15" s="78">
        <v>4.1500000000000002E-2</v>
      </c>
      <c r="N15" s="78">
        <v>6.1000000000000004E-3</v>
      </c>
    </row>
    <row r="16" spans="2:63">
      <c r="B16" t="s">
        <v>855</v>
      </c>
      <c r="C16" t="s">
        <v>856</v>
      </c>
      <c r="D16" t="s">
        <v>100</v>
      </c>
      <c r="E16" t="s">
        <v>854</v>
      </c>
      <c r="F16" t="s">
        <v>851</v>
      </c>
      <c r="G16" t="s">
        <v>102</v>
      </c>
      <c r="H16" s="77">
        <v>3563</v>
      </c>
      <c r="I16" s="77">
        <v>17920</v>
      </c>
      <c r="J16" s="77">
        <v>0</v>
      </c>
      <c r="K16" s="77">
        <v>638.4896</v>
      </c>
      <c r="L16" s="78">
        <v>1E-4</v>
      </c>
      <c r="M16" s="78">
        <v>2.0400000000000001E-2</v>
      </c>
      <c r="N16" s="78">
        <v>3.0000000000000001E-3</v>
      </c>
    </row>
    <row r="17" spans="2:14">
      <c r="B17" s="79" t="s">
        <v>857</v>
      </c>
      <c r="D17" s="16"/>
      <c r="E17" s="16"/>
      <c r="F17" s="16"/>
      <c r="G17" s="16"/>
      <c r="H17" s="81">
        <v>124232.76</v>
      </c>
      <c r="J17" s="81">
        <v>0</v>
      </c>
      <c r="K17" s="81">
        <v>6783.5512915999998</v>
      </c>
      <c r="M17" s="80">
        <v>0.2162</v>
      </c>
      <c r="N17" s="80">
        <v>3.15E-2</v>
      </c>
    </row>
    <row r="18" spans="2:14">
      <c r="B18" t="s">
        <v>858</v>
      </c>
      <c r="C18" t="s">
        <v>859</v>
      </c>
      <c r="D18" t="s">
        <v>100</v>
      </c>
      <c r="E18" t="s">
        <v>860</v>
      </c>
      <c r="F18" t="s">
        <v>851</v>
      </c>
      <c r="G18" t="s">
        <v>102</v>
      </c>
      <c r="H18" s="77">
        <v>22399</v>
      </c>
      <c r="I18" s="77">
        <v>5876</v>
      </c>
      <c r="J18" s="77">
        <v>0</v>
      </c>
      <c r="K18" s="77">
        <v>1316.16524</v>
      </c>
      <c r="L18" s="78">
        <v>2.8E-3</v>
      </c>
      <c r="M18" s="78">
        <v>4.2000000000000003E-2</v>
      </c>
      <c r="N18" s="78">
        <v>6.1000000000000004E-3</v>
      </c>
    </row>
    <row r="19" spans="2:14">
      <c r="B19" t="s">
        <v>861</v>
      </c>
      <c r="C19" t="s">
        <v>862</v>
      </c>
      <c r="D19" t="s">
        <v>100</v>
      </c>
      <c r="E19" t="s">
        <v>863</v>
      </c>
      <c r="F19" t="s">
        <v>851</v>
      </c>
      <c r="G19" t="s">
        <v>102</v>
      </c>
      <c r="H19" s="77">
        <v>8318</v>
      </c>
      <c r="I19" s="77">
        <v>6797</v>
      </c>
      <c r="J19" s="77">
        <v>0</v>
      </c>
      <c r="K19" s="77">
        <v>565.37446</v>
      </c>
      <c r="L19" s="78">
        <v>2.9999999999999997E-4</v>
      </c>
      <c r="M19" s="78">
        <v>1.7999999999999999E-2</v>
      </c>
      <c r="N19" s="78">
        <v>2.5999999999999999E-3</v>
      </c>
    </row>
    <row r="20" spans="2:14">
      <c r="B20" t="s">
        <v>864</v>
      </c>
      <c r="C20" t="s">
        <v>865</v>
      </c>
      <c r="D20" t="s">
        <v>100</v>
      </c>
      <c r="E20" t="s">
        <v>866</v>
      </c>
      <c r="F20" t="s">
        <v>851</v>
      </c>
      <c r="G20" t="s">
        <v>102</v>
      </c>
      <c r="H20" s="77">
        <v>921</v>
      </c>
      <c r="I20" s="77">
        <v>19180</v>
      </c>
      <c r="J20" s="77">
        <v>0</v>
      </c>
      <c r="K20" s="77">
        <v>176.64779999999999</v>
      </c>
      <c r="L20" s="78">
        <v>0</v>
      </c>
      <c r="M20" s="78">
        <v>5.5999999999999999E-3</v>
      </c>
      <c r="N20" s="78">
        <v>8.0000000000000004E-4</v>
      </c>
    </row>
    <row r="21" spans="2:14">
      <c r="B21" t="s">
        <v>867</v>
      </c>
      <c r="C21" t="s">
        <v>868</v>
      </c>
      <c r="D21" t="s">
        <v>100</v>
      </c>
      <c r="E21" t="s">
        <v>869</v>
      </c>
      <c r="F21" t="s">
        <v>851</v>
      </c>
      <c r="G21" t="s">
        <v>102</v>
      </c>
      <c r="H21" s="77">
        <v>1456</v>
      </c>
      <c r="I21" s="77">
        <v>13450</v>
      </c>
      <c r="J21" s="77">
        <v>0</v>
      </c>
      <c r="K21" s="77">
        <v>195.83199999999999</v>
      </c>
      <c r="L21" s="78">
        <v>1E-4</v>
      </c>
      <c r="M21" s="78">
        <v>6.1999999999999998E-3</v>
      </c>
      <c r="N21" s="78">
        <v>8.9999999999999998E-4</v>
      </c>
    </row>
    <row r="22" spans="2:14">
      <c r="B22" t="s">
        <v>870</v>
      </c>
      <c r="C22" t="s">
        <v>871</v>
      </c>
      <c r="D22" t="s">
        <v>100</v>
      </c>
      <c r="E22" t="s">
        <v>854</v>
      </c>
      <c r="F22" t="s">
        <v>851</v>
      </c>
      <c r="G22" t="s">
        <v>102</v>
      </c>
      <c r="H22" s="77">
        <v>17</v>
      </c>
      <c r="I22" s="77">
        <v>5601</v>
      </c>
      <c r="J22" s="77">
        <v>0</v>
      </c>
      <c r="K22" s="77">
        <v>0.95216999999999996</v>
      </c>
      <c r="L22" s="78">
        <v>0</v>
      </c>
      <c r="M22" s="78">
        <v>0</v>
      </c>
      <c r="N22" s="78">
        <v>0</v>
      </c>
    </row>
    <row r="23" spans="2:14">
      <c r="B23" t="s">
        <v>872</v>
      </c>
      <c r="C23" t="s">
        <v>873</v>
      </c>
      <c r="D23" t="s">
        <v>100</v>
      </c>
      <c r="E23" t="s">
        <v>854</v>
      </c>
      <c r="F23" t="s">
        <v>851</v>
      </c>
      <c r="G23" t="s">
        <v>102</v>
      </c>
      <c r="H23" s="77">
        <v>1703</v>
      </c>
      <c r="I23" s="77">
        <v>4140</v>
      </c>
      <c r="J23" s="77">
        <v>0</v>
      </c>
      <c r="K23" s="77">
        <v>70.504199999999997</v>
      </c>
      <c r="L23" s="78">
        <v>5.0000000000000001E-4</v>
      </c>
      <c r="M23" s="78">
        <v>2.2000000000000001E-3</v>
      </c>
      <c r="N23" s="78">
        <v>2.9999999999999997E-4</v>
      </c>
    </row>
    <row r="24" spans="2:14">
      <c r="B24" t="s">
        <v>874</v>
      </c>
      <c r="C24" t="s">
        <v>875</v>
      </c>
      <c r="D24" t="s">
        <v>100</v>
      </c>
      <c r="E24" t="s">
        <v>854</v>
      </c>
      <c r="F24" t="s">
        <v>851</v>
      </c>
      <c r="G24" t="s">
        <v>102</v>
      </c>
      <c r="H24" s="77">
        <v>13439</v>
      </c>
      <c r="I24" s="77">
        <v>5411</v>
      </c>
      <c r="J24" s="77">
        <v>0</v>
      </c>
      <c r="K24" s="77">
        <v>727.18429000000003</v>
      </c>
      <c r="L24" s="78">
        <v>1E-3</v>
      </c>
      <c r="M24" s="78">
        <v>2.3199999999999998E-2</v>
      </c>
      <c r="N24" s="78">
        <v>3.3999999999999998E-3</v>
      </c>
    </row>
    <row r="25" spans="2:14">
      <c r="B25" t="s">
        <v>876</v>
      </c>
      <c r="C25" t="s">
        <v>877</v>
      </c>
      <c r="D25" t="s">
        <v>100</v>
      </c>
      <c r="E25" t="s">
        <v>854</v>
      </c>
      <c r="F25" t="s">
        <v>851</v>
      </c>
      <c r="G25" t="s">
        <v>102</v>
      </c>
      <c r="H25" s="77">
        <v>6531</v>
      </c>
      <c r="I25" s="77">
        <v>12560</v>
      </c>
      <c r="J25" s="77">
        <v>0</v>
      </c>
      <c r="K25" s="77">
        <v>820.29359999999997</v>
      </c>
      <c r="L25" s="78">
        <v>6.9999999999999999E-4</v>
      </c>
      <c r="M25" s="78">
        <v>2.6100000000000002E-2</v>
      </c>
      <c r="N25" s="78">
        <v>3.8E-3</v>
      </c>
    </row>
    <row r="26" spans="2:14">
      <c r="B26" t="s">
        <v>878</v>
      </c>
      <c r="C26" t="s">
        <v>879</v>
      </c>
      <c r="D26" t="s">
        <v>100</v>
      </c>
      <c r="E26" t="s">
        <v>854</v>
      </c>
      <c r="F26" t="s">
        <v>851</v>
      </c>
      <c r="G26" t="s">
        <v>102</v>
      </c>
      <c r="H26" s="77">
        <v>69448.759999999995</v>
      </c>
      <c r="I26" s="77">
        <v>4191</v>
      </c>
      <c r="J26" s="77">
        <v>0</v>
      </c>
      <c r="K26" s="77">
        <v>2910.5975315999999</v>
      </c>
      <c r="L26" s="78">
        <v>8.9999999999999998E-4</v>
      </c>
      <c r="M26" s="78">
        <v>9.2799999999999994E-2</v>
      </c>
      <c r="N26" s="78">
        <v>1.35E-2</v>
      </c>
    </row>
    <row r="27" spans="2:14">
      <c r="B27" s="79" t="s">
        <v>880</v>
      </c>
      <c r="D27" s="16"/>
      <c r="E27" s="16"/>
      <c r="F27" s="16"/>
      <c r="G27" s="16"/>
      <c r="H27" s="81">
        <v>1305024.6499999999</v>
      </c>
      <c r="J27" s="81">
        <v>0</v>
      </c>
      <c r="K27" s="81">
        <v>8015.8928456920003</v>
      </c>
      <c r="M27" s="80">
        <v>0.2555</v>
      </c>
      <c r="N27" s="80">
        <v>3.7199999999999997E-2</v>
      </c>
    </row>
    <row r="28" spans="2:14">
      <c r="B28" t="s">
        <v>881</v>
      </c>
      <c r="C28" t="s">
        <v>882</v>
      </c>
      <c r="D28" t="s">
        <v>100</v>
      </c>
      <c r="E28" t="s">
        <v>860</v>
      </c>
      <c r="F28" t="s">
        <v>883</v>
      </c>
      <c r="G28" t="s">
        <v>102</v>
      </c>
      <c r="H28" s="77">
        <v>814187</v>
      </c>
      <c r="I28" s="77">
        <v>367.81</v>
      </c>
      <c r="J28" s="77">
        <v>0</v>
      </c>
      <c r="K28" s="77">
        <v>2994.6612046999999</v>
      </c>
      <c r="L28" s="78">
        <v>3.0000000000000001E-3</v>
      </c>
      <c r="M28" s="78">
        <v>9.5500000000000002E-2</v>
      </c>
      <c r="N28" s="78">
        <v>1.3899999999999999E-2</v>
      </c>
    </row>
    <row r="29" spans="2:14">
      <c r="B29" t="s">
        <v>884</v>
      </c>
      <c r="C29" t="s">
        <v>885</v>
      </c>
      <c r="D29" t="s">
        <v>100</v>
      </c>
      <c r="E29" t="s">
        <v>866</v>
      </c>
      <c r="F29" t="s">
        <v>883</v>
      </c>
      <c r="G29" t="s">
        <v>102</v>
      </c>
      <c r="H29" s="77">
        <v>152079</v>
      </c>
      <c r="I29" s="77">
        <v>369.15</v>
      </c>
      <c r="J29" s="77">
        <v>0</v>
      </c>
      <c r="K29" s="77">
        <v>561.39962849999995</v>
      </c>
      <c r="L29" s="78">
        <v>2.0000000000000001E-4</v>
      </c>
      <c r="M29" s="78">
        <v>1.7899999999999999E-2</v>
      </c>
      <c r="N29" s="78">
        <v>2.5999999999999999E-3</v>
      </c>
    </row>
    <row r="30" spans="2:14">
      <c r="B30" t="s">
        <v>886</v>
      </c>
      <c r="C30" t="s">
        <v>887</v>
      </c>
      <c r="D30" t="s">
        <v>100</v>
      </c>
      <c r="E30" t="s">
        <v>869</v>
      </c>
      <c r="F30" t="s">
        <v>883</v>
      </c>
      <c r="G30" t="s">
        <v>102</v>
      </c>
      <c r="H30" s="77">
        <v>233281.88</v>
      </c>
      <c r="I30" s="77">
        <v>345.8</v>
      </c>
      <c r="J30" s="77">
        <v>0</v>
      </c>
      <c r="K30" s="77">
        <v>806.68874103999997</v>
      </c>
      <c r="L30" s="78">
        <v>2.0000000000000001E-4</v>
      </c>
      <c r="M30" s="78">
        <v>2.5700000000000001E-2</v>
      </c>
      <c r="N30" s="78">
        <v>3.7000000000000002E-3</v>
      </c>
    </row>
    <row r="31" spans="2:14">
      <c r="B31" t="s">
        <v>888</v>
      </c>
      <c r="C31" t="s">
        <v>889</v>
      </c>
      <c r="D31" t="s">
        <v>100</v>
      </c>
      <c r="E31" t="s">
        <v>854</v>
      </c>
      <c r="F31" t="s">
        <v>883</v>
      </c>
      <c r="G31" t="s">
        <v>102</v>
      </c>
      <c r="H31" s="77">
        <v>11142</v>
      </c>
      <c r="I31" s="77">
        <v>3260.9</v>
      </c>
      <c r="J31" s="77">
        <v>0</v>
      </c>
      <c r="K31" s="77">
        <v>363.32947799999999</v>
      </c>
      <c r="L31" s="78">
        <v>5.9999999999999995E-4</v>
      </c>
      <c r="M31" s="78">
        <v>1.1599999999999999E-2</v>
      </c>
      <c r="N31" s="78">
        <v>1.6999999999999999E-3</v>
      </c>
    </row>
    <row r="32" spans="2:14">
      <c r="B32" t="s">
        <v>890</v>
      </c>
      <c r="C32" t="s">
        <v>891</v>
      </c>
      <c r="D32" t="s">
        <v>100</v>
      </c>
      <c r="E32" t="s">
        <v>854</v>
      </c>
      <c r="F32" t="s">
        <v>883</v>
      </c>
      <c r="G32" t="s">
        <v>102</v>
      </c>
      <c r="H32" s="77">
        <v>58694.77</v>
      </c>
      <c r="I32" s="77">
        <v>3516.76</v>
      </c>
      <c r="J32" s="77">
        <v>0</v>
      </c>
      <c r="K32" s="77">
        <v>2064.1541934520001</v>
      </c>
      <c r="L32" s="78">
        <v>6.9999999999999999E-4</v>
      </c>
      <c r="M32" s="78">
        <v>6.5799999999999997E-2</v>
      </c>
      <c r="N32" s="78">
        <v>9.5999999999999992E-3</v>
      </c>
    </row>
    <row r="33" spans="2:14">
      <c r="B33" t="s">
        <v>892</v>
      </c>
      <c r="C33" t="s">
        <v>893</v>
      </c>
      <c r="D33" t="s">
        <v>100</v>
      </c>
      <c r="E33" t="s">
        <v>854</v>
      </c>
      <c r="F33" t="s">
        <v>883</v>
      </c>
      <c r="G33" t="s">
        <v>102</v>
      </c>
      <c r="H33" s="77">
        <v>35640</v>
      </c>
      <c r="I33" s="77">
        <v>3439</v>
      </c>
      <c r="J33" s="77">
        <v>0</v>
      </c>
      <c r="K33" s="77">
        <v>1225.6596</v>
      </c>
      <c r="L33" s="78">
        <v>2.9999999999999997E-4</v>
      </c>
      <c r="M33" s="78">
        <v>3.9100000000000003E-2</v>
      </c>
      <c r="N33" s="78">
        <v>5.7000000000000002E-3</v>
      </c>
    </row>
    <row r="34" spans="2:14">
      <c r="B34" s="79" t="s">
        <v>894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221</v>
      </c>
      <c r="C35" t="s">
        <v>221</v>
      </c>
      <c r="D35" s="16"/>
      <c r="E35" s="16"/>
      <c r="F35" t="s">
        <v>221</v>
      </c>
      <c r="G35" t="s">
        <v>221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649</v>
      </c>
      <c r="D36" s="16"/>
      <c r="E36" s="16"/>
      <c r="F36" s="16"/>
      <c r="G36" s="16"/>
      <c r="H36" s="81">
        <v>0</v>
      </c>
      <c r="J36" s="81">
        <v>0</v>
      </c>
      <c r="K36" s="81">
        <v>0</v>
      </c>
      <c r="M36" s="80">
        <v>0</v>
      </c>
      <c r="N36" s="80">
        <v>0</v>
      </c>
    </row>
    <row r="37" spans="2:14">
      <c r="B37" t="s">
        <v>221</v>
      </c>
      <c r="C37" t="s">
        <v>221</v>
      </c>
      <c r="D37" s="16"/>
      <c r="E37" s="16"/>
      <c r="F37" t="s">
        <v>221</v>
      </c>
      <c r="G37" t="s">
        <v>221</v>
      </c>
      <c r="H37" s="77">
        <v>0</v>
      </c>
      <c r="I37" s="77">
        <v>0</v>
      </c>
      <c r="K37" s="77">
        <v>0</v>
      </c>
      <c r="L37" s="78">
        <v>0</v>
      </c>
      <c r="M37" s="78">
        <v>0</v>
      </c>
      <c r="N37" s="78">
        <v>0</v>
      </c>
    </row>
    <row r="38" spans="2:14">
      <c r="B38" s="79" t="s">
        <v>895</v>
      </c>
      <c r="D38" s="16"/>
      <c r="E38" s="16"/>
      <c r="F38" s="16"/>
      <c r="G38" s="16"/>
      <c r="H38" s="81">
        <v>0</v>
      </c>
      <c r="J38" s="81">
        <v>0</v>
      </c>
      <c r="K38" s="81">
        <v>0</v>
      </c>
      <c r="M38" s="80">
        <v>0</v>
      </c>
      <c r="N38" s="80">
        <v>0</v>
      </c>
    </row>
    <row r="39" spans="2:14">
      <c r="B39" t="s">
        <v>221</v>
      </c>
      <c r="C39" t="s">
        <v>221</v>
      </c>
      <c r="D39" s="16"/>
      <c r="E39" s="16"/>
      <c r="F39" t="s">
        <v>221</v>
      </c>
      <c r="G39" t="s">
        <v>221</v>
      </c>
      <c r="H39" s="77">
        <v>0</v>
      </c>
      <c r="I39" s="77">
        <v>0</v>
      </c>
      <c r="K39" s="77">
        <v>0</v>
      </c>
      <c r="L39" s="78">
        <v>0</v>
      </c>
      <c r="M39" s="78">
        <v>0</v>
      </c>
      <c r="N39" s="78">
        <v>0</v>
      </c>
    </row>
    <row r="40" spans="2:14">
      <c r="B40" s="79" t="s">
        <v>226</v>
      </c>
      <c r="D40" s="16"/>
      <c r="E40" s="16"/>
      <c r="F40" s="16"/>
      <c r="G40" s="16"/>
      <c r="H40" s="81">
        <v>29248</v>
      </c>
      <c r="J40" s="81">
        <v>15.640371679999999</v>
      </c>
      <c r="K40" s="81">
        <v>13584.513288976001</v>
      </c>
      <c r="M40" s="80">
        <v>0.433</v>
      </c>
      <c r="N40" s="80">
        <v>6.3100000000000003E-2</v>
      </c>
    </row>
    <row r="41" spans="2:14">
      <c r="B41" s="79" t="s">
        <v>896</v>
      </c>
      <c r="D41" s="16"/>
      <c r="E41" s="16"/>
      <c r="F41" s="16"/>
      <c r="G41" s="16"/>
      <c r="H41" s="81">
        <v>13535</v>
      </c>
      <c r="J41" s="81">
        <v>15.640371679999999</v>
      </c>
      <c r="K41" s="81">
        <v>7721.5403516959996</v>
      </c>
      <c r="M41" s="80">
        <v>0.24610000000000001</v>
      </c>
      <c r="N41" s="80">
        <v>3.5900000000000001E-2</v>
      </c>
    </row>
    <row r="42" spans="2:14">
      <c r="B42" t="s">
        <v>897</v>
      </c>
      <c r="C42" t="s">
        <v>898</v>
      </c>
      <c r="D42" t="s">
        <v>652</v>
      </c>
      <c r="E42" t="s">
        <v>899</v>
      </c>
      <c r="F42" t="s">
        <v>654</v>
      </c>
      <c r="G42" t="s">
        <v>106</v>
      </c>
      <c r="H42" s="77">
        <v>381</v>
      </c>
      <c r="I42" s="77">
        <v>7302</v>
      </c>
      <c r="J42" s="77">
        <v>0</v>
      </c>
      <c r="K42" s="77">
        <v>106.38605088</v>
      </c>
      <c r="L42" s="78">
        <v>0</v>
      </c>
      <c r="M42" s="78">
        <v>3.3999999999999998E-3</v>
      </c>
      <c r="N42" s="78">
        <v>5.0000000000000001E-4</v>
      </c>
    </row>
    <row r="43" spans="2:14">
      <c r="B43" t="s">
        <v>900</v>
      </c>
      <c r="C43" t="s">
        <v>901</v>
      </c>
      <c r="D43" t="s">
        <v>652</v>
      </c>
      <c r="E43" t="s">
        <v>902</v>
      </c>
      <c r="F43" t="s">
        <v>851</v>
      </c>
      <c r="G43" t="s">
        <v>106</v>
      </c>
      <c r="H43" s="77">
        <v>1583</v>
      </c>
      <c r="I43" s="77">
        <v>3967</v>
      </c>
      <c r="J43" s="77">
        <v>0</v>
      </c>
      <c r="K43" s="77">
        <v>240.13806063999999</v>
      </c>
      <c r="L43" s="78">
        <v>0</v>
      </c>
      <c r="M43" s="78">
        <v>7.7000000000000002E-3</v>
      </c>
      <c r="N43" s="78">
        <v>1.1000000000000001E-3</v>
      </c>
    </row>
    <row r="44" spans="2:14">
      <c r="B44" t="s">
        <v>903</v>
      </c>
      <c r="C44" t="s">
        <v>904</v>
      </c>
      <c r="D44" t="s">
        <v>652</v>
      </c>
      <c r="E44" t="s">
        <v>905</v>
      </c>
      <c r="F44" t="s">
        <v>851</v>
      </c>
      <c r="G44" t="s">
        <v>106</v>
      </c>
      <c r="H44" s="77">
        <v>3050</v>
      </c>
      <c r="I44" s="77">
        <v>3641</v>
      </c>
      <c r="J44" s="77">
        <v>0</v>
      </c>
      <c r="K44" s="77">
        <v>424.65711199999998</v>
      </c>
      <c r="L44" s="78">
        <v>0</v>
      </c>
      <c r="M44" s="78">
        <v>1.35E-2</v>
      </c>
      <c r="N44" s="78">
        <v>2E-3</v>
      </c>
    </row>
    <row r="45" spans="2:14">
      <c r="B45" t="s">
        <v>906</v>
      </c>
      <c r="C45" t="s">
        <v>907</v>
      </c>
      <c r="D45" t="s">
        <v>652</v>
      </c>
      <c r="E45" t="s">
        <v>908</v>
      </c>
      <c r="F45" t="s">
        <v>851</v>
      </c>
      <c r="G45" t="s">
        <v>106</v>
      </c>
      <c r="H45" s="77">
        <v>127</v>
      </c>
      <c r="I45" s="77">
        <v>14169</v>
      </c>
      <c r="J45" s="77">
        <v>0</v>
      </c>
      <c r="K45" s="77">
        <v>68.811465119999994</v>
      </c>
      <c r="L45" s="78">
        <v>0</v>
      </c>
      <c r="M45" s="78">
        <v>2.2000000000000001E-3</v>
      </c>
      <c r="N45" s="78">
        <v>2.9999999999999997E-4</v>
      </c>
    </row>
    <row r="46" spans="2:14">
      <c r="B46" t="s">
        <v>909</v>
      </c>
      <c r="C46" t="s">
        <v>910</v>
      </c>
      <c r="D46" t="s">
        <v>807</v>
      </c>
      <c r="E46" t="s">
        <v>911</v>
      </c>
      <c r="F46" t="s">
        <v>851</v>
      </c>
      <c r="G46" t="s">
        <v>106</v>
      </c>
      <c r="H46" s="77">
        <v>1135</v>
      </c>
      <c r="I46" s="77">
        <v>35827</v>
      </c>
      <c r="J46" s="77">
        <v>1.7456</v>
      </c>
      <c r="K46" s="77">
        <v>1556.7233848000001</v>
      </c>
      <c r="L46" s="78">
        <v>0</v>
      </c>
      <c r="M46" s="78">
        <v>4.9599999999999998E-2</v>
      </c>
      <c r="N46" s="78">
        <v>7.1999999999999998E-3</v>
      </c>
    </row>
    <row r="47" spans="2:14">
      <c r="B47" t="s">
        <v>912</v>
      </c>
      <c r="C47" t="s">
        <v>913</v>
      </c>
      <c r="D47" t="s">
        <v>914</v>
      </c>
      <c r="E47" t="s">
        <v>915</v>
      </c>
      <c r="F47" t="s">
        <v>851</v>
      </c>
      <c r="G47" t="s">
        <v>110</v>
      </c>
      <c r="H47" s="77">
        <v>1048</v>
      </c>
      <c r="I47" s="77">
        <v>12882</v>
      </c>
      <c r="J47" s="77">
        <v>0</v>
      </c>
      <c r="K47" s="77">
        <v>547.18211841599998</v>
      </c>
      <c r="L47" s="78">
        <v>0</v>
      </c>
      <c r="M47" s="78">
        <v>1.7399999999999999E-2</v>
      </c>
      <c r="N47" s="78">
        <v>2.5000000000000001E-3</v>
      </c>
    </row>
    <row r="48" spans="2:14">
      <c r="B48" t="s">
        <v>916</v>
      </c>
      <c r="C48" t="s">
        <v>917</v>
      </c>
      <c r="D48" t="s">
        <v>123</v>
      </c>
      <c r="E48" t="s">
        <v>915</v>
      </c>
      <c r="F48" t="s">
        <v>851</v>
      </c>
      <c r="G48" t="s">
        <v>106</v>
      </c>
      <c r="H48" s="77">
        <v>2932</v>
      </c>
      <c r="I48" s="77">
        <v>2653</v>
      </c>
      <c r="J48" s="77">
        <v>0</v>
      </c>
      <c r="K48" s="77">
        <v>297.45351104000002</v>
      </c>
      <c r="L48" s="78">
        <v>0</v>
      </c>
      <c r="M48" s="78">
        <v>9.4999999999999998E-3</v>
      </c>
      <c r="N48" s="78">
        <v>1.4E-3</v>
      </c>
    </row>
    <row r="49" spans="2:14">
      <c r="B49" t="s">
        <v>918</v>
      </c>
      <c r="C49" t="s">
        <v>919</v>
      </c>
      <c r="D49" t="s">
        <v>652</v>
      </c>
      <c r="E49" t="s">
        <v>915</v>
      </c>
      <c r="F49" t="s">
        <v>851</v>
      </c>
      <c r="G49" t="s">
        <v>106</v>
      </c>
      <c r="H49" s="77">
        <v>882</v>
      </c>
      <c r="I49" s="77">
        <v>17674</v>
      </c>
      <c r="J49" s="77">
        <v>2.7956116799999999</v>
      </c>
      <c r="K49" s="77">
        <v>598.89862800000003</v>
      </c>
      <c r="L49" s="78">
        <v>0</v>
      </c>
      <c r="M49" s="78">
        <v>1.9099999999999999E-2</v>
      </c>
      <c r="N49" s="78">
        <v>2.8E-3</v>
      </c>
    </row>
    <row r="50" spans="2:14">
      <c r="B50" t="s">
        <v>920</v>
      </c>
      <c r="C50" t="s">
        <v>921</v>
      </c>
      <c r="D50" t="s">
        <v>652</v>
      </c>
      <c r="E50" t="s">
        <v>922</v>
      </c>
      <c r="F50" t="s">
        <v>851</v>
      </c>
      <c r="G50" t="s">
        <v>106</v>
      </c>
      <c r="H50" s="77">
        <v>2035</v>
      </c>
      <c r="I50" s="77">
        <v>42748</v>
      </c>
      <c r="J50" s="77">
        <v>9.5475700000000003</v>
      </c>
      <c r="K50" s="77">
        <v>3336.1285332000002</v>
      </c>
      <c r="L50" s="78">
        <v>0</v>
      </c>
      <c r="M50" s="78">
        <v>0.10630000000000001</v>
      </c>
      <c r="N50" s="78">
        <v>1.55E-2</v>
      </c>
    </row>
    <row r="51" spans="2:14">
      <c r="B51" t="s">
        <v>923</v>
      </c>
      <c r="C51" t="s">
        <v>924</v>
      </c>
      <c r="D51" t="s">
        <v>652</v>
      </c>
      <c r="E51" t="s">
        <v>925</v>
      </c>
      <c r="F51" t="s">
        <v>851</v>
      </c>
      <c r="G51" t="s">
        <v>106</v>
      </c>
      <c r="H51" s="77">
        <v>362</v>
      </c>
      <c r="I51" s="77">
        <v>39270</v>
      </c>
      <c r="J51" s="77">
        <v>1.55159</v>
      </c>
      <c r="K51" s="77">
        <v>545.16148759999999</v>
      </c>
      <c r="L51" s="78">
        <v>0</v>
      </c>
      <c r="M51" s="78">
        <v>1.7399999999999999E-2</v>
      </c>
      <c r="N51" s="78">
        <v>2.5000000000000001E-3</v>
      </c>
    </row>
    <row r="52" spans="2:14">
      <c r="B52" s="79" t="s">
        <v>926</v>
      </c>
      <c r="D52" s="16"/>
      <c r="E52" s="16"/>
      <c r="F52" s="16"/>
      <c r="G52" s="16"/>
      <c r="H52" s="81">
        <v>15713</v>
      </c>
      <c r="J52" s="81">
        <v>0</v>
      </c>
      <c r="K52" s="81">
        <v>5862.9729372800002</v>
      </c>
      <c r="M52" s="80">
        <v>0.18690000000000001</v>
      </c>
      <c r="N52" s="80">
        <v>2.7199999999999998E-2</v>
      </c>
    </row>
    <row r="53" spans="2:14">
      <c r="B53" t="s">
        <v>927</v>
      </c>
      <c r="C53" t="s">
        <v>928</v>
      </c>
      <c r="D53" t="s">
        <v>652</v>
      </c>
      <c r="E53" t="s">
        <v>929</v>
      </c>
      <c r="F53" t="s">
        <v>883</v>
      </c>
      <c r="G53" t="s">
        <v>106</v>
      </c>
      <c r="H53" s="77">
        <v>2064</v>
      </c>
      <c r="I53" s="77">
        <v>7372</v>
      </c>
      <c r="J53" s="77">
        <v>0</v>
      </c>
      <c r="K53" s="77">
        <v>581.85249792000002</v>
      </c>
      <c r="L53" s="78">
        <v>0</v>
      </c>
      <c r="M53" s="78">
        <v>1.8499999999999999E-2</v>
      </c>
      <c r="N53" s="78">
        <v>2.7000000000000001E-3</v>
      </c>
    </row>
    <row r="54" spans="2:14">
      <c r="B54" t="s">
        <v>930</v>
      </c>
      <c r="C54" t="s">
        <v>931</v>
      </c>
      <c r="D54" t="s">
        <v>652</v>
      </c>
      <c r="E54" t="s">
        <v>915</v>
      </c>
      <c r="F54" t="s">
        <v>883</v>
      </c>
      <c r="G54" t="s">
        <v>106</v>
      </c>
      <c r="H54" s="77">
        <v>11706</v>
      </c>
      <c r="I54" s="77">
        <v>10202</v>
      </c>
      <c r="J54" s="77">
        <v>0</v>
      </c>
      <c r="K54" s="77">
        <v>4566.7971628799996</v>
      </c>
      <c r="L54" s="78">
        <v>0</v>
      </c>
      <c r="M54" s="78">
        <v>0.14560000000000001</v>
      </c>
      <c r="N54" s="78">
        <v>2.12E-2</v>
      </c>
    </row>
    <row r="55" spans="2:14">
      <c r="B55" t="s">
        <v>932</v>
      </c>
      <c r="C55" t="s">
        <v>933</v>
      </c>
      <c r="D55" t="s">
        <v>934</v>
      </c>
      <c r="E55" t="s">
        <v>915</v>
      </c>
      <c r="F55" t="s">
        <v>883</v>
      </c>
      <c r="G55" t="s">
        <v>106</v>
      </c>
      <c r="H55" s="77">
        <v>1943</v>
      </c>
      <c r="I55" s="77">
        <v>9614</v>
      </c>
      <c r="J55" s="77">
        <v>0</v>
      </c>
      <c r="K55" s="77">
        <v>714.32327648</v>
      </c>
      <c r="L55" s="78">
        <v>0</v>
      </c>
      <c r="M55" s="78">
        <v>2.2800000000000001E-2</v>
      </c>
      <c r="N55" s="78">
        <v>3.3E-3</v>
      </c>
    </row>
    <row r="56" spans="2:14">
      <c r="B56" s="79" t="s">
        <v>649</v>
      </c>
      <c r="D56" s="16"/>
      <c r="E56" s="16"/>
      <c r="F56" s="16"/>
      <c r="G56" s="16"/>
      <c r="H56" s="81">
        <v>0</v>
      </c>
      <c r="J56" s="81">
        <v>0</v>
      </c>
      <c r="K56" s="81">
        <v>0</v>
      </c>
      <c r="M56" s="80">
        <v>0</v>
      </c>
      <c r="N56" s="80">
        <v>0</v>
      </c>
    </row>
    <row r="57" spans="2:14">
      <c r="B57" t="s">
        <v>221</v>
      </c>
      <c r="C57" t="s">
        <v>221</v>
      </c>
      <c r="D57" s="16"/>
      <c r="E57" s="16"/>
      <c r="F57" t="s">
        <v>221</v>
      </c>
      <c r="G57" t="s">
        <v>221</v>
      </c>
      <c r="H57" s="77">
        <v>0</v>
      </c>
      <c r="I57" s="77">
        <v>0</v>
      </c>
      <c r="K57" s="77">
        <v>0</v>
      </c>
      <c r="L57" s="78">
        <v>0</v>
      </c>
      <c r="M57" s="78">
        <v>0</v>
      </c>
      <c r="N57" s="78">
        <v>0</v>
      </c>
    </row>
    <row r="58" spans="2:14">
      <c r="B58" s="79" t="s">
        <v>895</v>
      </c>
      <c r="D58" s="16"/>
      <c r="E58" s="16"/>
      <c r="F58" s="16"/>
      <c r="G58" s="16"/>
      <c r="H58" s="81">
        <v>0</v>
      </c>
      <c r="J58" s="81">
        <v>0</v>
      </c>
      <c r="K58" s="81">
        <v>0</v>
      </c>
      <c r="M58" s="80">
        <v>0</v>
      </c>
      <c r="N58" s="80">
        <v>0</v>
      </c>
    </row>
    <row r="59" spans="2:14">
      <c r="B59" t="s">
        <v>221</v>
      </c>
      <c r="C59" t="s">
        <v>221</v>
      </c>
      <c r="D59" s="16"/>
      <c r="E59" s="16"/>
      <c r="F59" t="s">
        <v>221</v>
      </c>
      <c r="G59" t="s">
        <v>221</v>
      </c>
      <c r="H59" s="77">
        <v>0</v>
      </c>
      <c r="I59" s="77">
        <v>0</v>
      </c>
      <c r="K59" s="77">
        <v>0</v>
      </c>
      <c r="L59" s="78">
        <v>0</v>
      </c>
      <c r="M59" s="78">
        <v>0</v>
      </c>
      <c r="N59" s="78">
        <v>0</v>
      </c>
    </row>
    <row r="60" spans="2:14">
      <c r="B60" t="s">
        <v>228</v>
      </c>
      <c r="D60" s="16"/>
      <c r="E60" s="16"/>
      <c r="F60" s="16"/>
      <c r="G60" s="16"/>
    </row>
    <row r="61" spans="2:14">
      <c r="B61" t="s">
        <v>309</v>
      </c>
      <c r="D61" s="16"/>
      <c r="E61" s="16"/>
      <c r="F61" s="16"/>
      <c r="G61" s="16"/>
    </row>
    <row r="62" spans="2:14">
      <c r="B62" t="s">
        <v>310</v>
      </c>
      <c r="D62" s="16"/>
      <c r="E62" s="16"/>
      <c r="F62" s="16"/>
      <c r="G62" s="16"/>
    </row>
    <row r="63" spans="2:14">
      <c r="B63" t="s">
        <v>311</v>
      </c>
      <c r="D63" s="16"/>
      <c r="E63" s="16"/>
      <c r="F63" s="16"/>
      <c r="G63" s="16"/>
    </row>
    <row r="64" spans="2:14">
      <c r="B64" t="s">
        <v>312</v>
      </c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9"/>
    </row>
    <row r="7" spans="2:65" ht="26.25" customHeight="1">
      <c r="B7" s="97" t="s">
        <v>93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735749.45</v>
      </c>
      <c r="K11" s="7"/>
      <c r="L11" s="75">
        <v>4542.5191745448637</v>
      </c>
      <c r="M11" s="7"/>
      <c r="N11" s="76">
        <v>1</v>
      </c>
      <c r="O11" s="76">
        <v>2.1100000000000001E-2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717808.04</v>
      </c>
      <c r="L12" s="81">
        <v>3458.2582162240001</v>
      </c>
      <c r="N12" s="80">
        <v>0.76129999999999998</v>
      </c>
      <c r="O12" s="80">
        <v>1.61E-2</v>
      </c>
    </row>
    <row r="13" spans="2:65">
      <c r="B13" s="79" t="s">
        <v>935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I14" t="s">
        <v>221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936</v>
      </c>
      <c r="C15" s="16"/>
      <c r="D15" s="16"/>
      <c r="E15" s="16"/>
      <c r="J15" s="81">
        <v>4234</v>
      </c>
      <c r="L15" s="81">
        <v>2782.697787264</v>
      </c>
      <c r="N15" s="80">
        <v>0.61260000000000003</v>
      </c>
      <c r="O15" s="80">
        <v>1.29E-2</v>
      </c>
    </row>
    <row r="16" spans="2:65">
      <c r="B16" t="s">
        <v>937</v>
      </c>
      <c r="C16" t="s">
        <v>938</v>
      </c>
      <c r="D16" t="s">
        <v>123</v>
      </c>
      <c r="E16" t="s">
        <v>939</v>
      </c>
      <c r="F16" t="s">
        <v>883</v>
      </c>
      <c r="G16" t="s">
        <v>221</v>
      </c>
      <c r="H16" t="s">
        <v>625</v>
      </c>
      <c r="I16" t="s">
        <v>106</v>
      </c>
      <c r="J16" s="77">
        <v>1424</v>
      </c>
      <c r="K16" s="77">
        <v>16871</v>
      </c>
      <c r="L16" s="77">
        <v>918.68938495999998</v>
      </c>
      <c r="M16" s="78">
        <v>0</v>
      </c>
      <c r="N16" s="78">
        <v>0.20219999999999999</v>
      </c>
      <c r="O16" s="78">
        <v>4.3E-3</v>
      </c>
    </row>
    <row r="17" spans="2:15">
      <c r="B17" t="s">
        <v>940</v>
      </c>
      <c r="C17" t="s">
        <v>941</v>
      </c>
      <c r="D17" t="s">
        <v>123</v>
      </c>
      <c r="E17" t="s">
        <v>942</v>
      </c>
      <c r="F17" t="s">
        <v>883</v>
      </c>
      <c r="G17" t="s">
        <v>221</v>
      </c>
      <c r="H17" t="s">
        <v>625</v>
      </c>
      <c r="I17" t="s">
        <v>106</v>
      </c>
      <c r="J17" s="77">
        <v>701</v>
      </c>
      <c r="K17" s="77">
        <v>34912.99</v>
      </c>
      <c r="L17" s="77">
        <v>935.8859890576</v>
      </c>
      <c r="M17" s="78">
        <v>0</v>
      </c>
      <c r="N17" s="78">
        <v>0.20599999999999999</v>
      </c>
      <c r="O17" s="78">
        <v>4.3E-3</v>
      </c>
    </row>
    <row r="18" spans="2:15">
      <c r="B18" t="s">
        <v>943</v>
      </c>
      <c r="C18" t="s">
        <v>944</v>
      </c>
      <c r="D18" t="s">
        <v>123</v>
      </c>
      <c r="E18" t="s">
        <v>945</v>
      </c>
      <c r="F18" t="s">
        <v>883</v>
      </c>
      <c r="G18" t="s">
        <v>221</v>
      </c>
      <c r="H18" t="s">
        <v>625</v>
      </c>
      <c r="I18" t="s">
        <v>106</v>
      </c>
      <c r="J18" s="77">
        <v>2109</v>
      </c>
      <c r="K18" s="77">
        <v>11508.29</v>
      </c>
      <c r="L18" s="77">
        <v>928.12241324640001</v>
      </c>
      <c r="M18" s="78">
        <v>0</v>
      </c>
      <c r="N18" s="78">
        <v>0.20430000000000001</v>
      </c>
      <c r="O18" s="78">
        <v>4.3E-3</v>
      </c>
    </row>
    <row r="19" spans="2:15">
      <c r="B19" s="79" t="s">
        <v>92</v>
      </c>
      <c r="C19" s="16"/>
      <c r="D19" s="16"/>
      <c r="E19" s="16"/>
      <c r="J19" s="81">
        <v>713574.04</v>
      </c>
      <c r="L19" s="81">
        <v>675.56042895999997</v>
      </c>
      <c r="N19" s="80">
        <v>0.1487</v>
      </c>
      <c r="O19" s="80">
        <v>3.0999999999999999E-3</v>
      </c>
    </row>
    <row r="20" spans="2:15">
      <c r="B20" t="s">
        <v>946</v>
      </c>
      <c r="C20" t="s">
        <v>947</v>
      </c>
      <c r="D20" t="s">
        <v>100</v>
      </c>
      <c r="E20" t="s">
        <v>948</v>
      </c>
      <c r="F20" t="s">
        <v>851</v>
      </c>
      <c r="G20" t="s">
        <v>371</v>
      </c>
      <c r="H20" t="s">
        <v>207</v>
      </c>
      <c r="I20" t="s">
        <v>102</v>
      </c>
      <c r="J20" s="77">
        <v>18006.04</v>
      </c>
      <c r="K20" s="77">
        <v>60.4</v>
      </c>
      <c r="L20" s="77">
        <v>10.875648160000001</v>
      </c>
      <c r="M20" s="78">
        <v>1E-4</v>
      </c>
      <c r="N20" s="78">
        <v>2.3999999999999998E-3</v>
      </c>
      <c r="O20" s="78">
        <v>1E-4</v>
      </c>
    </row>
    <row r="21" spans="2:15">
      <c r="B21" t="s">
        <v>949</v>
      </c>
      <c r="C21" t="s">
        <v>950</v>
      </c>
      <c r="D21" t="s">
        <v>100</v>
      </c>
      <c r="E21" t="s">
        <v>869</v>
      </c>
      <c r="F21" t="s">
        <v>851</v>
      </c>
      <c r="G21" t="s">
        <v>221</v>
      </c>
      <c r="H21" t="s">
        <v>625</v>
      </c>
      <c r="I21" t="s">
        <v>102</v>
      </c>
      <c r="J21" s="77">
        <v>695568</v>
      </c>
      <c r="K21" s="77">
        <v>95.56</v>
      </c>
      <c r="L21" s="77">
        <v>664.6847808</v>
      </c>
      <c r="M21" s="78">
        <v>0</v>
      </c>
      <c r="N21" s="78">
        <v>0.14630000000000001</v>
      </c>
      <c r="O21" s="78">
        <v>3.0999999999999999E-3</v>
      </c>
    </row>
    <row r="22" spans="2:15">
      <c r="B22" s="79" t="s">
        <v>649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I23" t="s">
        <v>221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226</v>
      </c>
      <c r="C24" s="16"/>
      <c r="D24" s="16"/>
      <c r="E24" s="16"/>
      <c r="J24" s="81">
        <v>17941.41</v>
      </c>
      <c r="L24" s="81">
        <v>1084.2609583208639</v>
      </c>
      <c r="N24" s="80">
        <v>0.2387</v>
      </c>
      <c r="O24" s="80">
        <v>5.0000000000000001E-3</v>
      </c>
    </row>
    <row r="25" spans="2:15">
      <c r="B25" s="79" t="s">
        <v>935</v>
      </c>
      <c r="C25" s="16"/>
      <c r="D25" s="16"/>
      <c r="E25" s="16"/>
      <c r="J25" s="81">
        <v>0</v>
      </c>
      <c r="L25" s="81">
        <v>0</v>
      </c>
      <c r="N25" s="80">
        <v>0</v>
      </c>
      <c r="O25" s="80">
        <v>0</v>
      </c>
    </row>
    <row r="26" spans="2:15">
      <c r="B26" t="s">
        <v>221</v>
      </c>
      <c r="C26" t="s">
        <v>221</v>
      </c>
      <c r="D26" s="16"/>
      <c r="E26" s="16"/>
      <c r="F26" t="s">
        <v>221</v>
      </c>
      <c r="G26" t="s">
        <v>221</v>
      </c>
      <c r="I26" t="s">
        <v>221</v>
      </c>
      <c r="J26" s="77">
        <v>0</v>
      </c>
      <c r="K26" s="77">
        <v>0</v>
      </c>
      <c r="L26" s="77">
        <v>0</v>
      </c>
      <c r="M26" s="78">
        <v>0</v>
      </c>
      <c r="N26" s="78">
        <v>0</v>
      </c>
      <c r="O26" s="78">
        <v>0</v>
      </c>
    </row>
    <row r="27" spans="2:15">
      <c r="B27" s="79" t="s">
        <v>936</v>
      </c>
      <c r="C27" s="16"/>
      <c r="D27" s="16"/>
      <c r="E27" s="16"/>
      <c r="J27" s="81">
        <v>0</v>
      </c>
      <c r="L27" s="81">
        <v>0</v>
      </c>
      <c r="N27" s="80">
        <v>0</v>
      </c>
      <c r="O27" s="80">
        <v>0</v>
      </c>
    </row>
    <row r="28" spans="2:15">
      <c r="B28" t="s">
        <v>221</v>
      </c>
      <c r="C28" t="s">
        <v>221</v>
      </c>
      <c r="D28" s="16"/>
      <c r="E28" s="16"/>
      <c r="F28" t="s">
        <v>221</v>
      </c>
      <c r="G28" t="s">
        <v>221</v>
      </c>
      <c r="I28" t="s">
        <v>221</v>
      </c>
      <c r="J28" s="77">
        <v>0</v>
      </c>
      <c r="K28" s="77">
        <v>0</v>
      </c>
      <c r="L28" s="77">
        <v>0</v>
      </c>
      <c r="M28" s="78">
        <v>0</v>
      </c>
      <c r="N28" s="78">
        <v>0</v>
      </c>
      <c r="O28" s="78">
        <v>0</v>
      </c>
    </row>
    <row r="29" spans="2:15">
      <c r="B29" s="79" t="s">
        <v>92</v>
      </c>
      <c r="C29" s="16"/>
      <c r="D29" s="16"/>
      <c r="E29" s="16"/>
      <c r="J29" s="81">
        <v>17941.41</v>
      </c>
      <c r="L29" s="81">
        <v>1084.2609583208639</v>
      </c>
      <c r="N29" s="80">
        <v>0.2387</v>
      </c>
      <c r="O29" s="80">
        <v>5.0000000000000001E-3</v>
      </c>
    </row>
    <row r="30" spans="2:15">
      <c r="B30" t="s">
        <v>951</v>
      </c>
      <c r="C30" t="s">
        <v>952</v>
      </c>
      <c r="D30" t="s">
        <v>123</v>
      </c>
      <c r="E30" t="s">
        <v>953</v>
      </c>
      <c r="F30" t="s">
        <v>851</v>
      </c>
      <c r="G30" t="s">
        <v>221</v>
      </c>
      <c r="H30" t="s">
        <v>625</v>
      </c>
      <c r="I30" t="s">
        <v>106</v>
      </c>
      <c r="J30" s="77">
        <v>123</v>
      </c>
      <c r="K30" s="77">
        <v>20511</v>
      </c>
      <c r="L30" s="77">
        <v>96.473898719999994</v>
      </c>
      <c r="M30" s="78">
        <v>0</v>
      </c>
      <c r="N30" s="78">
        <v>2.12E-2</v>
      </c>
      <c r="O30" s="78">
        <v>4.0000000000000002E-4</v>
      </c>
    </row>
    <row r="31" spans="2:15">
      <c r="B31" t="s">
        <v>954</v>
      </c>
      <c r="C31" t="s">
        <v>955</v>
      </c>
      <c r="D31" t="s">
        <v>123</v>
      </c>
      <c r="E31" t="s">
        <v>956</v>
      </c>
      <c r="F31" t="s">
        <v>851</v>
      </c>
      <c r="G31" t="s">
        <v>221</v>
      </c>
      <c r="H31" t="s">
        <v>625</v>
      </c>
      <c r="I31" t="s">
        <v>106</v>
      </c>
      <c r="J31" s="77">
        <v>309</v>
      </c>
      <c r="K31" s="77">
        <v>18802.400000000001</v>
      </c>
      <c r="L31" s="77">
        <v>222.17216678400001</v>
      </c>
      <c r="M31" s="78">
        <v>0</v>
      </c>
      <c r="N31" s="78">
        <v>4.8899999999999999E-2</v>
      </c>
      <c r="O31" s="78">
        <v>1E-3</v>
      </c>
    </row>
    <row r="32" spans="2:15">
      <c r="B32" t="s">
        <v>957</v>
      </c>
      <c r="C32" t="s">
        <v>958</v>
      </c>
      <c r="D32" t="s">
        <v>123</v>
      </c>
      <c r="E32" t="s">
        <v>959</v>
      </c>
      <c r="F32" t="s">
        <v>851</v>
      </c>
      <c r="G32" t="s">
        <v>221</v>
      </c>
      <c r="H32" t="s">
        <v>625</v>
      </c>
      <c r="I32" t="s">
        <v>106</v>
      </c>
      <c r="J32" s="77">
        <v>17509.41</v>
      </c>
      <c r="K32" s="77">
        <v>1143.46</v>
      </c>
      <c r="L32" s="77">
        <v>765.61489281686397</v>
      </c>
      <c r="M32" s="78">
        <v>0</v>
      </c>
      <c r="N32" s="78">
        <v>0.16850000000000001</v>
      </c>
      <c r="O32" s="78">
        <v>3.5999999999999999E-3</v>
      </c>
    </row>
    <row r="33" spans="2:15">
      <c r="B33" s="79" t="s">
        <v>649</v>
      </c>
      <c r="C33" s="16"/>
      <c r="D33" s="16"/>
      <c r="E33" s="16"/>
      <c r="J33" s="81">
        <v>0</v>
      </c>
      <c r="L33" s="81">
        <v>0</v>
      </c>
      <c r="N33" s="80">
        <v>0</v>
      </c>
      <c r="O33" s="80">
        <v>0</v>
      </c>
    </row>
    <row r="34" spans="2:15">
      <c r="B34" t="s">
        <v>221</v>
      </c>
      <c r="C34" t="s">
        <v>221</v>
      </c>
      <c r="D34" s="16"/>
      <c r="E34" s="16"/>
      <c r="F34" t="s">
        <v>221</v>
      </c>
      <c r="G34" t="s">
        <v>221</v>
      </c>
      <c r="I34" t="s">
        <v>221</v>
      </c>
      <c r="J34" s="77">
        <v>0</v>
      </c>
      <c r="K34" s="77">
        <v>0</v>
      </c>
      <c r="L34" s="77">
        <v>0</v>
      </c>
      <c r="M34" s="78">
        <v>0</v>
      </c>
      <c r="N34" s="78">
        <v>0</v>
      </c>
      <c r="O34" s="78">
        <v>0</v>
      </c>
    </row>
    <row r="35" spans="2:15">
      <c r="B35" t="s">
        <v>228</v>
      </c>
      <c r="C35" s="16"/>
      <c r="D35" s="16"/>
      <c r="E35" s="16"/>
    </row>
    <row r="36" spans="2:15">
      <c r="B36" t="s">
        <v>309</v>
      </c>
      <c r="C36" s="16"/>
      <c r="D36" s="16"/>
      <c r="E36" s="16"/>
    </row>
    <row r="37" spans="2:15">
      <c r="B37" t="s">
        <v>310</v>
      </c>
      <c r="C37" s="16"/>
      <c r="D37" s="16"/>
      <c r="E37" s="16"/>
    </row>
    <row r="38" spans="2:15">
      <c r="B38" t="s">
        <v>311</v>
      </c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9"/>
    </row>
    <row r="7" spans="2:60" ht="26.25" customHeight="1">
      <c r="B7" s="97" t="s">
        <v>95</v>
      </c>
      <c r="C7" s="98"/>
      <c r="D7" s="98"/>
      <c r="E7" s="98"/>
      <c r="F7" s="98"/>
      <c r="G7" s="98"/>
      <c r="H7" s="98"/>
      <c r="I7" s="98"/>
      <c r="J7" s="98"/>
      <c r="K7" s="98"/>
      <c r="L7" s="99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8996</v>
      </c>
      <c r="H11" s="7"/>
      <c r="I11" s="75">
        <v>0.21809999999999999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8996</v>
      </c>
      <c r="I12" s="81">
        <v>0.21809999999999999</v>
      </c>
      <c r="K12" s="80">
        <v>1</v>
      </c>
      <c r="L12" s="80">
        <v>0</v>
      </c>
    </row>
    <row r="13" spans="2:60">
      <c r="B13" s="79" t="s">
        <v>960</v>
      </c>
      <c r="D13" s="16"/>
      <c r="E13" s="16"/>
      <c r="G13" s="81">
        <v>8996</v>
      </c>
      <c r="I13" s="81">
        <v>0.21809999999999999</v>
      </c>
      <c r="K13" s="80">
        <v>1</v>
      </c>
      <c r="L13" s="80">
        <v>0</v>
      </c>
    </row>
    <row r="14" spans="2:60">
      <c r="B14" t="s">
        <v>961</v>
      </c>
      <c r="C14" t="s">
        <v>962</v>
      </c>
      <c r="D14" t="s">
        <v>100</v>
      </c>
      <c r="E14" t="s">
        <v>790</v>
      </c>
      <c r="F14" t="s">
        <v>106</v>
      </c>
      <c r="G14" s="77">
        <v>3400</v>
      </c>
      <c r="H14" s="77">
        <v>2.2999999999999998</v>
      </c>
      <c r="I14" s="77">
        <v>7.8200000000000006E-2</v>
      </c>
      <c r="J14" s="78">
        <v>1E-3</v>
      </c>
      <c r="K14" s="78">
        <v>0.35859999999999997</v>
      </c>
      <c r="L14" s="78">
        <v>0</v>
      </c>
    </row>
    <row r="15" spans="2:60">
      <c r="B15" t="s">
        <v>963</v>
      </c>
      <c r="C15" t="s">
        <v>964</v>
      </c>
      <c r="D15" t="s">
        <v>100</v>
      </c>
      <c r="E15" t="s">
        <v>965</v>
      </c>
      <c r="F15" t="s">
        <v>102</v>
      </c>
      <c r="G15" s="77">
        <v>5596</v>
      </c>
      <c r="H15" s="77">
        <v>2.5</v>
      </c>
      <c r="I15" s="77">
        <v>0.1399</v>
      </c>
      <c r="J15" s="78">
        <v>5.7000000000000002E-3</v>
      </c>
      <c r="K15" s="78">
        <v>0.64139999999999997</v>
      </c>
      <c r="L15" s="78">
        <v>0</v>
      </c>
    </row>
    <row r="16" spans="2:60">
      <c r="B16" s="79" t="s">
        <v>226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s="79" t="s">
        <v>966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221</v>
      </c>
      <c r="C18" t="s">
        <v>221</v>
      </c>
      <c r="D18" s="16"/>
      <c r="E18" t="s">
        <v>221</v>
      </c>
      <c r="F18" t="s">
        <v>221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t="s">
        <v>228</v>
      </c>
      <c r="D19" s="16"/>
      <c r="E19" s="16"/>
    </row>
    <row r="20" spans="2:12">
      <c r="B20" t="s">
        <v>309</v>
      </c>
      <c r="D20" s="16"/>
      <c r="E20" s="16"/>
    </row>
    <row r="21" spans="2:12">
      <c r="B21" t="s">
        <v>310</v>
      </c>
      <c r="D21" s="16"/>
      <c r="E21" s="16"/>
    </row>
    <row r="22" spans="2:12">
      <c r="B22" t="s">
        <v>311</v>
      </c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45DD59-447F-4387-AC15-69A40C896CCE}"/>
</file>

<file path=customXml/itemProps2.xml><?xml version="1.0" encoding="utf-8"?>
<ds:datastoreItem xmlns:ds="http://schemas.openxmlformats.org/officeDocument/2006/customXml" ds:itemID="{67B453D9-343E-464C-89F1-DBA925745176}"/>
</file>

<file path=customXml/itemProps3.xml><?xml version="1.0" encoding="utf-8"?>
<ds:datastoreItem xmlns:ds="http://schemas.openxmlformats.org/officeDocument/2006/customXml" ds:itemID="{E6D98AFA-CE6C-4F9D-ADD8-D90A6E54BC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2023-10-17T09:29:48Z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