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803" firstSheet="23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I11" i="2" l="1"/>
  <c r="I10" i="2" s="1"/>
  <c r="I12" i="2"/>
  <c r="I9" i="2" l="1"/>
  <c r="D12" i="1"/>
  <c r="J28" i="2" l="1"/>
  <c r="J17" i="2"/>
  <c r="J22" i="2"/>
  <c r="J20" i="2"/>
  <c r="J9" i="2"/>
  <c r="J18" i="2"/>
  <c r="J27" i="2"/>
  <c r="J16" i="2"/>
  <c r="J15" i="2"/>
  <c r="J23" i="2"/>
  <c r="J19" i="2"/>
  <c r="J26" i="2"/>
  <c r="J25" i="2"/>
  <c r="J14" i="2"/>
  <c r="J24" i="2"/>
  <c r="J13" i="2"/>
  <c r="J12" i="2"/>
  <c r="C10" i="1"/>
  <c r="C41" i="1" s="1"/>
  <c r="K9" i="2" s="1"/>
  <c r="D10" i="1" s="1"/>
  <c r="J21" i="2"/>
  <c r="J10" i="2"/>
  <c r="J11" i="2"/>
  <c r="D40" i="1" l="1"/>
  <c r="K19" i="2"/>
  <c r="D34" i="1"/>
  <c r="D18" i="1"/>
  <c r="D23" i="1"/>
  <c r="D35" i="1"/>
  <c r="D26" i="1"/>
  <c r="D19" i="1"/>
  <c r="K11" i="2"/>
  <c r="D24" i="1"/>
  <c r="K12" i="2"/>
  <c r="K18" i="2"/>
  <c r="D25" i="1"/>
  <c r="D38" i="1"/>
  <c r="D30" i="1"/>
  <c r="D28" i="1"/>
  <c r="K13" i="2"/>
  <c r="K10" i="2"/>
  <c r="D32" i="1"/>
  <c r="D29" i="1"/>
  <c r="K25" i="2"/>
  <c r="K28" i="2"/>
  <c r="K14" i="2"/>
  <c r="D17" i="1"/>
  <c r="D13" i="1"/>
  <c r="D31" i="1"/>
  <c r="K26" i="2"/>
  <c r="D36" i="1"/>
  <c r="D15" i="1"/>
  <c r="D41" i="1"/>
  <c r="D27" i="1"/>
  <c r="K20" i="2"/>
  <c r="K22" i="2"/>
  <c r="K16" i="2"/>
  <c r="D39" i="1"/>
  <c r="K15" i="2"/>
  <c r="K17" i="2"/>
  <c r="K21" i="2"/>
  <c r="K23" i="2"/>
  <c r="K27" i="2"/>
  <c r="K24" i="2"/>
  <c r="D14" i="1"/>
  <c r="D16" i="1"/>
  <c r="D21" i="1"/>
  <c r="D20" i="1"/>
  <c r="D33" i="1"/>
</calcChain>
</file>

<file path=xl/sharedStrings.xml><?xml version="1.0" encoding="utf-8"?>
<sst xmlns="http://schemas.openxmlformats.org/spreadsheetml/2006/main" count="2924" uniqueCount="584">
  <si>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</si>
  <si>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</si>
  <si>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</si>
  <si>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</si>
  <si>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</si>
  <si>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</si>
  <si>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</si>
  <si>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</si>
  <si>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</si>
  <si>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</si>
  <si>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</si>
  <si>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</si>
  <si>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</si>
  <si>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</si>
  <si>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</si>
  <si>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</si>
  <si>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</si>
  <si>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</si>
  <si>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</si>
  <si>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</si>
  <si>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</si>
  <si>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</si>
  <si>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</si>
  <si>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</si>
  <si>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</si>
  <si>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</si>
  <si>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</si>
  <si>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</si>
  <si>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</si>
  <si>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</si>
  <si>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</si>
  <si>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</si>
  <si>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</si>
  <si>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</si>
  <si>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</si>
  <si>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</si>
  <si>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</si>
  <si>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</si>
  <si>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</si>
  <si>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</si>
  <si>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</si>
  <si>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</si>
  <si>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</si>
  <si>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</si>
  <si>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</si>
  <si>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</si>
  <si>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</si>
  <si>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</si>
  <si>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</si>
  <si>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</si>
  <si>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</si>
  <si>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</si>
  <si>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</si>
  <si>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</si>
  <si>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</si>
  <si>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</si>
  <si>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</si>
  <si>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</si>
  <si>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</si>
  <si>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</si>
  <si>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</si>
  <si>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</si>
  <si>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</si>
  <si>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</si>
  <si>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</si>
  <si>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</si>
  <si>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</si>
  <si>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</si>
  <si>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</si>
  <si>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</si>
  <si>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</si>
  <si>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</si>
  <si>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</si>
  <si>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</si>
  <si>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</si>
  <si>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</si>
  <si>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</si>
  <si>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</si>
  <si>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</si>
  <si>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</si>
  <si>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</si>
  <si>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</si>
  <si>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</si>
  <si>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</si>
  <si>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</si>
  <si>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</si>
  <si>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</si>
  <si>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</si>
  <si>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</si>
  <si>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</si>
  <si>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</si>
  <si>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</si>
  <si>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</si>
  <si>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</si>
  <si>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</si>
  <si>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</si>
  <si>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</si>
  <si>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</si>
  <si>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</si>
  <si>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</si>
  <si>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</si>
  <si>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</si>
  <si>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</si>
  <si>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</si>
  <si>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</si>
  <si>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</si>
  <si>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</si>
  <si>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</si>
  <si>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</si>
  <si>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</si>
  <si>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</si>
  <si>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</si>
  <si>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</si>
  <si>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</si>
  <si>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</si>
  <si>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</si>
  <si>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</si>
  <si>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</si>
  <si>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</si>
  <si>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</si>
  <si>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</si>
  <si>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</si>
  <si>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</si>
  <si>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</si>
  <si>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</si>
  <si>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</si>
  <si>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</si>
  <si>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</si>
  <si>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</si>
  <si>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</si>
  <si>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</si>
  <si>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</si>
  <si>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</si>
  <si>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</si>
  <si>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</si>
  <si>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</si>
  <si>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</si>
  <si>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</si>
  <si>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</si>
  <si>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</si>
  <si>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</si>
  <si>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</si>
  <si>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</si>
  <si>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</si>
  <si>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</si>
  <si>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</si>
  <si>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</si>
  <si>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</si>
  <si>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</si>
  <si>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</si>
  <si>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</si>
  <si>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</si>
  <si>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</si>
  <si>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</si>
  <si>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</si>
  <si>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</si>
  <si>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</si>
  <si>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</si>
  <si>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</si>
  <si>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</si>
  <si>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</si>
  <si>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</si>
  <si>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</si>
  <si>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</si>
  <si>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</si>
  <si>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</si>
  <si>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</si>
  <si>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</si>
  <si>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</si>
  <si>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</si>
  <si>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</si>
  <si>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</si>
  <si>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</si>
  <si>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</si>
  <si>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</si>
  <si>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</si>
  <si>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</si>
  <si>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</si>
  <si>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</si>
  <si>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</si>
  <si>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</si>
  <si>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</si>
  <si>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</si>
  <si>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</si>
  <si>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</si>
  <si>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</si>
  <si>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</si>
  <si>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</si>
  <si>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</si>
  <si>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</si>
  <si>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</si>
  <si>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</si>
  <si>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</si>
  <si>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</si>
  <si>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</si>
  <si>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</si>
  <si>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</si>
  <si>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בסט אינווסט מיטב דש מניות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</si>
  <si>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</si>
  <si>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</si>
  <si>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</si>
  <si>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</si>
  <si>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</si>
  <si>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</si>
  <si>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</si>
  <si>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</si>
  <si>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</si>
  <si>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</si>
  <si>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</si>
  <si>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</si>
  <si>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</si>
  <si>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</si>
  <si>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</si>
  <si>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</si>
  <si>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</si>
  <si>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</si>
  <si>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</si>
  <si>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</si>
  <si>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</si>
  <si>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</si>
  <si>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</si>
  <si>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</si>
  <si>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</si>
  <si>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</si>
  <si>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</si>
  <si>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</si>
  <si>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</si>
  <si>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</si>
  <si>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</si>
  <si>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</si>
  <si>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</si>
  <si>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</si>
  <si>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</si>
  <si>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</si>
  <si>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אנרג'יקס אג ב</t>
  </si>
  <si>
    <t>1168483</t>
  </si>
  <si>
    <t>513901371</t>
  </si>
  <si>
    <t>אנרגיה מתחדשת</t>
  </si>
  <si>
    <t>A2.il</t>
  </si>
  <si>
    <t>07/09/20</t>
  </si>
  <si>
    <t>סה"כ אחר</t>
  </si>
  <si>
    <t>סה"כ תל אביב 35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</si>
  <si>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</si>
  <si>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</si>
  <si>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</si>
  <si>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</si>
  <si>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</si>
  <si>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</si>
  <si>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</si>
  <si>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</si>
  <si>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ביטוח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</si>
  <si>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</si>
  <si>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</si>
  <si>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</si>
  <si>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</si>
  <si>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</si>
  <si>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</si>
  <si>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</si>
  <si>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</si>
  <si>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</si>
  <si>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</si>
  <si>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</si>
  <si>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</si>
  <si>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</si>
  <si>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</si>
  <si>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איי.סי.אל- איי.סי.אל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</si>
  <si>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</si>
  <si>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</si>
  <si>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</si>
  <si>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</si>
  <si>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</si>
  <si>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</si>
  <si>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</si>
  <si>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</si>
  <si>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</si>
  <si>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</si>
  <si>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מליסרון- מליסרון</t>
  </si>
  <si>
    <t>323014</t>
  </si>
  <si>
    <t>520037789</t>
  </si>
  <si>
    <t>נדלן מניב בישראל</t>
  </si>
  <si>
    <t>טבע- 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</si>
  <si>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</si>
  <si>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</si>
  <si>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</si>
  <si>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</si>
  <si>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</si>
  <si>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</si>
  <si>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</si>
  <si>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</si>
  <si>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</si>
  <si>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</si>
  <si>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</si>
  <si>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</si>
  <si>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</si>
  <si>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</si>
  <si>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</si>
  <si>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</si>
  <si>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</si>
  <si>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סופרגז- סופרגז אנרגיה</t>
  </si>
  <si>
    <t>1166917</t>
  </si>
  <si>
    <t>516077989</t>
  </si>
  <si>
    <t>אנרגיה</t>
  </si>
  <si>
    <t>פז נפט- פז חברת הנפט</t>
  </si>
  <si>
    <t>1100007</t>
  </si>
  <si>
    <t>510216054</t>
  </si>
  <si>
    <t>אנלייט אנרגיה- אנלייט אנרגיה</t>
  </si>
  <si>
    <t>720011</t>
  </si>
  <si>
    <t>520041146</t>
  </si>
  <si>
    <t>מגדל ביטוח- מגדל בטוח</t>
  </si>
  <si>
    <t>1081165</t>
  </si>
  <si>
    <t>520029984</t>
  </si>
  <si>
    <t>דמרי- דמרי</t>
  </si>
  <si>
    <t>1090315</t>
  </si>
  <si>
    <t>511399388</t>
  </si>
  <si>
    <t>בנייה</t>
  </si>
  <si>
    <t>חברה לישראל- חברה לישראל</t>
  </si>
  <si>
    <t>576017</t>
  </si>
  <si>
    <t>520028010</t>
  </si>
  <si>
    <t>השקעה ואחזקות</t>
  </si>
  <si>
    <t>דלק קבוצה- דלק קבוצה</t>
  </si>
  <si>
    <t>1084128</t>
  </si>
  <si>
    <t>520044322</t>
  </si>
  <si>
    <t>חיפושי נפט וגז</t>
  </si>
  <si>
    <t>דלק קד יהש- דלק קידוחים יהש</t>
  </si>
  <si>
    <t>475020</t>
  </si>
  <si>
    <t>550013098</t>
  </si>
  <si>
    <t>קמטק- קמטק</t>
  </si>
  <si>
    <t>1095264</t>
  </si>
  <si>
    <t>511235434</t>
  </si>
  <si>
    <t>איתמר</t>
  </si>
  <si>
    <t>1102458</t>
  </si>
  <si>
    <t>512434218</t>
  </si>
  <si>
    <t>מכשור רפואי</t>
  </si>
  <si>
    <t>גזית גלוב- גזית גלוב</t>
  </si>
  <si>
    <t>126011</t>
  </si>
  <si>
    <t>520033234</t>
  </si>
  <si>
    <t>נדלן מניב בחו"ל</t>
  </si>
  <si>
    <t>ביג</t>
  </si>
  <si>
    <t>1097260</t>
  </si>
  <si>
    <t>513623314</t>
  </si>
  <si>
    <t>אודיוקודס- אודיוקודס</t>
  </si>
  <si>
    <t>1082965</t>
  </si>
  <si>
    <t>520044132</t>
  </si>
  <si>
    <t>ציוד תקשורת</t>
  </si>
  <si>
    <t>חילן- חילן</t>
  </si>
  <si>
    <t>1084698</t>
  </si>
  <si>
    <t>520039942</t>
  </si>
  <si>
    <t>שרותי מידע</t>
  </si>
  <si>
    <t>דנאל כא- דנאל כא</t>
  </si>
  <si>
    <t>314013</t>
  </si>
  <si>
    <t>520037565</t>
  </si>
  <si>
    <t>שרותים</t>
  </si>
  <si>
    <t>אלטשולר שחם גמל- אלטשולר שחם גמל ופנסיה בע"מ</t>
  </si>
  <si>
    <t>1159037</t>
  </si>
  <si>
    <t>513173393</t>
  </si>
  <si>
    <t>שרותים פיננסים</t>
  </si>
  <si>
    <t>ישראכרט- ישראכרט</t>
  </si>
  <si>
    <t>1157403</t>
  </si>
  <si>
    <t>510706153</t>
  </si>
  <si>
    <t>מגיק- מג'יק</t>
  </si>
  <si>
    <t>1082312</t>
  </si>
  <si>
    <t>520036740</t>
  </si>
  <si>
    <t>סה"כ מניות היתר</t>
  </si>
  <si>
    <t>ארקו קורפ</t>
  </si>
  <si>
    <t>1170901</t>
  </si>
  <si>
    <t>3535148</t>
  </si>
  <si>
    <t>סולאיר- סולאיר</t>
  </si>
  <si>
    <t>1172287</t>
  </si>
  <si>
    <t>516046307</t>
  </si>
  <si>
    <t>רותם שני- רותם שני</t>
  </si>
  <si>
    <t>1171529</t>
  </si>
  <si>
    <t>512287517</t>
  </si>
  <si>
    <t>נאוויטס פטר יהש- נאוויטס פטרו</t>
  </si>
  <si>
    <t>1141969</t>
  </si>
  <si>
    <t>550263107</t>
  </si>
  <si>
    <t>רציו פטרוליום יהש- רציו פטרוליום</t>
  </si>
  <si>
    <t>1139864</t>
  </si>
  <si>
    <t>550268411</t>
  </si>
  <si>
    <t>נורסטאר החזקות- נורסטאר החזקות</t>
  </si>
  <si>
    <t>723007</t>
  </si>
  <si>
    <t>44528798375</t>
  </si>
  <si>
    <t>אמנת- אמנת</t>
  </si>
  <si>
    <t>654012</t>
  </si>
  <si>
    <t>520040833</t>
  </si>
  <si>
    <t>סה"כ call 001 אופציות</t>
  </si>
  <si>
    <t>KORNIT DIGITAL-KRNT</t>
  </si>
  <si>
    <t>IL0011216723</t>
  </si>
  <si>
    <t>NYSE</t>
  </si>
  <si>
    <t>בלומברג</t>
  </si>
  <si>
    <t>1564</t>
  </si>
  <si>
    <t>INDUSTRIAL</t>
  </si>
  <si>
    <t>MDWD-MEDIWOUND LTD</t>
  </si>
  <si>
    <t>IL0011316309</t>
  </si>
  <si>
    <t>2279</t>
  </si>
  <si>
    <t>Pharma &amp; Biotechnology</t>
  </si>
  <si>
    <t>ROGEN PHARMAL - URGN</t>
  </si>
  <si>
    <t>IL0011407140</t>
  </si>
  <si>
    <t>NASDAQ</t>
  </si>
  <si>
    <t>2313</t>
  </si>
  <si>
    <t>Cognyte Software</t>
  </si>
  <si>
    <t>IL0011691438</t>
  </si>
  <si>
    <t>514610096</t>
  </si>
  <si>
    <t>Software &amp; Services</t>
  </si>
  <si>
    <t>CYBER ARK</t>
  </si>
  <si>
    <t>IL0011334468</t>
  </si>
  <si>
    <t>5265</t>
  </si>
  <si>
    <t>PERION NETWORK</t>
  </si>
  <si>
    <t>IL0010958192</t>
  </si>
  <si>
    <t>5277</t>
  </si>
  <si>
    <t>WIX -  WIX.COM- WIX.COM</t>
  </si>
  <si>
    <t>IL0011301780</t>
  </si>
  <si>
    <t>2275</t>
  </si>
  <si>
    <t>BRAINSWAY LTD A</t>
  </si>
  <si>
    <t>US10501L1061</t>
  </si>
  <si>
    <t>5133</t>
  </si>
  <si>
    <t>Health Care Equip &amp; Services</t>
  </si>
  <si>
    <t>FB - FACEBOOK</t>
  </si>
  <si>
    <t>US30303M1027</t>
  </si>
  <si>
    <t>5097</t>
  </si>
  <si>
    <t>Media</t>
  </si>
  <si>
    <t>ATRIUM EUROPEAN-ARTS AV- ATRIUM EUROPEAN</t>
  </si>
  <si>
    <t>JE00B3DCF752</t>
  </si>
  <si>
    <t>4595</t>
  </si>
  <si>
    <t>Real Estate</t>
  </si>
  <si>
    <t>NVIDIA CORP - NVDA</t>
  </si>
  <si>
    <t>US67066G1040</t>
  </si>
  <si>
    <t>4967</t>
  </si>
  <si>
    <t>Semiconductors &amp; Semicon Equip</t>
  </si>
  <si>
    <t>ALIBABA GROUP H</t>
  </si>
  <si>
    <t>US01609W1027</t>
  </si>
  <si>
    <t>4806</t>
  </si>
  <si>
    <t>MSFT -  MICROSOFT- MICROSOFT</t>
  </si>
  <si>
    <t>us5949181045</t>
  </si>
  <si>
    <t>5083</t>
  </si>
  <si>
    <t>PALO ALTO NETWO</t>
  </si>
  <si>
    <t>US6974351057</t>
  </si>
  <si>
    <t>4723</t>
  </si>
  <si>
    <t>Varonis Systems</t>
  </si>
  <si>
    <t>US9222801022</t>
  </si>
  <si>
    <t>5264</t>
  </si>
  <si>
    <t>GOOG GOOGLE C Class - GOOGLE</t>
  </si>
  <si>
    <t>US38259P7069</t>
  </si>
  <si>
    <t>960</t>
  </si>
  <si>
    <t>Technology Hardware &amp; Equip</t>
  </si>
  <si>
    <t>GOOGL - Google A Class</t>
  </si>
  <si>
    <t>US02079K3059</t>
  </si>
  <si>
    <t>RTS ATRIUM 25/0 הקצאת זכויות בגין נייר 92742- ATRIUM EUROPEAN</t>
  </si>
  <si>
    <t>NL0015000DG0</t>
  </si>
  <si>
    <t>סה"כ שמחקות מדדי מניות בישראל</t>
  </si>
  <si>
    <t>הראל סל (4A) ת"א 90</t>
  </si>
  <si>
    <t>1148931</t>
  </si>
  <si>
    <t>511776783</t>
  </si>
  <si>
    <t>מניות</t>
  </si>
  <si>
    <t>הראל סל (4A) ת"א צמיחה- הראל קרנות מדד</t>
  </si>
  <si>
    <t>1149004</t>
  </si>
  <si>
    <t>סה"כ שמחקות מדדי מניות בחו"ל</t>
  </si>
  <si>
    <t>הראל S&amp;P500 מנוטרל- הראל קרנות מדד</t>
  </si>
  <si>
    <t>1149137</t>
  </si>
  <si>
    <t>MTF סל Bluestar China Internet Sof (4D)</t>
  </si>
  <si>
    <t>1171586</t>
  </si>
  <si>
    <t>511303661</t>
  </si>
  <si>
    <t>מור סל (4D) S&amp;P500</t>
  </si>
  <si>
    <t>1165810</t>
  </si>
  <si>
    <t>514884485</t>
  </si>
  <si>
    <t>מור סל NASDAQ 100 מנוטרלת מט"ח- מור קרנות נאמנות</t>
  </si>
  <si>
    <t>1165844</t>
  </si>
  <si>
    <t>מור סל S&amp;P 500 מנוטרלת מט"ח- מור קרנות נאמנות</t>
  </si>
  <si>
    <t>1165828</t>
  </si>
  <si>
    <t>פסגות S&amp;P 500 מנוטרלת מט"ח- פסגות קרנות מדד</t>
  </si>
  <si>
    <t>1148436</t>
  </si>
  <si>
    <t>513765339</t>
  </si>
  <si>
    <t>פסגות S&amp;P500</t>
  </si>
  <si>
    <t>1148162</t>
  </si>
  <si>
    <t>קסם CSI300 (4D) ETF- קסם קרנות נאמנות</t>
  </si>
  <si>
    <t>1162783</t>
  </si>
  <si>
    <t>510938608</t>
  </si>
  <si>
    <t>קסם NASDAQ100</t>
  </si>
  <si>
    <t>1146505</t>
  </si>
  <si>
    <t>קסם S&amp;P 500 (4A) ETF מנוטרלת- קסם קרנות נאמנות</t>
  </si>
  <si>
    <t>1146604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</si>
  <si>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</si>
  <si>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</si>
  <si>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</si>
  <si>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</si>
  <si>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</si>
  <si>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US73935A1043</t>
  </si>
  <si>
    <t>1290</t>
  </si>
  <si>
    <t>CSI-KWEB CHINA</t>
  </si>
  <si>
    <t>US5007673065</t>
  </si>
  <si>
    <t>4868</t>
  </si>
  <si>
    <t>SPY - S&amp;P 500</t>
  </si>
  <si>
    <t>US78462F1030</t>
  </si>
  <si>
    <t>4640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</si>
  <si>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</si>
  <si>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</si>
  <si>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</si>
  <si>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</si>
  <si>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</si>
  <si>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</si>
  <si>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</si>
  <si>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</si>
  <si>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 PUT 3900 16/07/2021</t>
  </si>
  <si>
    <t>BBG00YVXR1R7</t>
  </si>
  <si>
    <t>Other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</si>
  <si>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</si>
  <si>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</si>
  <si>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</si>
  <si>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</si>
  <si>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</si>
  <si>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</si>
  <si>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</si>
  <si>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</si>
  <si>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</si>
  <si>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</si>
  <si>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</si>
  <si>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</si>
  <si>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</si>
  <si>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</si>
  <si>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י.ח.ק אגח א -רמ- י.ח.ק להשקעות</t>
  </si>
  <si>
    <t>1143007</t>
  </si>
  <si>
    <t>550016091</t>
  </si>
  <si>
    <t>ilA</t>
  </si>
  <si>
    <t>15/01/18</t>
  </si>
  <si>
    <t>אליהו הנפקות אג"ח א'-רמ- אליהו הנפקות</t>
  </si>
  <si>
    <t>1142009</t>
  </si>
  <si>
    <t>515703528</t>
  </si>
  <si>
    <t>A3.il</t>
  </si>
  <si>
    <t>24/09/17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</si>
  <si>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</si>
  <si>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</si>
  <si>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</si>
  <si>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</si>
  <si>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</si>
  <si>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</si>
  <si>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</si>
  <si>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</si>
  <si>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</si>
  <si>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3- מגדל בטוח</t>
  </si>
  <si>
    <t>110498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</si>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</sst>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9" tableBorderDxfId="428">
  <autoFilter ref="B6:D42">
    <filterColumn colId="0" hiddenButton="1"/>
    <filterColumn colId="1" hiddenButton="1"/>
    <filterColumn colId="2" hiddenButton="1"/>
  </autoFilter>
  <tableColumns count="3">
    <tableColumn id="1" name="עמודה1" dataDxfId="427" dataCellStyle="Normal_2007-16618"/>
    <tableColumn id="2" name="שווי הוגן" dataDxfId="426"/>
    <tableColumn id="3" name="שעור מנכסי השקעה*" dataDxfId="4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97" dataDxfId="295" headerRowBorderDxfId="296" tableBorderDxfId="294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3"/>
    <tableColumn id="2" name="מספר ני&quot;ע" dataDxfId="292"/>
    <tableColumn id="3" name="זירת מסחר" dataDxfId="291"/>
    <tableColumn id="4" name="ענף מסחר" dataDxfId="290"/>
    <tableColumn id="5" name="סוג מטבע" dataDxfId="289"/>
    <tableColumn id="6" name="ערך נקוב****" dataDxfId="288"/>
    <tableColumn id="7" name="שער***" dataDxfId="287"/>
    <tableColumn id="8" name="שווי שוק" dataDxfId="286"/>
    <tableColumn id="9" name="שעור מערך נקוב מונפק" dataDxfId="285"/>
    <tableColumn id="10" name="שעור מנכסי אפיק ההשקעה" dataDxfId="284"/>
    <tableColumn id="11" name="שעור מסך נכסי השקעה**" dataDxfId="2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82" dataDxfId="280" headerRowBorderDxfId="281" tableBorderDxfId="279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 dataDxfId="277"/>
    <tableColumn id="7" name="שער***" dataDxfId="276"/>
    <tableColumn id="8" name="שווי שוק" dataDxfId="275"/>
    <tableColumn id="9" name="שעור מערך נקוב מונפק" dataDxfId="274"/>
    <tableColumn id="10" name="שעור מנכסי אפיק ההשקעה" dataDxfId="273"/>
    <tableColumn id="11" name="שעור מסך נכסי השקעה**" dataDxfId="2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71" headerRowBorderDxfId="270" tableBorderDxfId="269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8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0" totalsRowShown="0" headerRowDxfId="267" dataDxfId="265" headerRowBorderDxfId="266" tableBorderDxfId="264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1" dataDxfId="249" headerRowBorderDxfId="250" tableBorderDxfId="248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2" dataDxfId="230" headerRowBorderDxfId="231" tableBorderDxfId="22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5" totalsRowShown="0" headerRowDxfId="210" dataDxfId="208" headerRowBorderDxfId="209" tableBorderDxfId="207">
  <autoFilter ref="A7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88" dataDxfId="186" headerRowBorderDxfId="187" tableBorderDxfId="185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72" dataDxfId="170" headerRowBorderDxfId="171" tableBorderDxfId="169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61" headerRowBorderDxfId="160" tableBorderDxfId="159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8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1048576" totalsRowShown="0" headerRowDxfId="424" dataDxfId="422" headerRowBorderDxfId="423" tableBorderDxfId="421" headerRowCellStyle="Normal_2007-16618" dataCellStyle="Normal_2007-16618">
  <autoFilter ref="C44:D1048576">
    <filterColumn colId="0" hiddenButton="1"/>
    <filterColumn colId="1" hiddenButton="1"/>
  </autoFilter>
  <tableColumns count="2">
    <tableColumn id="1" name="שם מטבע" dataDxfId="420" dataCellStyle="Normal_2007-16618"/>
    <tableColumn id="2" name="שע&quot;ח" dataDxfId="419" dataCellStyle="Normal_2007-166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7" dataDxfId="155" headerRowBorderDxfId="156" tableBorderDxfId="154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3"/>
    <tableColumn id="6" name="ערך נקוב****" dataDxfId="152"/>
    <tableColumn id="7" name="שער***" dataDxfId="151"/>
    <tableColumn id="8" name="שווי הוגן" dataDxfId="150"/>
    <tableColumn id="9" name="שעור מערך נקוב מונפק" dataDxfId="149"/>
    <tableColumn id="10" name="שעור מנכסי אפיק ההשקעה" dataDxfId="148"/>
    <tableColumn id="11" name="שעור מסך נכסי השקעה**" dataDxfId="1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46" dataDxfId="144" headerRowBorderDxfId="145" tableBorderDxfId="143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2"/>
    <tableColumn id="6" name="ערך נקוב****" dataDxfId="141"/>
    <tableColumn id="7" name="שער***" dataDxfId="140"/>
    <tableColumn id="8" name="שווי הוגן" dataDxfId="139"/>
    <tableColumn id="9" name="שעור מנכסי אפיק ההשקעה" dataDxfId="138"/>
    <tableColumn id="10" name="שעור מסך נכסי השקעה**" dataDxfId="1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0" totalsRowShown="0" headerRowDxfId="136" dataDxfId="134" headerRowBorderDxfId="135" tableBorderDxfId="133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2"/>
    <tableColumn id="4" name="דירוג"/>
    <tableColumn id="5" name="שם מדרג" dataDxfId="131"/>
    <tableColumn id="6" name="תאריך רכישה" dataDxfId="130"/>
    <tableColumn id="7" name="מח&quot;מ" dataDxfId="129"/>
    <tableColumn id="8" name="סוג מטבע"/>
    <tableColumn id="9" name="שיעור ריבית" dataDxfId="128"/>
    <tableColumn id="10" name="תשואה לפידיון" dataDxfId="127"/>
    <tableColumn id="11" name="ערך נקוב****" dataDxfId="126"/>
    <tableColumn id="12" name="שער***" dataDxfId="125"/>
    <tableColumn id="13" name="שווי הוגן" dataDxfId="124"/>
    <tableColumn id="14" name="שעור מערך נקוב מונפק" dataDxfId="123"/>
    <tableColumn id="15" name="שעור מנכסי אפיק ההשקעה" dataDxfId="122"/>
    <tableColumn id="16" name="שעור מסך נכסי השקעה**" dataDxfId="1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20" dataDxfId="118" headerRowBorderDxfId="119" tableBorderDxfId="117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6"/>
    <tableColumn id="3" name="מספר ני&quot;ע"/>
    <tableColumn id="4" name="מספר מנפיק" dataDxfId="115"/>
    <tableColumn id="5" name="דירוג"/>
    <tableColumn id="6" name="תאריך רכישה" dataDxfId="114"/>
    <tableColumn id="7" name="שם מדרג" dataDxfId="113"/>
    <tableColumn id="8" name="מח&quot;מ" dataDxfId="112"/>
    <tableColumn id="9" name="ענף משק"/>
    <tableColumn id="10" name="סוג מטבע"/>
    <tableColumn id="11" name="שיעור ריבית ממוצע" dataDxfId="111"/>
    <tableColumn id="12" name="תשואה לפידיון" dataDxfId="110"/>
    <tableColumn id="13" name="ערך נקוב****" dataDxfId="109"/>
    <tableColumn id="14" name="שער***" dataDxfId="108"/>
    <tableColumn id="15" name="שווי הוגן" dataDxfId="107"/>
    <tableColumn id="16" name="שעור מנכסי אפיק ההשקעה" dataDxfId="106"/>
    <tableColumn id="17" name="שעור מסך נכסי השקעה**" dataDxfId="1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4" dataDxfId="102" headerRowBorderDxfId="103" tableBorderDxfId="101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0"/>
    <tableColumn id="4" name="דירוג"/>
    <tableColumn id="5" name="שם מדרג" dataDxfId="99"/>
    <tableColumn id="6" name="מח&quot;מ" dataDxfId="98"/>
    <tableColumn id="7" name="סוג מטבע"/>
    <tableColumn id="8" name="תנאי ושיעור ריבית" dataDxfId="97"/>
    <tableColumn id="9" name="תשואה לפידיון" dataDxfId="96"/>
    <tableColumn id="10" name="ערך נקוב****" dataDxfId="95"/>
    <tableColumn id="11" name="שער***" dataDxfId="94"/>
    <tableColumn id="12" name="שווי הוגן" dataDxfId="93"/>
    <tableColumn id="13" name="שעור מנכסי אפיק ההשקעה" dataDxfId="92"/>
    <tableColumn id="14" name="שעור מסך נכסי השקעה**" dataDxfId="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90" dataDxfId="88" headerRowBorderDxfId="89" tableBorderDxfId="87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6"/>
    <tableColumn id="2" name="תאריך שערוך אחרון" dataDxfId="85"/>
    <tableColumn id="3" name="אופי הנכס" dataDxfId="84"/>
    <tableColumn id="4" name="שעור תשואה במהלך התקופה" dataDxfId="83"/>
    <tableColumn id="5" name="סוג מטבע" dataDxfId="82"/>
    <tableColumn id="6" name="שווי משוערך" dataDxfId="81"/>
    <tableColumn id="7" name="שעור מנכסי אפיק ההשקעה" dataDxfId="80"/>
    <tableColumn id="8" name="שעור מסך נכסי השקעה" dataDxfId="79"/>
    <tableColumn id="9" name="כתובת הנכס" dataDxfId="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77" dataDxfId="75" headerRowBorderDxfId="76" tableBorderDxfId="74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3"/>
    <tableColumn id="2" name="מספר מנפיק" dataDxfId="72"/>
    <tableColumn id="3" name="דירוג" dataDxfId="71"/>
    <tableColumn id="4" name="שם המדרג" dataDxfId="70"/>
    <tableColumn id="5" name="שעור הריבית" dataDxfId="69"/>
    <tableColumn id="6" name="סוג מטבע" dataDxfId="68"/>
    <tableColumn id="7" name="תשואה לפדיון" dataDxfId="67"/>
    <tableColumn id="8" name="שווי הוגן" dataDxfId="66"/>
    <tableColumn id="9" name="שעור מנכסי אפיק ההשקעה" dataDxfId="65"/>
    <tableColumn id="10" name="שעור מסך נכסי השקעה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3" headerRowBorderDxfId="62" tableBorderDxfId="61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0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1" totalsRowShown="0" headerRowDxfId="418" dataDxfId="416" headerRowBorderDxfId="417" tableBorderDxfId="415">
  <autoFilter ref="A6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4" totalsRowShown="0" headerRowDxfId="403" dataDxfId="401" headerRowBorderDxfId="402" tableBorderDxfId="400">
  <autoFilter ref="A7:Q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82" dataDxfId="380" headerRowBorderDxfId="381" tableBorderDxfId="379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358" dataDxfId="356" headerRowBorderDxfId="357" tableBorderDxfId="355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78" totalsRowShown="0" headerRowDxfId="334" dataDxfId="332" headerRowBorderDxfId="333" tableBorderDxfId="331">
  <autoFilter ref="A7:N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4" totalsRowShown="0" headerRowDxfId="323" dataDxfId="321" headerRowBorderDxfId="322" tableBorderDxfId="320">
  <autoFilter ref="A7:M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10" dataDxfId="308" headerRowBorderDxfId="309" tableBorderDxfId="307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6"/>
    <tableColumn id="4" name="מספר מנפיק" dataDxfId="305"/>
    <tableColumn id="5" name="ענף מסחר"/>
    <tableColumn id="6" name="דירוג"/>
    <tableColumn id="7" name="שם מדרג" dataDxfId="304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1048576"/>
  <sheetViews>
    <sheetView rightToLeft="1" topLeftCell="A22" workbookViewId="0">
      <selection activeCell="C45" sqref="C45"/>
    </sheetView>
  </sheetViews>
  <sheetFormatPr defaultColWidth="0" defaultRowHeight="18" zeroHeight="1"/>
  <cols>
    <col min="1" max="1" width="30.5703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0" t="s">
        <v>4</v>
      </c>
      <c r="C5" s="71"/>
      <c r="D5" s="72"/>
    </row>
    <row r="6" spans="1:36" s="3" customFormat="1">
      <c r="B6" s="40" t="s">
        <v>583</v>
      </c>
      <c r="C6" s="73" t="s">
        <v>5</v>
      </c>
      <c r="D6" s="74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555</v>
      </c>
      <c r="B10" s="57" t="s">
        <v>13</v>
      </c>
      <c r="C10" s="63">
        <f>מזומנים!I9</f>
        <v>62642.973706519908</v>
      </c>
      <c r="D10" s="64">
        <f>מזומנים!K9</f>
        <v>0.19695355328238534</v>
      </c>
    </row>
    <row r="11" spans="1:36">
      <c r="B11" s="57" t="s">
        <v>14</v>
      </c>
      <c r="C11" s="50"/>
      <c r="D11" s="50"/>
    </row>
    <row r="12" spans="1:36">
      <c r="A12" s="9" t="s">
        <v>556</v>
      </c>
      <c r="B12" s="58" t="s">
        <v>15</v>
      </c>
      <c r="C12" s="65">
        <v>0</v>
      </c>
      <c r="D12" s="66">
        <f>C12/$C$41</f>
        <v>0</v>
      </c>
    </row>
    <row r="13" spans="1:36">
      <c r="A13" s="9" t="s">
        <v>557</v>
      </c>
      <c r="B13" s="58" t="s">
        <v>16</v>
      </c>
      <c r="C13" s="65">
        <v>0</v>
      </c>
      <c r="D13" s="66">
        <f t="shared" ref="D13:D41" si="0">C13/$C$41</f>
        <v>0</v>
      </c>
    </row>
    <row r="14" spans="1:36">
      <c r="A14" s="9" t="s">
        <v>558</v>
      </c>
      <c r="B14" s="58" t="s">
        <v>17</v>
      </c>
      <c r="C14" s="65">
        <v>1107.0419999999999</v>
      </c>
      <c r="D14" s="66">
        <f t="shared" si="0"/>
        <v>3.4806115136603922E-3</v>
      </c>
    </row>
    <row r="15" spans="1:36">
      <c r="A15" s="9" t="s">
        <v>452</v>
      </c>
      <c r="B15" s="58" t="s">
        <v>18</v>
      </c>
      <c r="C15" s="65">
        <v>114967.19436569999</v>
      </c>
      <c r="D15" s="66">
        <f t="shared" si="0"/>
        <v>0.36146428085157351</v>
      </c>
    </row>
    <row r="16" spans="1:36">
      <c r="A16" s="9" t="s">
        <v>559</v>
      </c>
      <c r="B16" s="58" t="s">
        <v>194</v>
      </c>
      <c r="C16" s="65">
        <v>139068.68155879999</v>
      </c>
      <c r="D16" s="66">
        <f t="shared" si="0"/>
        <v>0.43724091247046631</v>
      </c>
    </row>
    <row r="17" spans="1:4">
      <c r="A17" s="9" t="s">
        <v>560</v>
      </c>
      <c r="B17" s="58" t="s">
        <v>19</v>
      </c>
      <c r="C17" s="65">
        <v>0</v>
      </c>
      <c r="D17" s="66">
        <f t="shared" si="0"/>
        <v>0</v>
      </c>
    </row>
    <row r="18" spans="1:4">
      <c r="A18" s="9" t="s">
        <v>561</v>
      </c>
      <c r="B18" s="58" t="s">
        <v>20</v>
      </c>
      <c r="C18" s="65">
        <v>0</v>
      </c>
      <c r="D18" s="66">
        <f t="shared" si="0"/>
        <v>0</v>
      </c>
    </row>
    <row r="19" spans="1:4">
      <c r="A19" s="9" t="s">
        <v>562</v>
      </c>
      <c r="B19" s="58" t="s">
        <v>21</v>
      </c>
      <c r="C19" s="65">
        <v>8.7042000000000002</v>
      </c>
      <c r="D19" s="66">
        <f t="shared" si="0"/>
        <v>2.7366566704066142E-5</v>
      </c>
    </row>
    <row r="20" spans="1:4">
      <c r="A20" s="9" t="s">
        <v>563</v>
      </c>
      <c r="B20" s="58" t="s">
        <v>22</v>
      </c>
      <c r="C20" s="65">
        <v>0</v>
      </c>
      <c r="D20" s="66">
        <f t="shared" si="0"/>
        <v>0</v>
      </c>
    </row>
    <row r="21" spans="1:4">
      <c r="A21" s="9" t="s">
        <v>564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50"/>
    </row>
    <row r="23" spans="1:4">
      <c r="A23" s="9" t="s">
        <v>565</v>
      </c>
      <c r="B23" s="58" t="s">
        <v>25</v>
      </c>
      <c r="C23" s="65">
        <v>0</v>
      </c>
      <c r="D23" s="66">
        <f t="shared" si="0"/>
        <v>0</v>
      </c>
    </row>
    <row r="24" spans="1:4">
      <c r="A24" s="9" t="s">
        <v>566</v>
      </c>
      <c r="B24" s="58" t="s">
        <v>26</v>
      </c>
      <c r="C24" s="65">
        <v>0</v>
      </c>
      <c r="D24" s="66">
        <f t="shared" si="0"/>
        <v>0</v>
      </c>
    </row>
    <row r="25" spans="1:4">
      <c r="A25" s="9" t="s">
        <v>567</v>
      </c>
      <c r="B25" s="58" t="s">
        <v>17</v>
      </c>
      <c r="C25" s="65">
        <v>261.62430000000001</v>
      </c>
      <c r="D25" s="66">
        <f t="shared" si="0"/>
        <v>8.2256368848999462E-4</v>
      </c>
    </row>
    <row r="26" spans="1:4">
      <c r="A26" s="9" t="s">
        <v>568</v>
      </c>
      <c r="B26" s="58" t="s">
        <v>27</v>
      </c>
      <c r="C26" s="65">
        <v>0</v>
      </c>
      <c r="D26" s="66">
        <f t="shared" si="0"/>
        <v>0</v>
      </c>
    </row>
    <row r="27" spans="1:4">
      <c r="A27" s="9" t="s">
        <v>569</v>
      </c>
      <c r="B27" s="58" t="s">
        <v>28</v>
      </c>
      <c r="C27" s="65">
        <v>0</v>
      </c>
      <c r="D27" s="66">
        <f t="shared" si="0"/>
        <v>0</v>
      </c>
    </row>
    <row r="28" spans="1:4">
      <c r="A28" s="9" t="s">
        <v>570</v>
      </c>
      <c r="B28" s="58" t="s">
        <v>29</v>
      </c>
      <c r="C28" s="65">
        <v>3.406936</v>
      </c>
      <c r="D28" s="66">
        <f t="shared" si="0"/>
        <v>1.0711626720489451E-5</v>
      </c>
    </row>
    <row r="29" spans="1:4">
      <c r="A29" s="9" t="s">
        <v>571</v>
      </c>
      <c r="B29" s="58" t="s">
        <v>30</v>
      </c>
      <c r="C29" s="65">
        <v>0</v>
      </c>
      <c r="D29" s="66">
        <f t="shared" si="0"/>
        <v>0</v>
      </c>
    </row>
    <row r="30" spans="1:4">
      <c r="A30" s="9" t="s">
        <v>572</v>
      </c>
      <c r="B30" s="58" t="s">
        <v>31</v>
      </c>
      <c r="C30" s="65">
        <v>0</v>
      </c>
      <c r="D30" s="66">
        <f t="shared" si="0"/>
        <v>0</v>
      </c>
    </row>
    <row r="31" spans="1:4">
      <c r="A31" s="9" t="s">
        <v>573</v>
      </c>
      <c r="B31" s="58" t="s">
        <v>32</v>
      </c>
      <c r="C31" s="65">
        <v>0</v>
      </c>
      <c r="D31" s="66">
        <f t="shared" si="0"/>
        <v>0</v>
      </c>
    </row>
    <row r="32" spans="1:4">
      <c r="A32" s="9" t="s">
        <v>574</v>
      </c>
      <c r="B32" s="57" t="s">
        <v>33</v>
      </c>
      <c r="C32" s="65">
        <v>0</v>
      </c>
      <c r="D32" s="66">
        <f t="shared" si="0"/>
        <v>0</v>
      </c>
    </row>
    <row r="33" spans="1:4">
      <c r="A33" s="9" t="s">
        <v>575</v>
      </c>
      <c r="B33" s="57" t="s">
        <v>34</v>
      </c>
      <c r="C33" s="65">
        <v>0</v>
      </c>
      <c r="D33" s="66">
        <f t="shared" si="0"/>
        <v>0</v>
      </c>
    </row>
    <row r="34" spans="1:4">
      <c r="A34" s="9" t="s">
        <v>576</v>
      </c>
      <c r="B34" s="57" t="s">
        <v>35</v>
      </c>
      <c r="C34" s="65">
        <v>0</v>
      </c>
      <c r="D34" s="66">
        <f t="shared" si="0"/>
        <v>0</v>
      </c>
    </row>
    <row r="35" spans="1:4">
      <c r="A35" s="9" t="s">
        <v>577</v>
      </c>
      <c r="B35" s="57" t="s">
        <v>36</v>
      </c>
      <c r="C35" s="65">
        <v>0</v>
      </c>
      <c r="D35" s="66">
        <f t="shared" si="0"/>
        <v>0</v>
      </c>
    </row>
    <row r="36" spans="1:4">
      <c r="A36" s="9" t="s">
        <v>578</v>
      </c>
      <c r="B36" s="57" t="s">
        <v>37</v>
      </c>
      <c r="C36" s="65">
        <v>0</v>
      </c>
      <c r="D36" s="66">
        <f t="shared" si="0"/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579</v>
      </c>
      <c r="B38" s="60" t="s">
        <v>39</v>
      </c>
      <c r="C38" s="65">
        <v>0</v>
      </c>
      <c r="D38" s="66">
        <f t="shared" si="0"/>
        <v>0</v>
      </c>
    </row>
    <row r="39" spans="1:4">
      <c r="A39" s="9" t="s">
        <v>580</v>
      </c>
      <c r="B39" s="60" t="s">
        <v>40</v>
      </c>
      <c r="C39" s="65">
        <v>0</v>
      </c>
      <c r="D39" s="66">
        <f t="shared" si="0"/>
        <v>0</v>
      </c>
    </row>
    <row r="40" spans="1:4">
      <c r="A40" s="9" t="s">
        <v>581</v>
      </c>
      <c r="B40" s="60" t="s">
        <v>41</v>
      </c>
      <c r="C40" s="65">
        <v>0</v>
      </c>
      <c r="D40" s="66">
        <f t="shared" si="0"/>
        <v>0</v>
      </c>
    </row>
    <row r="41" spans="1:4">
      <c r="B41" s="60" t="s">
        <v>42</v>
      </c>
      <c r="C41" s="65">
        <f>SUM(C10:C40)</f>
        <v>318059.62706701987</v>
      </c>
      <c r="D41" s="66">
        <f t="shared" si="0"/>
        <v>1</v>
      </c>
    </row>
    <row r="42" spans="1:4">
      <c r="A42" s="9" t="s">
        <v>582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5" t="s">
        <v>44</v>
      </c>
      <c r="D44" s="74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3.8748</v>
      </c>
    </row>
    <row r="47" spans="1:4">
      <c r="C47" t="s">
        <v>105</v>
      </c>
      <c r="D47">
        <v>3.26</v>
      </c>
    </row>
    <row r="1048576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60" ht="26.25" customHeight="1">
      <c r="A6" s="93" t="s">
        <v>97</v>
      </c>
      <c r="B6" s="94"/>
      <c r="C6" s="94"/>
      <c r="D6" s="94"/>
      <c r="E6" s="94"/>
      <c r="F6" s="94"/>
      <c r="G6" s="94"/>
      <c r="H6" s="94"/>
      <c r="I6" s="94"/>
      <c r="J6" s="94"/>
      <c r="K6" s="95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1000</v>
      </c>
      <c r="G10" s="7"/>
      <c r="H10" s="63">
        <v>8.7042000000000002</v>
      </c>
      <c r="I10" s="22"/>
      <c r="J10" s="64">
        <v>1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498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213</v>
      </c>
      <c r="B13" t="s">
        <v>213</v>
      </c>
      <c r="C13" s="14"/>
      <c r="D13" t="s">
        <v>213</v>
      </c>
      <c r="E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499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213</v>
      </c>
      <c r="B15" t="s">
        <v>213</v>
      </c>
      <c r="C15" s="14"/>
      <c r="D15" t="s">
        <v>213</v>
      </c>
      <c r="E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500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s="14"/>
      <c r="D17" t="s">
        <v>213</v>
      </c>
      <c r="E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240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s="14"/>
      <c r="D19" t="s">
        <v>213</v>
      </c>
      <c r="E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218</v>
      </c>
      <c r="B20" s="14"/>
      <c r="C20" s="14"/>
      <c r="D20" s="14"/>
      <c r="F20" s="69">
        <v>1000</v>
      </c>
      <c r="H20" s="69">
        <v>8.7042000000000002</v>
      </c>
      <c r="J20" s="68">
        <v>1</v>
      </c>
      <c r="K20" s="68">
        <v>0</v>
      </c>
    </row>
    <row r="21" spans="1:11">
      <c r="A21" s="67" t="s">
        <v>498</v>
      </c>
      <c r="B21" s="14"/>
      <c r="C21" s="14"/>
      <c r="D21" s="14"/>
      <c r="F21" s="69">
        <v>1000</v>
      </c>
      <c r="H21" s="69">
        <v>8.7042000000000002</v>
      </c>
      <c r="J21" s="68">
        <v>1</v>
      </c>
      <c r="K21" s="68">
        <v>0</v>
      </c>
    </row>
    <row r="22" spans="1:11">
      <c r="A22" t="s">
        <v>501</v>
      </c>
      <c r="B22" t="s">
        <v>502</v>
      </c>
      <c r="C22" t="s">
        <v>122</v>
      </c>
      <c r="D22" t="s">
        <v>503</v>
      </c>
      <c r="E22" t="s">
        <v>105</v>
      </c>
      <c r="F22" s="65">
        <v>1000</v>
      </c>
      <c r="G22" s="65">
        <v>267</v>
      </c>
      <c r="H22" s="65">
        <v>8.7042000000000002</v>
      </c>
      <c r="I22" s="66">
        <v>0</v>
      </c>
      <c r="J22" s="66">
        <v>1</v>
      </c>
      <c r="K22" s="66">
        <v>0</v>
      </c>
    </row>
    <row r="23" spans="1:11">
      <c r="A23" s="67" t="s">
        <v>504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s="14"/>
      <c r="D24" t="s">
        <v>213</v>
      </c>
      <c r="E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500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s="14"/>
      <c r="D26" t="s">
        <v>213</v>
      </c>
      <c r="E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505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s="14"/>
      <c r="D28" t="s">
        <v>213</v>
      </c>
      <c r="E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240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s="14"/>
      <c r="D30" t="s">
        <v>213</v>
      </c>
      <c r="E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79" t="s">
        <v>220</v>
      </c>
      <c r="B31" s="14"/>
      <c r="C31" s="14"/>
      <c r="D31" s="14"/>
    </row>
    <row r="32" spans="1:11">
      <c r="A32" s="79" t="s">
        <v>226</v>
      </c>
      <c r="B32" s="14"/>
      <c r="C32" s="14"/>
      <c r="D32" s="14"/>
    </row>
    <row r="33" spans="1:4">
      <c r="A33" s="79" t="s">
        <v>227</v>
      </c>
      <c r="B33" s="14"/>
      <c r="C33" s="14"/>
      <c r="D33" s="14"/>
    </row>
    <row r="34" spans="1:4">
      <c r="A34" s="79" t="s">
        <v>228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5"/>
      <c r="BC5" s="14" t="s">
        <v>99</v>
      </c>
      <c r="BE5" s="14" t="s">
        <v>100</v>
      </c>
      <c r="BG5" s="16" t="s">
        <v>101</v>
      </c>
    </row>
    <row r="6" spans="1:59" ht="26.25" customHeight="1">
      <c r="A6" s="93" t="s">
        <v>102</v>
      </c>
      <c r="B6" s="94"/>
      <c r="C6" s="94"/>
      <c r="D6" s="94"/>
      <c r="E6" s="94"/>
      <c r="F6" s="94"/>
      <c r="G6" s="94"/>
      <c r="H6" s="94"/>
      <c r="I6" s="94"/>
      <c r="J6" s="95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213</v>
      </c>
      <c r="B12" t="s">
        <v>213</v>
      </c>
      <c r="C12" s="16"/>
      <c r="D12" t="s">
        <v>213</v>
      </c>
      <c r="E12" t="s">
        <v>213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218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E13" s="14" t="s">
        <v>125</v>
      </c>
    </row>
    <row r="14" spans="1:59">
      <c r="A14" t="s">
        <v>213</v>
      </c>
      <c r="B14" t="s">
        <v>213</v>
      </c>
      <c r="C14" s="16"/>
      <c r="D14" t="s">
        <v>213</v>
      </c>
      <c r="E14" t="s">
        <v>213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E14" s="14" t="s">
        <v>126</v>
      </c>
    </row>
    <row r="15" spans="1:59">
      <c r="A15" s="79" t="s">
        <v>220</v>
      </c>
      <c r="B15" s="16"/>
      <c r="C15" s="16"/>
      <c r="D15" s="16"/>
      <c r="E15" s="16"/>
      <c r="F15" s="16"/>
      <c r="G15" s="16"/>
      <c r="BE15" s="14" t="s">
        <v>127</v>
      </c>
    </row>
    <row r="16" spans="1:59">
      <c r="A16" s="79" t="s">
        <v>226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79" t="s">
        <v>227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79" t="s">
        <v>228</v>
      </c>
      <c r="B18" s="16"/>
      <c r="C18" s="16"/>
      <c r="D18" s="16"/>
      <c r="E18" s="16"/>
      <c r="F18" s="16"/>
      <c r="G18" s="16"/>
      <c r="BE18" s="14" t="s">
        <v>130</v>
      </c>
    </row>
    <row r="19" spans="1:57" hidden="1">
      <c r="B19" s="16"/>
      <c r="C19" s="16"/>
      <c r="D19" s="16"/>
      <c r="E19" s="16"/>
      <c r="F19" s="16"/>
      <c r="G19" s="16"/>
      <c r="BE19" s="14" t="s">
        <v>131</v>
      </c>
    </row>
    <row r="20" spans="1:57" hidden="1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80" ht="26.25" customHeight="1">
      <c r="A6" s="93" t="s">
        <v>132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506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213</v>
      </c>
      <c r="B13" t="s">
        <v>213</v>
      </c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507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213</v>
      </c>
      <c r="B15" t="s">
        <v>213</v>
      </c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508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213</v>
      </c>
      <c r="B17" t="s">
        <v>213</v>
      </c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213</v>
      </c>
      <c r="B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213</v>
      </c>
      <c r="B19" t="s">
        <v>213</v>
      </c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213</v>
      </c>
      <c r="B20" t="s">
        <v>213</v>
      </c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218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506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213</v>
      </c>
      <c r="B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507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213</v>
      </c>
      <c r="B25" t="s">
        <v>213</v>
      </c>
      <c r="D25" t="s">
        <v>213</v>
      </c>
      <c r="G25" s="65">
        <v>0</v>
      </c>
      <c r="H25" t="s">
        <v>213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508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213</v>
      </c>
      <c r="B28" t="s">
        <v>213</v>
      </c>
      <c r="D28" t="s">
        <v>213</v>
      </c>
      <c r="G28" s="65">
        <v>0</v>
      </c>
      <c r="H28" t="s">
        <v>213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213</v>
      </c>
      <c r="B29" t="s">
        <v>213</v>
      </c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213</v>
      </c>
      <c r="B30" t="s">
        <v>213</v>
      </c>
      <c r="D30" t="s">
        <v>213</v>
      </c>
      <c r="G30" s="65">
        <v>0</v>
      </c>
      <c r="H30" t="s">
        <v>213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79" t="s">
        <v>220</v>
      </c>
    </row>
    <row r="32" spans="1:16">
      <c r="A32" s="79" t="s">
        <v>226</v>
      </c>
    </row>
    <row r="33" spans="1:1">
      <c r="A33" s="79" t="s">
        <v>227</v>
      </c>
    </row>
    <row r="34" spans="1:1">
      <c r="A34" s="79" t="s">
        <v>228</v>
      </c>
    </row>
    <row r="35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71" ht="26.25" customHeight="1">
      <c r="A6" s="93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509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213</v>
      </c>
      <c r="B13" t="s">
        <v>213</v>
      </c>
      <c r="C13" t="s">
        <v>213</v>
      </c>
      <c r="F13" s="65">
        <v>0</v>
      </c>
      <c r="G13" t="s">
        <v>213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510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213</v>
      </c>
      <c r="B15" t="s">
        <v>213</v>
      </c>
      <c r="C15" t="s">
        <v>213</v>
      </c>
      <c r="F15" s="65">
        <v>0</v>
      </c>
      <c r="G15" t="s">
        <v>213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511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213</v>
      </c>
      <c r="B17" t="s">
        <v>213</v>
      </c>
      <c r="C17" t="s">
        <v>213</v>
      </c>
      <c r="F17" s="65">
        <v>0</v>
      </c>
      <c r="G17" t="s">
        <v>213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512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213</v>
      </c>
      <c r="B19" t="s">
        <v>213</v>
      </c>
      <c r="C19" t="s">
        <v>213</v>
      </c>
      <c r="F19" s="65">
        <v>0</v>
      </c>
      <c r="G19" t="s">
        <v>213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240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F21" s="65">
        <v>0</v>
      </c>
      <c r="G21" t="s">
        <v>213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218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224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213</v>
      </c>
      <c r="B24" t="s">
        <v>213</v>
      </c>
      <c r="C24" t="s">
        <v>213</v>
      </c>
      <c r="F24" s="65">
        <v>0</v>
      </c>
      <c r="G24" t="s">
        <v>213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513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213</v>
      </c>
      <c r="B26" t="s">
        <v>213</v>
      </c>
      <c r="C26" t="s">
        <v>213</v>
      </c>
      <c r="F26" s="65">
        <v>0</v>
      </c>
      <c r="G26" t="s">
        <v>213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9" t="s">
        <v>226</v>
      </c>
    </row>
    <row r="28" spans="1:15">
      <c r="A28" s="79" t="s">
        <v>227</v>
      </c>
    </row>
    <row r="29" spans="1:15">
      <c r="A29" s="79" t="s">
        <v>228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64" ht="26.25" customHeight="1">
      <c r="A6" s="93" t="s">
        <v>81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6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514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515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I15" s="65">
        <v>0</v>
      </c>
      <c r="J15" t="s">
        <v>213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231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I17" s="65">
        <v>0</v>
      </c>
      <c r="J17" t="s">
        <v>213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240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I19" s="65">
        <v>0</v>
      </c>
      <c r="J19" t="s">
        <v>213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218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516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I22" s="65">
        <v>0</v>
      </c>
      <c r="J22" t="s">
        <v>213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517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I24" s="65">
        <v>0</v>
      </c>
      <c r="J24" t="s">
        <v>213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9" t="s">
        <v>220</v>
      </c>
      <c r="C25" s="14"/>
      <c r="D25" s="14"/>
      <c r="E25" s="14"/>
    </row>
    <row r="26" spans="1:18">
      <c r="A26" s="79" t="s">
        <v>226</v>
      </c>
      <c r="C26" s="14"/>
      <c r="D26" s="14"/>
      <c r="E26" s="14"/>
    </row>
    <row r="27" spans="1:18">
      <c r="A27" s="79" t="s">
        <v>227</v>
      </c>
      <c r="C27" s="14"/>
      <c r="D27" s="14"/>
      <c r="E27" s="14"/>
    </row>
    <row r="28" spans="1:18">
      <c r="A28" s="79" t="s">
        <v>228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80" ht="26.25" customHeight="1">
      <c r="A6" s="93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6" t="s">
        <v>54</v>
      </c>
      <c r="M7" s="96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1.47</v>
      </c>
      <c r="J10" s="7"/>
      <c r="K10" s="7"/>
      <c r="L10" s="64">
        <v>2.52E-2</v>
      </c>
      <c r="M10" s="63">
        <v>257000</v>
      </c>
      <c r="N10" s="7"/>
      <c r="O10" s="63">
        <v>261.62430000000001</v>
      </c>
      <c r="P10" s="7"/>
      <c r="Q10" s="64">
        <v>1</v>
      </c>
      <c r="R10" s="64">
        <v>8.0000000000000004E-4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1.47</v>
      </c>
      <c r="L11" s="68">
        <v>2.52E-2</v>
      </c>
      <c r="M11" s="69">
        <v>257000</v>
      </c>
      <c r="O11" s="69">
        <v>261.62430000000001</v>
      </c>
      <c r="Q11" s="68">
        <v>1</v>
      </c>
      <c r="R11" s="68">
        <v>8.0000000000000004E-4</v>
      </c>
    </row>
    <row r="12" spans="1:80">
      <c r="A12" s="67" t="s">
        <v>514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515</v>
      </c>
      <c r="B14" s="14"/>
      <c r="C14" s="14"/>
      <c r="D14" s="14"/>
      <c r="I14" s="69">
        <v>1.47</v>
      </c>
      <c r="L14" s="68">
        <v>2.52E-2</v>
      </c>
      <c r="M14" s="69">
        <v>257000</v>
      </c>
      <c r="O14" s="69">
        <v>261.62430000000001</v>
      </c>
      <c r="Q14" s="68">
        <v>1</v>
      </c>
      <c r="R14" s="68">
        <v>8.0000000000000004E-4</v>
      </c>
    </row>
    <row r="15" spans="1:80">
      <c r="A15" t="s">
        <v>518</v>
      </c>
      <c r="B15" t="s">
        <v>519</v>
      </c>
      <c r="C15" t="s">
        <v>122</v>
      </c>
      <c r="D15" t="s">
        <v>520</v>
      </c>
      <c r="E15" t="s">
        <v>318</v>
      </c>
      <c r="F15" t="s">
        <v>521</v>
      </c>
      <c r="G15" t="s">
        <v>205</v>
      </c>
      <c r="H15" t="s">
        <v>522</v>
      </c>
      <c r="I15" s="65">
        <v>0.5</v>
      </c>
      <c r="J15" t="s">
        <v>101</v>
      </c>
      <c r="K15" s="66">
        <v>2.5700000000000001E-2</v>
      </c>
      <c r="L15" s="66">
        <v>1.6400000000000001E-2</v>
      </c>
      <c r="M15" s="65">
        <v>140000</v>
      </c>
      <c r="N15" s="65">
        <v>100.47</v>
      </c>
      <c r="O15" s="65">
        <v>140.65799999999999</v>
      </c>
      <c r="P15" s="66">
        <v>8.9999999999999998E-4</v>
      </c>
      <c r="Q15" s="66">
        <v>0.53759999999999997</v>
      </c>
      <c r="R15" s="66">
        <v>4.0000000000000002E-4</v>
      </c>
    </row>
    <row r="16" spans="1:80">
      <c r="A16" t="s">
        <v>523</v>
      </c>
      <c r="B16" t="s">
        <v>524</v>
      </c>
      <c r="C16" t="s">
        <v>122</v>
      </c>
      <c r="D16" t="s">
        <v>525</v>
      </c>
      <c r="E16" t="s">
        <v>250</v>
      </c>
      <c r="F16" t="s">
        <v>526</v>
      </c>
      <c r="G16" t="s">
        <v>149</v>
      </c>
      <c r="H16" t="s">
        <v>527</v>
      </c>
      <c r="I16" s="65">
        <v>2.59</v>
      </c>
      <c r="J16" t="s">
        <v>101</v>
      </c>
      <c r="K16" s="66">
        <v>4.3499999999999997E-2</v>
      </c>
      <c r="L16" s="66">
        <v>3.5499999999999997E-2</v>
      </c>
      <c r="M16" s="65">
        <v>117000</v>
      </c>
      <c r="N16" s="65">
        <v>103.39</v>
      </c>
      <c r="O16" s="65">
        <v>120.9663</v>
      </c>
      <c r="P16" s="66">
        <v>1E-4</v>
      </c>
      <c r="Q16" s="66">
        <v>0.46239999999999998</v>
      </c>
      <c r="R16" s="66">
        <v>4.0000000000000002E-4</v>
      </c>
    </row>
    <row r="17" spans="1:18">
      <c r="A17" s="67" t="s">
        <v>231</v>
      </c>
      <c r="B17" s="14"/>
      <c r="C17" s="14"/>
      <c r="D17" s="14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I18" s="65">
        <v>0</v>
      </c>
      <c r="J18" t="s">
        <v>213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240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I20" s="65">
        <v>0</v>
      </c>
      <c r="J20" t="s">
        <v>213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218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232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I23" s="65">
        <v>0</v>
      </c>
      <c r="J23" t="s">
        <v>213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233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I25" s="65">
        <v>0</v>
      </c>
      <c r="J25" t="s">
        <v>213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79" t="s">
        <v>220</v>
      </c>
      <c r="B26" s="14"/>
      <c r="C26" s="14"/>
      <c r="D26" s="14"/>
    </row>
    <row r="27" spans="1:18">
      <c r="A27" s="79" t="s">
        <v>226</v>
      </c>
      <c r="B27" s="14"/>
      <c r="C27" s="14"/>
      <c r="D27" s="14"/>
    </row>
    <row r="28" spans="1:18">
      <c r="A28" s="79" t="s">
        <v>227</v>
      </c>
      <c r="B28" s="14"/>
      <c r="C28" s="14"/>
      <c r="D28" s="14"/>
    </row>
    <row r="29" spans="1:18">
      <c r="A29" s="79" t="s">
        <v>228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97" ht="26.25" customHeight="1">
      <c r="A6" s="93" t="s">
        <v>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213</v>
      </c>
      <c r="B12" t="s">
        <v>213</v>
      </c>
      <c r="C12" s="14"/>
      <c r="D12" s="14"/>
      <c r="E12" t="s">
        <v>213</v>
      </c>
      <c r="F12" t="s">
        <v>213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218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232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233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79" t="s">
        <v>220</v>
      </c>
      <c r="B18" s="14"/>
      <c r="C18" s="14"/>
      <c r="D18" s="14"/>
    </row>
    <row r="19" spans="1:12">
      <c r="A19" s="79" t="s">
        <v>226</v>
      </c>
      <c r="B19" s="14"/>
      <c r="C19" s="14"/>
      <c r="D19" s="14"/>
    </row>
    <row r="20" spans="1:12">
      <c r="A20" s="79" t="s">
        <v>227</v>
      </c>
      <c r="B20" s="14"/>
      <c r="C20" s="14"/>
      <c r="D20" s="14"/>
    </row>
    <row r="21" spans="1:12">
      <c r="A21" s="79" t="s">
        <v>228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5"/>
    </row>
    <row r="6" spans="1:54" ht="26.25" customHeight="1">
      <c r="A6" s="93" t="s">
        <v>138</v>
      </c>
      <c r="B6" s="94"/>
      <c r="C6" s="94"/>
      <c r="D6" s="94"/>
      <c r="E6" s="94"/>
      <c r="F6" s="94"/>
      <c r="G6" s="94"/>
      <c r="H6" s="94"/>
      <c r="I6" s="94"/>
      <c r="J6" s="95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528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213</v>
      </c>
      <c r="B13" t="s">
        <v>213</v>
      </c>
      <c r="C13" t="s">
        <v>213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529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213</v>
      </c>
      <c r="B15" t="s">
        <v>213</v>
      </c>
      <c r="C15" t="s">
        <v>213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530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531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218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532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213</v>
      </c>
      <c r="B22" t="s">
        <v>213</v>
      </c>
      <c r="C22" t="s">
        <v>213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533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534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535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79" t="s">
        <v>220</v>
      </c>
      <c r="B29" s="14"/>
    </row>
    <row r="30" spans="1:10">
      <c r="A30" s="79" t="s">
        <v>226</v>
      </c>
      <c r="B30" s="14"/>
    </row>
    <row r="31" spans="1:10">
      <c r="A31" s="79" t="s">
        <v>227</v>
      </c>
      <c r="B31" s="14"/>
    </row>
    <row r="32" spans="1:10">
      <c r="A32" s="79" t="s">
        <v>228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8" ht="26.25" customHeight="1">
      <c r="A6" s="93" t="s">
        <v>140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10660</v>
      </c>
      <c r="G10" s="7"/>
      <c r="H10" s="63">
        <v>3.406936</v>
      </c>
      <c r="I10" s="7"/>
      <c r="J10" s="64">
        <v>1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536</v>
      </c>
      <c r="B11" s="14"/>
      <c r="C11" s="14"/>
      <c r="F11" s="69">
        <v>10660</v>
      </c>
      <c r="H11" s="69">
        <v>3.406936</v>
      </c>
      <c r="J11" s="68">
        <v>1</v>
      </c>
      <c r="K11" s="68">
        <v>0</v>
      </c>
    </row>
    <row r="12" spans="1:58">
      <c r="A12" t="s">
        <v>537</v>
      </c>
      <c r="B12" t="s">
        <v>538</v>
      </c>
      <c r="C12" t="s">
        <v>250</v>
      </c>
      <c r="D12" t="s">
        <v>101</v>
      </c>
      <c r="E12" t="s">
        <v>527</v>
      </c>
      <c r="F12" s="65">
        <v>10660</v>
      </c>
      <c r="G12" s="65">
        <v>31.96</v>
      </c>
      <c r="H12" s="65">
        <v>3.406936</v>
      </c>
      <c r="I12" s="66">
        <v>0</v>
      </c>
      <c r="J12" s="66">
        <v>1</v>
      </c>
      <c r="K12" s="66">
        <v>0</v>
      </c>
    </row>
    <row r="13" spans="1:58">
      <c r="A13" s="67" t="s">
        <v>497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213</v>
      </c>
      <c r="B14" t="s">
        <v>213</v>
      </c>
      <c r="C14" t="s">
        <v>213</v>
      </c>
      <c r="D14" t="s">
        <v>213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9" t="s">
        <v>220</v>
      </c>
      <c r="B15" s="14"/>
      <c r="C15" s="14"/>
    </row>
    <row r="16" spans="1:58">
      <c r="A16" s="79" t="s">
        <v>226</v>
      </c>
      <c r="B16" s="14"/>
      <c r="C16" s="14"/>
    </row>
    <row r="17" spans="1:3">
      <c r="A17" s="79" t="s">
        <v>227</v>
      </c>
      <c r="B17" s="14"/>
      <c r="C17" s="14"/>
    </row>
    <row r="18" spans="1:3">
      <c r="A18" s="79" t="s">
        <v>228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1" ht="26.25" customHeight="1">
      <c r="A6" s="93" t="s">
        <v>141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498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499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213</v>
      </c>
      <c r="B15" t="s">
        <v>213</v>
      </c>
      <c r="C15" t="s">
        <v>213</v>
      </c>
      <c r="D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539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500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240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218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498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504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500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505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240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213</v>
      </c>
      <c r="B32" t="s">
        <v>213</v>
      </c>
      <c r="C32" t="s">
        <v>213</v>
      </c>
      <c r="D32" t="s">
        <v>213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9" t="s">
        <v>220</v>
      </c>
      <c r="B33" s="14"/>
      <c r="C33" s="14"/>
    </row>
    <row r="34" spans="1:3">
      <c r="A34" s="79" t="s">
        <v>226</v>
      </c>
      <c r="B34" s="14"/>
      <c r="C34" s="14"/>
    </row>
    <row r="35" spans="1:3">
      <c r="A35" s="79" t="s">
        <v>227</v>
      </c>
      <c r="B35" s="14"/>
      <c r="C35" s="14"/>
    </row>
    <row r="36" spans="1:3">
      <c r="A36" s="79" t="s">
        <v>228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A2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6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s="16" customFormat="1">
      <c r="A6" s="78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62642.973706519908</v>
      </c>
      <c r="J9" s="64">
        <f>I9/$I$9</f>
        <v>1</v>
      </c>
      <c r="K9" s="64">
        <f>I9/'סכום נכסי הקרן'!$C$41</f>
        <v>0.19695355328238534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f>I11+I14</f>
        <v>62642.973706519908</v>
      </c>
      <c r="J10" s="68">
        <f t="shared" ref="J10:J28" si="0">I10/$I$9</f>
        <v>1</v>
      </c>
      <c r="K10" s="68">
        <f>I10/'סכום נכסי הקרן'!$C$41</f>
        <v>0.19695355328238534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f>I12+I13</f>
        <v>62203.444299999908</v>
      </c>
      <c r="J11" s="68">
        <f t="shared" si="0"/>
        <v>0.99298358011260479</v>
      </c>
      <c r="K11" s="68">
        <f>I11/'סכום נכסי הקרן'!$C$41</f>
        <v>0.19557164445424166</v>
      </c>
    </row>
    <row r="12" spans="1:12">
      <c r="A12" t="s">
        <v>201</v>
      </c>
      <c r="B12" t="s">
        <v>202</v>
      </c>
      <c r="C12" t="s">
        <v>203</v>
      </c>
      <c r="D12" t="s">
        <v>204</v>
      </c>
      <c r="E12" t="s">
        <v>205</v>
      </c>
      <c r="F12" t="s">
        <v>101</v>
      </c>
      <c r="G12" s="66">
        <v>0</v>
      </c>
      <c r="H12" s="66">
        <v>0</v>
      </c>
      <c r="I12" s="65">
        <f>63565.1944099999+1760.54800000001</f>
        <v>65325.742409999912</v>
      </c>
      <c r="J12" s="66">
        <f t="shared" si="0"/>
        <v>1.0428263306280554</v>
      </c>
      <c r="K12" s="66">
        <f>I12/'סכום נכסי הקרן'!$C$41</f>
        <v>0.20538835127362709</v>
      </c>
    </row>
    <row r="13" spans="1:12">
      <c r="A13" t="s">
        <v>206</v>
      </c>
      <c r="B13" t="s">
        <v>202</v>
      </c>
      <c r="C13" t="s">
        <v>203</v>
      </c>
      <c r="D13" t="s">
        <v>204</v>
      </c>
      <c r="E13" t="s">
        <v>205</v>
      </c>
      <c r="F13" t="s">
        <v>101</v>
      </c>
      <c r="G13" s="66">
        <v>0</v>
      </c>
      <c r="H13" s="66">
        <v>0</v>
      </c>
      <c r="I13" s="65">
        <v>-3122.2981100000002</v>
      </c>
      <c r="J13" s="66">
        <f t="shared" si="0"/>
        <v>-4.9842750515450548E-2</v>
      </c>
      <c r="K13" s="66">
        <f>I13/'סכום נכסי הקרן'!$C$41</f>
        <v>-9.816706819385429E-3</v>
      </c>
    </row>
    <row r="14" spans="1:12">
      <c r="A14" s="67" t="s">
        <v>207</v>
      </c>
      <c r="C14" s="14"/>
      <c r="H14" s="68">
        <v>0</v>
      </c>
      <c r="I14" s="69">
        <v>439.52940652000001</v>
      </c>
      <c r="J14" s="68">
        <f t="shared" si="0"/>
        <v>7.0164198873951863E-3</v>
      </c>
      <c r="K14" s="68">
        <f>I14/'סכום נכסי הקרן'!$C$41</f>
        <v>1.3819088281436759E-3</v>
      </c>
    </row>
    <row r="15" spans="1:12">
      <c r="A15" t="s">
        <v>208</v>
      </c>
      <c r="B15" t="s">
        <v>209</v>
      </c>
      <c r="C15" t="s">
        <v>203</v>
      </c>
      <c r="D15" t="s">
        <v>204</v>
      </c>
      <c r="E15" t="s">
        <v>205</v>
      </c>
      <c r="F15" t="s">
        <v>109</v>
      </c>
      <c r="G15" s="66">
        <v>0</v>
      </c>
      <c r="H15" s="66">
        <v>0</v>
      </c>
      <c r="I15" s="65">
        <v>430.47051851999998</v>
      </c>
      <c r="J15" s="66">
        <f t="shared" si="0"/>
        <v>6.8718084894363249E-3</v>
      </c>
      <c r="K15" s="66">
        <f>I15/'סכום נכסי הקרן'!$C$41</f>
        <v>1.353427099470545E-3</v>
      </c>
    </row>
    <row r="16" spans="1:12">
      <c r="A16" t="s">
        <v>210</v>
      </c>
      <c r="B16" t="s">
        <v>211</v>
      </c>
      <c r="C16" t="s">
        <v>203</v>
      </c>
      <c r="D16" t="s">
        <v>204</v>
      </c>
      <c r="E16" t="s">
        <v>205</v>
      </c>
      <c r="F16" t="s">
        <v>105</v>
      </c>
      <c r="G16" s="66">
        <v>0</v>
      </c>
      <c r="H16" s="66">
        <v>0</v>
      </c>
      <c r="I16" s="65">
        <v>9.0588879999999996</v>
      </c>
      <c r="J16" s="66">
        <f t="shared" si="0"/>
        <v>1.4461139795886075E-4</v>
      </c>
      <c r="K16" s="66">
        <f>I16/'סכום נכסי הקרן'!$C$41</f>
        <v>2.8481728673130709E-5</v>
      </c>
    </row>
    <row r="17" spans="1:11">
      <c r="A17" s="67" t="s">
        <v>212</v>
      </c>
      <c r="C17" s="14"/>
      <c r="H17" s="68">
        <v>0</v>
      </c>
      <c r="I17" s="69">
        <v>0</v>
      </c>
      <c r="J17" s="68">
        <f t="shared" si="0"/>
        <v>0</v>
      </c>
      <c r="K17" s="68">
        <f>I17/'סכום נכסי הקרן'!$C$41</f>
        <v>0</v>
      </c>
    </row>
    <row r="18" spans="1:11">
      <c r="A18" t="s">
        <v>213</v>
      </c>
      <c r="B18" t="s">
        <v>213</v>
      </c>
      <c r="C18" s="14"/>
      <c r="D18" t="s">
        <v>213</v>
      </c>
      <c r="F18" t="s">
        <v>213</v>
      </c>
      <c r="G18" s="66">
        <v>0</v>
      </c>
      <c r="H18" s="66">
        <v>0</v>
      </c>
      <c r="I18" s="65">
        <v>0</v>
      </c>
      <c r="J18" s="66">
        <f t="shared" si="0"/>
        <v>0</v>
      </c>
      <c r="K18" s="66">
        <f>I18/'סכום נכסי הקרן'!$C$41</f>
        <v>0</v>
      </c>
    </row>
    <row r="19" spans="1:11">
      <c r="A19" s="67" t="s">
        <v>214</v>
      </c>
      <c r="C19" s="14"/>
      <c r="H19" s="68">
        <v>0</v>
      </c>
      <c r="I19" s="69">
        <v>0</v>
      </c>
      <c r="J19" s="68">
        <f t="shared" si="0"/>
        <v>0</v>
      </c>
      <c r="K19" s="68">
        <f>I19/'סכום נכסי הקרן'!$C$41</f>
        <v>0</v>
      </c>
    </row>
    <row r="20" spans="1:11">
      <c r="A20" t="s">
        <v>213</v>
      </c>
      <c r="B20" t="s">
        <v>213</v>
      </c>
      <c r="C20" s="14"/>
      <c r="D20" t="s">
        <v>213</v>
      </c>
      <c r="F20" t="s">
        <v>213</v>
      </c>
      <c r="G20" s="66">
        <v>0</v>
      </c>
      <c r="H20" s="66">
        <v>0</v>
      </c>
      <c r="I20" s="65">
        <v>0</v>
      </c>
      <c r="J20" s="66">
        <f t="shared" si="0"/>
        <v>0</v>
      </c>
      <c r="K20" s="66">
        <f>I20/'סכום נכסי הקרן'!$C$41</f>
        <v>0</v>
      </c>
    </row>
    <row r="21" spans="1:11">
      <c r="A21" s="67" t="s">
        <v>215</v>
      </c>
      <c r="C21" s="14"/>
      <c r="H21" s="68">
        <v>0</v>
      </c>
      <c r="I21" s="69">
        <v>0</v>
      </c>
      <c r="J21" s="68">
        <f t="shared" si="0"/>
        <v>0</v>
      </c>
      <c r="K21" s="68">
        <f>I21/'סכום נכסי הקרן'!$C$41</f>
        <v>0</v>
      </c>
    </row>
    <row r="22" spans="1:11">
      <c r="A22" t="s">
        <v>213</v>
      </c>
      <c r="B22" t="s">
        <v>213</v>
      </c>
      <c r="C22" s="14"/>
      <c r="D22" t="s">
        <v>213</v>
      </c>
      <c r="F22" t="s">
        <v>213</v>
      </c>
      <c r="G22" s="66">
        <v>0</v>
      </c>
      <c r="H22" s="66">
        <v>0</v>
      </c>
      <c r="I22" s="65">
        <v>0</v>
      </c>
      <c r="J22" s="66">
        <f t="shared" si="0"/>
        <v>0</v>
      </c>
      <c r="K22" s="66">
        <f>I22/'סכום נכסי הקרן'!$C$41</f>
        <v>0</v>
      </c>
    </row>
    <row r="23" spans="1:11">
      <c r="A23" s="67" t="s">
        <v>216</v>
      </c>
      <c r="C23" s="14"/>
      <c r="H23" s="68">
        <v>0</v>
      </c>
      <c r="I23" s="69">
        <v>0</v>
      </c>
      <c r="J23" s="68">
        <f t="shared" si="0"/>
        <v>0</v>
      </c>
      <c r="K23" s="68">
        <f>I23/'סכום נכסי הקרן'!$C$41</f>
        <v>0</v>
      </c>
    </row>
    <row r="24" spans="1:11">
      <c r="A24" t="s">
        <v>213</v>
      </c>
      <c r="B24" t="s">
        <v>213</v>
      </c>
      <c r="C24" s="14"/>
      <c r="D24" t="s">
        <v>213</v>
      </c>
      <c r="F24" t="s">
        <v>213</v>
      </c>
      <c r="G24" s="66">
        <v>0</v>
      </c>
      <c r="H24" s="66">
        <v>0</v>
      </c>
      <c r="I24" s="65">
        <v>0</v>
      </c>
      <c r="J24" s="66">
        <f t="shared" si="0"/>
        <v>0</v>
      </c>
      <c r="K24" s="66">
        <f>I24/'סכום נכסי הקרן'!$C$41</f>
        <v>0</v>
      </c>
    </row>
    <row r="25" spans="1:11">
      <c r="A25" s="67" t="s">
        <v>217</v>
      </c>
      <c r="C25" s="14"/>
      <c r="H25" s="68">
        <v>0</v>
      </c>
      <c r="I25" s="69">
        <v>0</v>
      </c>
      <c r="J25" s="68">
        <f t="shared" si="0"/>
        <v>0</v>
      </c>
      <c r="K25" s="68">
        <f>I25/'סכום נכסי הקרן'!$C$41</f>
        <v>0</v>
      </c>
    </row>
    <row r="26" spans="1:11">
      <c r="A26" t="s">
        <v>213</v>
      </c>
      <c r="B26" t="s">
        <v>213</v>
      </c>
      <c r="C26" s="14"/>
      <c r="D26" t="s">
        <v>213</v>
      </c>
      <c r="F26" t="s">
        <v>213</v>
      </c>
      <c r="G26" s="66">
        <v>0</v>
      </c>
      <c r="H26" s="66">
        <v>0</v>
      </c>
      <c r="I26" s="65">
        <v>0</v>
      </c>
      <c r="J26" s="66">
        <f t="shared" si="0"/>
        <v>0</v>
      </c>
      <c r="K26" s="66">
        <f>I26/'סכום נכסי הקרן'!$C$41</f>
        <v>0</v>
      </c>
    </row>
    <row r="27" spans="1:11">
      <c r="A27" s="67" t="s">
        <v>218</v>
      </c>
      <c r="C27" s="14"/>
      <c r="H27" s="68">
        <v>0</v>
      </c>
      <c r="I27" s="69">
        <v>0</v>
      </c>
      <c r="J27" s="68">
        <f t="shared" si="0"/>
        <v>0</v>
      </c>
      <c r="K27" s="68">
        <f>I27/'סכום נכסי הקרן'!$C$41</f>
        <v>0</v>
      </c>
    </row>
    <row r="28" spans="1:11">
      <c r="A28" s="67" t="s">
        <v>219</v>
      </c>
      <c r="C28" s="14"/>
      <c r="H28" s="68">
        <v>0</v>
      </c>
      <c r="I28" s="69">
        <v>0</v>
      </c>
      <c r="J28" s="68">
        <f t="shared" si="0"/>
        <v>0</v>
      </c>
      <c r="K28" s="68">
        <f>I28/'סכום נכסי הקרן'!$C$41</f>
        <v>0</v>
      </c>
    </row>
    <row r="29" spans="1:11">
      <c r="A29" t="s">
        <v>213</v>
      </c>
      <c r="B29" t="s">
        <v>213</v>
      </c>
      <c r="C29" s="14"/>
      <c r="D29" t="s">
        <v>213</v>
      </c>
      <c r="F29" t="s">
        <v>213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217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213</v>
      </c>
      <c r="B31" t="s">
        <v>213</v>
      </c>
      <c r="C31" s="14"/>
      <c r="D31" t="s">
        <v>213</v>
      </c>
      <c r="F31" t="s">
        <v>213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t="s">
        <v>220</v>
      </c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5"/>
    </row>
    <row r="6" spans="1:48" ht="26.25" customHeight="1">
      <c r="A6" s="93" t="s">
        <v>142</v>
      </c>
      <c r="B6" s="94"/>
      <c r="C6" s="94"/>
      <c r="D6" s="94"/>
      <c r="E6" s="94"/>
      <c r="F6" s="94"/>
      <c r="G6" s="94"/>
      <c r="H6" s="94"/>
      <c r="I6" s="94"/>
      <c r="J6" s="95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199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498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499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213</v>
      </c>
      <c r="B15" t="s">
        <v>213</v>
      </c>
      <c r="C15" t="s">
        <v>213</v>
      </c>
      <c r="D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539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500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240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498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504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500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240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79" t="s">
        <v>220</v>
      </c>
      <c r="B31" s="14"/>
      <c r="C31" s="14"/>
    </row>
    <row r="32" spans="1:10">
      <c r="A32" s="79" t="s">
        <v>226</v>
      </c>
      <c r="B32" s="14"/>
      <c r="C32" s="14"/>
    </row>
    <row r="33" spans="1:3">
      <c r="A33" s="79" t="s">
        <v>227</v>
      </c>
      <c r="B33" s="14"/>
      <c r="C33" s="14"/>
    </row>
    <row r="34" spans="1:3">
      <c r="A34" s="79" t="s">
        <v>228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77" ht="26.25" customHeight="1">
      <c r="A6" s="93" t="s">
        <v>144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506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213</v>
      </c>
      <c r="B13" t="s">
        <v>213</v>
      </c>
      <c r="C13" s="14"/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507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213</v>
      </c>
      <c r="B15" t="s">
        <v>213</v>
      </c>
      <c r="C15" s="14"/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508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213</v>
      </c>
      <c r="B17" t="s">
        <v>213</v>
      </c>
      <c r="C17" s="14"/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213</v>
      </c>
      <c r="B18" t="s">
        <v>213</v>
      </c>
      <c r="C18" s="14"/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213</v>
      </c>
      <c r="B19" t="s">
        <v>213</v>
      </c>
      <c r="C19" s="14"/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213</v>
      </c>
      <c r="B20" t="s">
        <v>213</v>
      </c>
      <c r="C20" s="14"/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218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506</v>
      </c>
      <c r="C22" s="14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213</v>
      </c>
      <c r="B23" t="s">
        <v>213</v>
      </c>
      <c r="C23" s="14"/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507</v>
      </c>
      <c r="C24" s="14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213</v>
      </c>
      <c r="B25" t="s">
        <v>213</v>
      </c>
      <c r="C25" s="14"/>
      <c r="D25" t="s">
        <v>213</v>
      </c>
      <c r="G25" s="65">
        <v>0</v>
      </c>
      <c r="H25" t="s">
        <v>213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508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C27" s="14"/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213</v>
      </c>
      <c r="B28" t="s">
        <v>213</v>
      </c>
      <c r="C28" s="14"/>
      <c r="D28" t="s">
        <v>213</v>
      </c>
      <c r="G28" s="65">
        <v>0</v>
      </c>
      <c r="H28" t="s">
        <v>213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213</v>
      </c>
      <c r="B29" t="s">
        <v>213</v>
      </c>
      <c r="C29" s="14"/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213</v>
      </c>
      <c r="B30" t="s">
        <v>213</v>
      </c>
      <c r="C30" s="14"/>
      <c r="D30" t="s">
        <v>213</v>
      </c>
      <c r="G30" s="65">
        <v>0</v>
      </c>
      <c r="H30" t="s">
        <v>213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79" t="s">
        <v>220</v>
      </c>
      <c r="C31" s="14"/>
    </row>
    <row r="32" spans="1:16">
      <c r="A32" s="79" t="s">
        <v>226</v>
      </c>
      <c r="C32" s="14"/>
    </row>
    <row r="33" spans="1:3">
      <c r="A33" s="79" t="s">
        <v>227</v>
      </c>
      <c r="C33" s="14"/>
    </row>
    <row r="34" spans="1:3">
      <c r="A34" s="79" t="s">
        <v>228</v>
      </c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3" t="s">
        <v>145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</row>
    <row r="6" spans="1:59" s="16" customFormat="1" ht="126">
      <c r="A6" s="40" t="s">
        <v>95</v>
      </c>
      <c r="B6" s="41" t="s">
        <v>146</v>
      </c>
      <c r="C6" s="41" t="s">
        <v>48</v>
      </c>
      <c r="D6" s="96" t="s">
        <v>49</v>
      </c>
      <c r="E6" s="96" t="s">
        <v>50</v>
      </c>
      <c r="F6" s="96" t="s">
        <v>70</v>
      </c>
      <c r="G6" s="96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6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0</v>
      </c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540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213</v>
      </c>
      <c r="C12" t="s">
        <v>213</v>
      </c>
      <c r="E12" t="s">
        <v>213</v>
      </c>
      <c r="H12" s="65">
        <v>0</v>
      </c>
      <c r="I12" t="s">
        <v>213</v>
      </c>
      <c r="J12" t="s">
        <v>213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541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213</v>
      </c>
      <c r="C14" t="s">
        <v>213</v>
      </c>
      <c r="E14" t="s">
        <v>213</v>
      </c>
      <c r="H14" s="65">
        <v>0</v>
      </c>
      <c r="I14" t="s">
        <v>213</v>
      </c>
      <c r="J14" t="s">
        <v>213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542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213</v>
      </c>
      <c r="C16" t="s">
        <v>213</v>
      </c>
      <c r="E16" t="s">
        <v>213</v>
      </c>
      <c r="H16" s="65">
        <v>0</v>
      </c>
      <c r="I16" t="s">
        <v>213</v>
      </c>
      <c r="J16" t="s">
        <v>213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543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213</v>
      </c>
      <c r="C18" t="s">
        <v>213</v>
      </c>
      <c r="E18" t="s">
        <v>213</v>
      </c>
      <c r="H18" s="65">
        <v>0</v>
      </c>
      <c r="I18" t="s">
        <v>213</v>
      </c>
      <c r="J18" t="s">
        <v>213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544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213</v>
      </c>
      <c r="C20" t="s">
        <v>213</v>
      </c>
      <c r="E20" t="s">
        <v>213</v>
      </c>
      <c r="H20" s="65">
        <v>0</v>
      </c>
      <c r="I20" t="s">
        <v>213</v>
      </c>
      <c r="J20" t="s">
        <v>213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545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546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213</v>
      </c>
      <c r="C23" t="s">
        <v>213</v>
      </c>
      <c r="E23" t="s">
        <v>213</v>
      </c>
      <c r="H23" s="65">
        <v>0</v>
      </c>
      <c r="I23" t="s">
        <v>213</v>
      </c>
      <c r="J23" t="s">
        <v>213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547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213</v>
      </c>
      <c r="C25" t="s">
        <v>213</v>
      </c>
      <c r="E25" t="s">
        <v>213</v>
      </c>
      <c r="H25" s="65">
        <v>0</v>
      </c>
      <c r="I25" t="s">
        <v>213</v>
      </c>
      <c r="J25" t="s">
        <v>213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548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213</v>
      </c>
      <c r="C27" t="s">
        <v>213</v>
      </c>
      <c r="E27" t="s">
        <v>213</v>
      </c>
      <c r="H27" s="65">
        <v>0</v>
      </c>
      <c r="I27" t="s">
        <v>213</v>
      </c>
      <c r="J27" t="s">
        <v>213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549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213</v>
      </c>
      <c r="C29" t="s">
        <v>213</v>
      </c>
      <c r="E29" t="s">
        <v>213</v>
      </c>
      <c r="H29" s="65">
        <v>0</v>
      </c>
      <c r="I29" t="s">
        <v>213</v>
      </c>
      <c r="J29" t="s">
        <v>213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218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550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213</v>
      </c>
      <c r="C32" t="s">
        <v>213</v>
      </c>
      <c r="E32" t="s">
        <v>213</v>
      </c>
      <c r="H32" s="65">
        <v>0</v>
      </c>
      <c r="I32" t="s">
        <v>213</v>
      </c>
      <c r="J32" t="s">
        <v>213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542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213</v>
      </c>
      <c r="C34" t="s">
        <v>213</v>
      </c>
      <c r="E34" t="s">
        <v>213</v>
      </c>
      <c r="H34" s="65">
        <v>0</v>
      </c>
      <c r="I34" t="s">
        <v>213</v>
      </c>
      <c r="J34" t="s">
        <v>213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543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213</v>
      </c>
      <c r="C36" t="s">
        <v>213</v>
      </c>
      <c r="E36" t="s">
        <v>213</v>
      </c>
      <c r="H36" s="65">
        <v>0</v>
      </c>
      <c r="I36" t="s">
        <v>213</v>
      </c>
      <c r="J36" t="s">
        <v>213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549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213</v>
      </c>
      <c r="C38" t="s">
        <v>213</v>
      </c>
      <c r="E38" t="s">
        <v>213</v>
      </c>
      <c r="H38" s="65">
        <v>0</v>
      </c>
      <c r="I38" t="s">
        <v>213</v>
      </c>
      <c r="J38" t="s">
        <v>213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79" t="s">
        <v>220</v>
      </c>
    </row>
    <row r="40" spans="1:17">
      <c r="A40" s="79" t="s">
        <v>226</v>
      </c>
    </row>
    <row r="41" spans="1:17">
      <c r="A41" s="79" t="s">
        <v>227</v>
      </c>
    </row>
    <row r="42" spans="1:17">
      <c r="A42" s="79" t="s">
        <v>228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8" t="s">
        <v>152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514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213</v>
      </c>
      <c r="B12" t="s">
        <v>213</v>
      </c>
      <c r="D12" t="s">
        <v>213</v>
      </c>
      <c r="F12" s="65">
        <v>0</v>
      </c>
      <c r="G12" t="s">
        <v>213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515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213</v>
      </c>
      <c r="B14" t="s">
        <v>213</v>
      </c>
      <c r="D14" t="s">
        <v>213</v>
      </c>
      <c r="F14" s="65">
        <v>0</v>
      </c>
      <c r="G14" t="s">
        <v>213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551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213</v>
      </c>
      <c r="B16" t="s">
        <v>213</v>
      </c>
      <c r="D16" t="s">
        <v>213</v>
      </c>
      <c r="F16" s="65">
        <v>0</v>
      </c>
      <c r="G16" t="s">
        <v>213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552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213</v>
      </c>
      <c r="B18" t="s">
        <v>213</v>
      </c>
      <c r="D18" t="s">
        <v>213</v>
      </c>
      <c r="F18" s="65">
        <v>0</v>
      </c>
      <c r="G18" t="s">
        <v>213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240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213</v>
      </c>
      <c r="B20" t="s">
        <v>213</v>
      </c>
      <c r="D20" t="s">
        <v>213</v>
      </c>
      <c r="F20" s="65">
        <v>0</v>
      </c>
      <c r="G20" t="s">
        <v>213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218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D22" t="s">
        <v>213</v>
      </c>
      <c r="F22" s="65">
        <v>0</v>
      </c>
      <c r="G22" t="s">
        <v>213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9" t="s">
        <v>220</v>
      </c>
    </row>
    <row r="24" spans="1:14">
      <c r="A24" s="79" t="s">
        <v>226</v>
      </c>
    </row>
    <row r="25" spans="1:14">
      <c r="A25" s="79" t="s">
        <v>227</v>
      </c>
    </row>
    <row r="26" spans="1:14">
      <c r="A26" s="79" t="s">
        <v>228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8" t="s">
        <v>155</v>
      </c>
      <c r="B5" s="99"/>
      <c r="C5" s="99"/>
      <c r="D5" s="99"/>
      <c r="E5" s="99"/>
      <c r="F5" s="99"/>
      <c r="G5" s="99"/>
      <c r="H5" s="99"/>
      <c r="I5" s="100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553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213</v>
      </c>
      <c r="D12" s="66">
        <v>0</v>
      </c>
      <c r="E12" t="s">
        <v>213</v>
      </c>
      <c r="F12" s="65">
        <v>0</v>
      </c>
      <c r="G12" s="66">
        <v>0</v>
      </c>
      <c r="H12" s="66">
        <v>0</v>
      </c>
    </row>
    <row r="13" spans="1:54">
      <c r="A13" s="67" t="s">
        <v>554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213</v>
      </c>
      <c r="D14" s="66">
        <v>0</v>
      </c>
      <c r="E14" t="s">
        <v>213</v>
      </c>
      <c r="F14" s="65">
        <v>0</v>
      </c>
      <c r="G14" s="66">
        <v>0</v>
      </c>
      <c r="H14" s="66">
        <v>0</v>
      </c>
    </row>
    <row r="15" spans="1:54">
      <c r="A15" s="67" t="s">
        <v>218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553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213</v>
      </c>
      <c r="D17" s="66">
        <v>0</v>
      </c>
      <c r="E17" t="s">
        <v>213</v>
      </c>
      <c r="F17" s="65">
        <v>0</v>
      </c>
      <c r="G17" s="66">
        <v>0</v>
      </c>
      <c r="H17" s="66">
        <v>0</v>
      </c>
    </row>
    <row r="18" spans="1:8">
      <c r="A18" s="67" t="s">
        <v>554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213</v>
      </c>
      <c r="D19" s="66">
        <v>0</v>
      </c>
      <c r="E19" t="s">
        <v>213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8" t="s">
        <v>161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2" width="9.140625" style="14" hidden="1" customWidth="1"/>
    <col min="43" max="61" width="0" style="14" hidden="1" customWidth="1"/>
    <col min="62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8" t="s">
        <v>166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B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B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98" t="s">
        <v>168</v>
      </c>
      <c r="B5" s="99"/>
      <c r="C5" s="99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213</v>
      </c>
      <c r="B11" s="65">
        <v>0</v>
      </c>
    </row>
    <row r="12" spans="1:16">
      <c r="A12" s="67" t="s">
        <v>218</v>
      </c>
      <c r="B12" s="69">
        <v>0</v>
      </c>
    </row>
    <row r="13" spans="1:16">
      <c r="A13" t="s">
        <v>213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3" t="s">
        <v>172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230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222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240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220</v>
      </c>
      <c r="C24" s="14"/>
    </row>
    <row r="25" spans="1:15">
      <c r="A25" s="79" t="s">
        <v>226</v>
      </c>
      <c r="C25" s="14"/>
    </row>
    <row r="26" spans="1:15">
      <c r="A26" s="79" t="s">
        <v>228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3" t="s">
        <v>176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514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515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240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220</v>
      </c>
      <c r="C24" s="14"/>
    </row>
    <row r="25" spans="1:15">
      <c r="A25" s="79" t="s">
        <v>226</v>
      </c>
      <c r="C25" s="14"/>
    </row>
    <row r="26" spans="1:15">
      <c r="A26" s="79" t="s">
        <v>228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0" t="s">
        <v>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52" ht="27.75" customHeight="1">
      <c r="A6" s="83" t="s">
        <v>68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6" t="s">
        <v>191</v>
      </c>
      <c r="N7" s="41" t="s">
        <v>55</v>
      </c>
      <c r="O7" s="41" t="s">
        <v>188</v>
      </c>
      <c r="P7" s="41" t="s">
        <v>56</v>
      </c>
      <c r="Q7" s="87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63">
        <v>0</v>
      </c>
      <c r="O10" s="7"/>
      <c r="P10" s="64">
        <v>0</v>
      </c>
      <c r="Q10" s="64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0</v>
      </c>
      <c r="J11" s="68">
        <v>0</v>
      </c>
      <c r="K11" s="69">
        <v>0</v>
      </c>
      <c r="M11" s="69">
        <v>0</v>
      </c>
      <c r="N11" s="69">
        <v>0</v>
      </c>
      <c r="P11" s="68">
        <v>0</v>
      </c>
      <c r="Q11" s="68">
        <v>0</v>
      </c>
    </row>
    <row r="12" spans="1:52">
      <c r="A12" s="67" t="s">
        <v>221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t="s">
        <v>213</v>
      </c>
      <c r="B13" t="s">
        <v>213</v>
      </c>
      <c r="C13" s="14"/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N13" s="65">
        <v>0</v>
      </c>
      <c r="O13" s="66">
        <v>0</v>
      </c>
      <c r="P13" s="66">
        <v>0</v>
      </c>
      <c r="Q13" s="66">
        <v>0</v>
      </c>
    </row>
    <row r="14" spans="1:52">
      <c r="A14" s="67" t="s">
        <v>222</v>
      </c>
      <c r="B14" s="14"/>
      <c r="C14" s="14"/>
      <c r="G14" s="69">
        <v>0</v>
      </c>
      <c r="J14" s="68">
        <v>0</v>
      </c>
      <c r="K14" s="69">
        <v>0</v>
      </c>
      <c r="M14" s="69">
        <v>0</v>
      </c>
      <c r="N14" s="69">
        <v>0</v>
      </c>
      <c r="P14" s="68">
        <v>0</v>
      </c>
      <c r="Q14" s="68">
        <v>0</v>
      </c>
    </row>
    <row r="15" spans="1:52">
      <c r="A15" t="s">
        <v>213</v>
      </c>
      <c r="B15" t="s">
        <v>213</v>
      </c>
      <c r="C15" s="14"/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N15" s="65">
        <v>0</v>
      </c>
      <c r="O15" s="66">
        <v>0</v>
      </c>
      <c r="P15" s="66">
        <v>0</v>
      </c>
      <c r="Q15" s="66">
        <v>0</v>
      </c>
    </row>
    <row r="16" spans="1:52">
      <c r="A16" t="s">
        <v>213</v>
      </c>
      <c r="B16" t="s">
        <v>213</v>
      </c>
      <c r="C16" s="14"/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N16" s="65">
        <v>0</v>
      </c>
      <c r="O16" s="66">
        <v>0</v>
      </c>
      <c r="P16" s="66">
        <v>0</v>
      </c>
      <c r="Q16" s="66">
        <v>0</v>
      </c>
    </row>
    <row r="17" spans="1:17">
      <c r="A17" t="s">
        <v>213</v>
      </c>
      <c r="B17" t="s">
        <v>213</v>
      </c>
      <c r="C17" s="14"/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223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213</v>
      </c>
      <c r="B19" t="s">
        <v>213</v>
      </c>
      <c r="C19" s="14"/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218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s="67" t="s">
        <v>224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213</v>
      </c>
      <c r="B22" t="s">
        <v>213</v>
      </c>
      <c r="C22" s="14"/>
      <c r="D22" t="s">
        <v>213</v>
      </c>
      <c r="G22" s="65">
        <v>0</v>
      </c>
      <c r="H22" t="s">
        <v>213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225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213</v>
      </c>
      <c r="B24" t="s">
        <v>213</v>
      </c>
      <c r="C24" s="14"/>
      <c r="D24" t="s">
        <v>213</v>
      </c>
      <c r="G24" s="65">
        <v>0</v>
      </c>
      <c r="H24" t="s">
        <v>213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79" t="s">
        <v>226</v>
      </c>
      <c r="B25" s="14"/>
      <c r="C25" s="14"/>
    </row>
    <row r="26" spans="1:17">
      <c r="A26" s="79" t="s">
        <v>227</v>
      </c>
      <c r="B26" s="14"/>
      <c r="C26" s="14"/>
    </row>
    <row r="27" spans="1:17">
      <c r="A27" s="79" t="s">
        <v>228</v>
      </c>
      <c r="B27" s="14"/>
      <c r="C27" s="14"/>
    </row>
    <row r="28" spans="1:17">
      <c r="A28" s="79" t="s">
        <v>229</v>
      </c>
      <c r="B28" s="14"/>
      <c r="C28" s="14"/>
    </row>
    <row r="29" spans="1:17" hidden="1">
      <c r="B29" s="14"/>
      <c r="C29" s="14"/>
    </row>
    <row r="30" spans="1:17" hidden="1">
      <c r="B30" s="14"/>
      <c r="C30" s="14"/>
    </row>
    <row r="31" spans="1:17" hidden="1">
      <c r="B31" s="14"/>
      <c r="C31" s="14"/>
    </row>
    <row r="32" spans="1:17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3" t="s">
        <v>178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514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213</v>
      </c>
      <c r="B12" t="s">
        <v>213</v>
      </c>
      <c r="C12" t="s">
        <v>213</v>
      </c>
      <c r="D12" t="s">
        <v>213</v>
      </c>
      <c r="E12" s="13"/>
      <c r="F12" s="13"/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515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213</v>
      </c>
      <c r="B14" t="s">
        <v>213</v>
      </c>
      <c r="C14" t="s">
        <v>213</v>
      </c>
      <c r="D14" t="s">
        <v>213</v>
      </c>
      <c r="E14" s="13"/>
      <c r="F14" s="13"/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231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213</v>
      </c>
      <c r="B16" t="s">
        <v>213</v>
      </c>
      <c r="C16" t="s">
        <v>213</v>
      </c>
      <c r="D16" t="s">
        <v>213</v>
      </c>
      <c r="E16" s="13"/>
      <c r="F16" s="13"/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240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213</v>
      </c>
      <c r="B18" t="s">
        <v>213</v>
      </c>
      <c r="C18" t="s">
        <v>213</v>
      </c>
      <c r="D18" t="s">
        <v>213</v>
      </c>
      <c r="E18" s="13"/>
      <c r="F18" s="13"/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9" t="s">
        <v>220</v>
      </c>
      <c r="C24" s="14"/>
    </row>
    <row r="25" spans="1:22">
      <c r="A25" s="79" t="s">
        <v>226</v>
      </c>
      <c r="C25" s="14"/>
    </row>
    <row r="26" spans="1:22">
      <c r="A26" s="79" t="s">
        <v>227</v>
      </c>
      <c r="C26" s="14"/>
    </row>
    <row r="27" spans="1:22">
      <c r="A27" s="79" t="s">
        <v>228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8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BO5" s="16"/>
    </row>
    <row r="6" spans="1:67" ht="26.25" customHeight="1">
      <c r="A6" s="88" t="s">
        <v>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BJ6" s="16"/>
      <c r="BO6" s="16"/>
    </row>
    <row r="7" spans="1:67" s="16" customFormat="1" ht="20.25">
      <c r="A7" s="91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6" t="s">
        <v>191</v>
      </c>
      <c r="Q7" s="43" t="s">
        <v>55</v>
      </c>
      <c r="R7" s="43" t="s">
        <v>72</v>
      </c>
      <c r="S7" s="43" t="s">
        <v>56</v>
      </c>
      <c r="T7" s="92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230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213</v>
      </c>
      <c r="B13" t="s">
        <v>213</v>
      </c>
      <c r="C13" s="14"/>
      <c r="D13" s="14"/>
      <c r="E13" s="14"/>
      <c r="F13" t="s">
        <v>213</v>
      </c>
      <c r="G13" t="s">
        <v>213</v>
      </c>
      <c r="J13" s="65">
        <v>0</v>
      </c>
      <c r="K13" t="s">
        <v>213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222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213</v>
      </c>
      <c r="B15" t="s">
        <v>213</v>
      </c>
      <c r="C15" s="14"/>
      <c r="D15" s="14"/>
      <c r="E15" s="14"/>
      <c r="F15" t="s">
        <v>213</v>
      </c>
      <c r="G15" t="s">
        <v>213</v>
      </c>
      <c r="J15" s="65">
        <v>0</v>
      </c>
      <c r="K15" t="s">
        <v>213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231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213</v>
      </c>
      <c r="B17" t="s">
        <v>213</v>
      </c>
      <c r="C17" s="14"/>
      <c r="D17" s="14"/>
      <c r="E17" s="14"/>
      <c r="F17" t="s">
        <v>213</v>
      </c>
      <c r="G17" t="s">
        <v>213</v>
      </c>
      <c r="J17" s="65">
        <v>0</v>
      </c>
      <c r="K17" t="s">
        <v>213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218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232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213</v>
      </c>
      <c r="B20" t="s">
        <v>213</v>
      </c>
      <c r="C20" s="14"/>
      <c r="D20" s="14"/>
      <c r="E20" s="14"/>
      <c r="F20" t="s">
        <v>213</v>
      </c>
      <c r="G20" t="s">
        <v>213</v>
      </c>
      <c r="J20" s="65">
        <v>0</v>
      </c>
      <c r="K20" t="s">
        <v>213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233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213</v>
      </c>
      <c r="B22" t="s">
        <v>213</v>
      </c>
      <c r="C22" s="14"/>
      <c r="D22" s="14"/>
      <c r="E22" s="14"/>
      <c r="F22" t="s">
        <v>213</v>
      </c>
      <c r="G22" t="s">
        <v>213</v>
      </c>
      <c r="J22" s="65">
        <v>0</v>
      </c>
      <c r="K22" t="s">
        <v>213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9" t="s">
        <v>220</v>
      </c>
      <c r="B23" s="14"/>
      <c r="C23" s="14"/>
      <c r="D23" s="14"/>
      <c r="E23" s="14"/>
      <c r="F23" s="14"/>
    </row>
    <row r="24" spans="1:20">
      <c r="A24" s="79" t="s">
        <v>226</v>
      </c>
      <c r="B24" s="14"/>
      <c r="C24" s="14"/>
      <c r="D24" s="14"/>
      <c r="E24" s="14"/>
      <c r="F24" s="14"/>
    </row>
    <row r="25" spans="1:20">
      <c r="A25" s="79" t="s">
        <v>227</v>
      </c>
      <c r="B25" s="14"/>
      <c r="C25" s="14"/>
      <c r="D25" s="14"/>
      <c r="E25" s="14"/>
      <c r="F25" s="14"/>
    </row>
    <row r="26" spans="1:20">
      <c r="A26" s="79" t="s">
        <v>228</v>
      </c>
      <c r="B26" s="14"/>
      <c r="C26" s="14"/>
      <c r="D26" s="14"/>
      <c r="E26" s="14"/>
      <c r="F26" s="14"/>
    </row>
    <row r="27" spans="1:20">
      <c r="A27" s="79" t="s">
        <v>229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</row>
    <row r="6" spans="1:65" ht="26.25" customHeight="1">
      <c r="A6" s="93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6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6.04</v>
      </c>
      <c r="K10" s="7"/>
      <c r="L10" s="7"/>
      <c r="M10" s="64">
        <v>1.6400000000000001E-2</v>
      </c>
      <c r="N10" s="63">
        <v>1202000</v>
      </c>
      <c r="O10" s="28"/>
      <c r="P10" s="63">
        <v>0</v>
      </c>
      <c r="Q10" s="63">
        <v>1107.0419999999999</v>
      </c>
      <c r="R10" s="7"/>
      <c r="S10" s="64">
        <v>1</v>
      </c>
      <c r="T10" s="64">
        <v>3.5000000000000001E-3</v>
      </c>
      <c r="U10" s="30"/>
      <c r="BH10" s="14"/>
      <c r="BI10" s="16"/>
      <c r="BJ10" s="14"/>
      <c r="BM10" s="14"/>
    </row>
    <row r="11" spans="1:65">
      <c r="A11" s="67" t="s">
        <v>199</v>
      </c>
      <c r="B11" s="14"/>
      <c r="C11" s="14"/>
      <c r="D11" s="14"/>
      <c r="E11" s="14"/>
      <c r="J11" s="69">
        <v>6.04</v>
      </c>
      <c r="M11" s="68">
        <v>1.6400000000000001E-2</v>
      </c>
      <c r="N11" s="69">
        <v>1202000</v>
      </c>
      <c r="P11" s="69">
        <v>0</v>
      </c>
      <c r="Q11" s="69">
        <v>1107.0419999999999</v>
      </c>
      <c r="S11" s="68">
        <v>1</v>
      </c>
      <c r="T11" s="68">
        <v>3.5000000000000001E-3</v>
      </c>
    </row>
    <row r="12" spans="1:65">
      <c r="A12" s="67" t="s">
        <v>230</v>
      </c>
      <c r="B12" s="14"/>
      <c r="C12" s="14"/>
      <c r="D12" s="14"/>
      <c r="E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5">
      <c r="A13" t="s">
        <v>213</v>
      </c>
      <c r="B13" t="s">
        <v>213</v>
      </c>
      <c r="C13" s="14"/>
      <c r="D13" s="14"/>
      <c r="E13" s="14"/>
      <c r="F13" t="s">
        <v>213</v>
      </c>
      <c r="G13" t="s">
        <v>213</v>
      </c>
      <c r="J13" s="65">
        <v>0</v>
      </c>
      <c r="K13" t="s">
        <v>213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5">
      <c r="A14" s="67" t="s">
        <v>222</v>
      </c>
      <c r="B14" s="14"/>
      <c r="C14" s="14"/>
      <c r="D14" s="14"/>
      <c r="E14" s="14"/>
      <c r="J14" s="69">
        <v>6.04</v>
      </c>
      <c r="M14" s="68">
        <v>1.6400000000000001E-2</v>
      </c>
      <c r="N14" s="69">
        <v>1202000</v>
      </c>
      <c r="P14" s="69">
        <v>0</v>
      </c>
      <c r="Q14" s="69">
        <v>1107.0419999999999</v>
      </c>
      <c r="S14" s="68">
        <v>1</v>
      </c>
      <c r="T14" s="68">
        <v>3.5000000000000001E-3</v>
      </c>
    </row>
    <row r="15" spans="1:65">
      <c r="A15" t="s">
        <v>234</v>
      </c>
      <c r="B15" t="s">
        <v>235</v>
      </c>
      <c r="C15" t="s">
        <v>99</v>
      </c>
      <c r="D15" t="s">
        <v>122</v>
      </c>
      <c r="E15" t="s">
        <v>236</v>
      </c>
      <c r="F15" t="s">
        <v>237</v>
      </c>
      <c r="G15" t="s">
        <v>238</v>
      </c>
      <c r="H15" t="s">
        <v>149</v>
      </c>
      <c r="I15" t="s">
        <v>239</v>
      </c>
      <c r="J15" s="65">
        <v>6.04</v>
      </c>
      <c r="K15" t="s">
        <v>101</v>
      </c>
      <c r="L15" s="66">
        <v>2.5000000000000001E-3</v>
      </c>
      <c r="M15" s="66">
        <v>1.6400000000000001E-2</v>
      </c>
      <c r="N15" s="65">
        <v>1202000</v>
      </c>
      <c r="O15" s="65">
        <v>92.1</v>
      </c>
      <c r="P15" s="65">
        <v>0</v>
      </c>
      <c r="Q15" s="65">
        <v>1107.0419999999999</v>
      </c>
      <c r="R15" s="66">
        <v>2.3999999999999998E-3</v>
      </c>
      <c r="S15" s="66">
        <v>1</v>
      </c>
      <c r="T15" s="66">
        <v>3.5000000000000001E-3</v>
      </c>
    </row>
    <row r="16" spans="1:65">
      <c r="A16" s="67" t="s">
        <v>231</v>
      </c>
      <c r="B16" s="14"/>
      <c r="C16" s="14"/>
      <c r="D16" s="14"/>
      <c r="E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213</v>
      </c>
      <c r="B17" t="s">
        <v>213</v>
      </c>
      <c r="C17" s="14"/>
      <c r="D17" s="14"/>
      <c r="E17" s="14"/>
      <c r="F17" t="s">
        <v>213</v>
      </c>
      <c r="G17" t="s">
        <v>213</v>
      </c>
      <c r="J17" s="65">
        <v>0</v>
      </c>
      <c r="K17" t="s">
        <v>213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240</v>
      </c>
      <c r="B18" s="14"/>
      <c r="C18" s="14"/>
      <c r="D18" s="14"/>
      <c r="E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t="s">
        <v>213</v>
      </c>
      <c r="B19" t="s">
        <v>213</v>
      </c>
      <c r="C19" s="14"/>
      <c r="D19" s="14"/>
      <c r="E19" s="14"/>
      <c r="F19" t="s">
        <v>213</v>
      </c>
      <c r="G19" t="s">
        <v>213</v>
      </c>
      <c r="J19" s="65">
        <v>0</v>
      </c>
      <c r="K19" t="s">
        <v>213</v>
      </c>
      <c r="L19" s="66">
        <v>0</v>
      </c>
      <c r="M19" s="66">
        <v>0</v>
      </c>
      <c r="N19" s="65">
        <v>0</v>
      </c>
      <c r="O19" s="65">
        <v>0</v>
      </c>
      <c r="Q19" s="65">
        <v>0</v>
      </c>
      <c r="R19" s="66">
        <v>0</v>
      </c>
      <c r="S19" s="66">
        <v>0</v>
      </c>
      <c r="T19" s="66">
        <v>0</v>
      </c>
    </row>
    <row r="20" spans="1:20">
      <c r="A20" s="67" t="s">
        <v>218</v>
      </c>
      <c r="B20" s="14"/>
      <c r="C20" s="14"/>
      <c r="D20" s="14"/>
      <c r="E20" s="14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s="67" t="s">
        <v>232</v>
      </c>
      <c r="B21" s="14"/>
      <c r="C21" s="14"/>
      <c r="D21" s="14"/>
      <c r="E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213</v>
      </c>
      <c r="B22" t="s">
        <v>213</v>
      </c>
      <c r="C22" s="14"/>
      <c r="D22" s="14"/>
      <c r="E22" s="14"/>
      <c r="F22" t="s">
        <v>213</v>
      </c>
      <c r="G22" t="s">
        <v>213</v>
      </c>
      <c r="J22" s="65">
        <v>0</v>
      </c>
      <c r="K22" t="s">
        <v>213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67" t="s">
        <v>233</v>
      </c>
      <c r="B23" s="14"/>
      <c r="C23" s="14"/>
      <c r="D23" s="14"/>
      <c r="E23" s="14"/>
      <c r="J23" s="69">
        <v>0</v>
      </c>
      <c r="M23" s="68">
        <v>0</v>
      </c>
      <c r="N23" s="69">
        <v>0</v>
      </c>
      <c r="P23" s="69">
        <v>0</v>
      </c>
      <c r="Q23" s="69">
        <v>0</v>
      </c>
      <c r="S23" s="68">
        <v>0</v>
      </c>
      <c r="T23" s="68">
        <v>0</v>
      </c>
    </row>
    <row r="24" spans="1:20">
      <c r="A24" t="s">
        <v>213</v>
      </c>
      <c r="B24" t="s">
        <v>213</v>
      </c>
      <c r="C24" s="14"/>
      <c r="D24" s="14"/>
      <c r="E24" s="14"/>
      <c r="F24" t="s">
        <v>213</v>
      </c>
      <c r="G24" t="s">
        <v>213</v>
      </c>
      <c r="J24" s="65">
        <v>0</v>
      </c>
      <c r="K24" t="s">
        <v>213</v>
      </c>
      <c r="L24" s="66">
        <v>0</v>
      </c>
      <c r="M24" s="66">
        <v>0</v>
      </c>
      <c r="N24" s="65">
        <v>0</v>
      </c>
      <c r="O24" s="65">
        <v>0</v>
      </c>
      <c r="Q24" s="65">
        <v>0</v>
      </c>
      <c r="R24" s="66">
        <v>0</v>
      </c>
      <c r="S24" s="66">
        <v>0</v>
      </c>
      <c r="T24" s="66">
        <v>0</v>
      </c>
    </row>
    <row r="25" spans="1:20">
      <c r="A25" s="79" t="s">
        <v>220</v>
      </c>
      <c r="B25" s="14"/>
      <c r="C25" s="14"/>
      <c r="D25" s="14"/>
      <c r="E25" s="14"/>
    </row>
    <row r="26" spans="1:20">
      <c r="A26" s="79" t="s">
        <v>226</v>
      </c>
      <c r="B26" s="14"/>
      <c r="C26" s="14"/>
      <c r="D26" s="14"/>
      <c r="E26" s="14"/>
    </row>
    <row r="27" spans="1:20">
      <c r="A27" s="79" t="s">
        <v>227</v>
      </c>
      <c r="B27" s="14"/>
      <c r="C27" s="14"/>
      <c r="D27" s="14"/>
      <c r="E27" s="14"/>
    </row>
    <row r="28" spans="1:20">
      <c r="A28" s="79" t="s">
        <v>228</v>
      </c>
      <c r="B28" s="14"/>
      <c r="C28" s="14"/>
      <c r="D28" s="14"/>
      <c r="E28" s="14"/>
    </row>
    <row r="29" spans="1:20">
      <c r="A29" s="79" t="s">
        <v>229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59.28515625" style="13" customWidth="1"/>
    <col min="2" max="2" width="15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BI5" s="16"/>
    </row>
    <row r="6" spans="1:61" ht="26.25" customHeight="1">
      <c r="A6" s="93" t="s">
        <v>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E6" s="16"/>
      <c r="BI6" s="16"/>
    </row>
    <row r="7" spans="1:61" s="16" customFormat="1" ht="20.25">
      <c r="A7" s="40" t="s">
        <v>47</v>
      </c>
      <c r="B7" s="41" t="s">
        <v>48</v>
      </c>
      <c r="C7" s="96" t="s">
        <v>69</v>
      </c>
      <c r="D7" s="96" t="s">
        <v>82</v>
      </c>
      <c r="E7" s="96" t="s">
        <v>49</v>
      </c>
      <c r="F7" s="96" t="s">
        <v>83</v>
      </c>
      <c r="G7" s="96" t="s">
        <v>52</v>
      </c>
      <c r="H7" s="86" t="s">
        <v>186</v>
      </c>
      <c r="I7" s="86" t="s">
        <v>187</v>
      </c>
      <c r="J7" s="86" t="s">
        <v>191</v>
      </c>
      <c r="K7" s="86" t="s">
        <v>55</v>
      </c>
      <c r="L7" s="86" t="s">
        <v>72</v>
      </c>
      <c r="M7" s="86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4415906.3899999997</v>
      </c>
      <c r="I10" s="7"/>
      <c r="J10" s="63">
        <v>0.16847680000000001</v>
      </c>
      <c r="K10" s="63">
        <v>114967.19436569999</v>
      </c>
      <c r="L10" s="7"/>
      <c r="M10" s="64">
        <v>1</v>
      </c>
      <c r="N10" s="64">
        <v>0.36349999999999999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4282265.3899999997</v>
      </c>
      <c r="J11" s="69">
        <v>0</v>
      </c>
      <c r="K11" s="69">
        <v>86127.299342300001</v>
      </c>
      <c r="M11" s="68">
        <v>0.74909999999999999</v>
      </c>
      <c r="N11" s="68">
        <v>0.27229999999999999</v>
      </c>
    </row>
    <row r="12" spans="1:61">
      <c r="A12" s="67" t="s">
        <v>241</v>
      </c>
      <c r="D12" s="14"/>
      <c r="E12" s="14"/>
      <c r="F12" s="14"/>
      <c r="H12" s="69">
        <v>1945321.81</v>
      </c>
      <c r="J12" s="69">
        <v>0</v>
      </c>
      <c r="K12" s="69">
        <v>46069.015147099999</v>
      </c>
      <c r="M12" s="68">
        <v>0.4007</v>
      </c>
      <c r="N12" s="68">
        <v>0.1457</v>
      </c>
    </row>
    <row r="13" spans="1:61">
      <c r="A13" t="s">
        <v>242</v>
      </c>
      <c r="B13" t="s">
        <v>243</v>
      </c>
      <c r="C13" t="s">
        <v>99</v>
      </c>
      <c r="D13" t="s">
        <v>122</v>
      </c>
      <c r="E13" t="s">
        <v>244</v>
      </c>
      <c r="F13" t="s">
        <v>237</v>
      </c>
      <c r="G13" t="s">
        <v>101</v>
      </c>
      <c r="H13" s="65">
        <v>4891</v>
      </c>
      <c r="I13" s="65">
        <v>22570</v>
      </c>
      <c r="J13" s="65">
        <v>0</v>
      </c>
      <c r="K13" s="65">
        <v>1103.8987</v>
      </c>
      <c r="L13" s="66">
        <v>1E-4</v>
      </c>
      <c r="M13" s="66">
        <v>9.5999999999999992E-3</v>
      </c>
      <c r="N13" s="66">
        <v>3.5000000000000001E-3</v>
      </c>
    </row>
    <row r="14" spans="1:61">
      <c r="A14" t="s">
        <v>245</v>
      </c>
      <c r="B14" t="s">
        <v>246</v>
      </c>
      <c r="C14" t="s">
        <v>99</v>
      </c>
      <c r="D14" t="s">
        <v>122</v>
      </c>
      <c r="E14" t="s">
        <v>236</v>
      </c>
      <c r="F14" t="s">
        <v>237</v>
      </c>
      <c r="G14" t="s">
        <v>101</v>
      </c>
      <c r="H14" s="65">
        <v>217470</v>
      </c>
      <c r="I14" s="65">
        <v>1251</v>
      </c>
      <c r="J14" s="65">
        <v>0</v>
      </c>
      <c r="K14" s="65">
        <v>2720.5497</v>
      </c>
      <c r="L14" s="66">
        <v>4.0000000000000002E-4</v>
      </c>
      <c r="M14" s="66">
        <v>2.3699999999999999E-2</v>
      </c>
      <c r="N14" s="66">
        <v>8.6E-3</v>
      </c>
    </row>
    <row r="15" spans="1:61">
      <c r="A15" t="s">
        <v>247</v>
      </c>
      <c r="B15" t="s">
        <v>248</v>
      </c>
      <c r="C15" t="s">
        <v>99</v>
      </c>
      <c r="D15" t="s">
        <v>122</v>
      </c>
      <c r="E15" t="s">
        <v>249</v>
      </c>
      <c r="F15" t="s">
        <v>250</v>
      </c>
      <c r="G15" t="s">
        <v>101</v>
      </c>
      <c r="H15" s="65">
        <v>88492</v>
      </c>
      <c r="I15" s="65">
        <v>3047</v>
      </c>
      <c r="J15" s="65">
        <v>0</v>
      </c>
      <c r="K15" s="65">
        <v>2696.35124</v>
      </c>
      <c r="L15" s="66">
        <v>2.9999999999999997E-4</v>
      </c>
      <c r="M15" s="66">
        <v>2.35E-2</v>
      </c>
      <c r="N15" s="66">
        <v>8.5000000000000006E-3</v>
      </c>
    </row>
    <row r="16" spans="1:61">
      <c r="A16" t="s">
        <v>251</v>
      </c>
      <c r="B16" t="s">
        <v>252</v>
      </c>
      <c r="C16" t="s">
        <v>99</v>
      </c>
      <c r="D16" t="s">
        <v>122</v>
      </c>
      <c r="E16" t="s">
        <v>253</v>
      </c>
      <c r="F16" t="s">
        <v>254</v>
      </c>
      <c r="G16" t="s">
        <v>101</v>
      </c>
      <c r="H16" s="65">
        <v>1338</v>
      </c>
      <c r="I16" s="65">
        <v>42200</v>
      </c>
      <c r="J16" s="65">
        <v>0</v>
      </c>
      <c r="K16" s="65">
        <v>564.63599999999997</v>
      </c>
      <c r="L16" s="66">
        <v>0</v>
      </c>
      <c r="M16" s="66">
        <v>4.8999999999999998E-3</v>
      </c>
      <c r="N16" s="66">
        <v>1.8E-3</v>
      </c>
    </row>
    <row r="17" spans="1:14">
      <c r="A17" t="s">
        <v>255</v>
      </c>
      <c r="B17" t="s">
        <v>256</v>
      </c>
      <c r="C17" t="s">
        <v>99</v>
      </c>
      <c r="D17" t="s">
        <v>122</v>
      </c>
      <c r="E17" t="s">
        <v>257</v>
      </c>
      <c r="F17" t="s">
        <v>258</v>
      </c>
      <c r="G17" t="s">
        <v>101</v>
      </c>
      <c r="H17" s="65">
        <v>57405</v>
      </c>
      <c r="I17" s="65">
        <v>10440</v>
      </c>
      <c r="J17" s="65">
        <v>0</v>
      </c>
      <c r="K17" s="65">
        <v>5993.0820000000003</v>
      </c>
      <c r="L17" s="66">
        <v>5.9999999999999995E-4</v>
      </c>
      <c r="M17" s="66">
        <v>5.21E-2</v>
      </c>
      <c r="N17" s="66">
        <v>1.89E-2</v>
      </c>
    </row>
    <row r="18" spans="1:14">
      <c r="A18" t="s">
        <v>259</v>
      </c>
      <c r="B18" t="s">
        <v>260</v>
      </c>
      <c r="C18" t="s">
        <v>99</v>
      </c>
      <c r="D18" t="s">
        <v>122</v>
      </c>
      <c r="E18" t="s">
        <v>261</v>
      </c>
      <c r="F18" t="s">
        <v>258</v>
      </c>
      <c r="G18" t="s">
        <v>101</v>
      </c>
      <c r="H18" s="65">
        <v>406634</v>
      </c>
      <c r="I18" s="65">
        <v>1552</v>
      </c>
      <c r="J18" s="65">
        <v>0</v>
      </c>
      <c r="K18" s="65">
        <v>6310.9596799999999</v>
      </c>
      <c r="L18" s="66">
        <v>2.9999999999999997E-4</v>
      </c>
      <c r="M18" s="66">
        <v>5.4899999999999997E-2</v>
      </c>
      <c r="N18" s="66">
        <v>0.02</v>
      </c>
    </row>
    <row r="19" spans="1:14">
      <c r="A19" t="s">
        <v>262</v>
      </c>
      <c r="B19" t="s">
        <v>263</v>
      </c>
      <c r="C19" t="s">
        <v>99</v>
      </c>
      <c r="D19" t="s">
        <v>122</v>
      </c>
      <c r="E19" t="s">
        <v>264</v>
      </c>
      <c r="F19" t="s">
        <v>258</v>
      </c>
      <c r="G19" t="s">
        <v>101</v>
      </c>
      <c r="H19" s="65">
        <v>333606</v>
      </c>
      <c r="I19" s="65">
        <v>2476</v>
      </c>
      <c r="J19" s="65">
        <v>0</v>
      </c>
      <c r="K19" s="65">
        <v>8260.0845599999993</v>
      </c>
      <c r="L19" s="66">
        <v>2.0000000000000001E-4</v>
      </c>
      <c r="M19" s="66">
        <v>7.1800000000000003E-2</v>
      </c>
      <c r="N19" s="66">
        <v>2.6100000000000002E-2</v>
      </c>
    </row>
    <row r="20" spans="1:14">
      <c r="A20" t="s">
        <v>265</v>
      </c>
      <c r="B20" t="s">
        <v>266</v>
      </c>
      <c r="C20" t="s">
        <v>99</v>
      </c>
      <c r="D20" t="s">
        <v>122</v>
      </c>
      <c r="E20" t="s">
        <v>267</v>
      </c>
      <c r="F20" t="s">
        <v>268</v>
      </c>
      <c r="G20" t="s">
        <v>101</v>
      </c>
      <c r="H20" s="65">
        <v>52746</v>
      </c>
      <c r="I20" s="65">
        <v>2211</v>
      </c>
      <c r="J20" s="65">
        <v>0</v>
      </c>
      <c r="K20" s="65">
        <v>1166.21406</v>
      </c>
      <c r="L20" s="66">
        <v>0</v>
      </c>
      <c r="M20" s="66">
        <v>1.01E-2</v>
      </c>
      <c r="N20" s="66">
        <v>3.7000000000000002E-3</v>
      </c>
    </row>
    <row r="21" spans="1:14">
      <c r="A21" t="s">
        <v>269</v>
      </c>
      <c r="B21" t="s">
        <v>270</v>
      </c>
      <c r="C21" t="s">
        <v>99</v>
      </c>
      <c r="D21" t="s">
        <v>122</v>
      </c>
      <c r="E21" t="s">
        <v>271</v>
      </c>
      <c r="F21" t="s">
        <v>272</v>
      </c>
      <c r="G21" t="s">
        <v>101</v>
      </c>
      <c r="H21" s="65">
        <v>21091</v>
      </c>
      <c r="I21" s="65">
        <v>9622</v>
      </c>
      <c r="J21" s="65">
        <v>0</v>
      </c>
      <c r="K21" s="65">
        <v>2029.3760199999999</v>
      </c>
      <c r="L21" s="66">
        <v>2.0000000000000001E-4</v>
      </c>
      <c r="M21" s="66">
        <v>1.77E-2</v>
      </c>
      <c r="N21" s="66">
        <v>6.4000000000000003E-3</v>
      </c>
    </row>
    <row r="22" spans="1:14">
      <c r="A22" t="s">
        <v>273</v>
      </c>
      <c r="B22" t="s">
        <v>274</v>
      </c>
      <c r="C22" t="s">
        <v>99</v>
      </c>
      <c r="D22" t="s">
        <v>122</v>
      </c>
      <c r="E22" t="s">
        <v>275</v>
      </c>
      <c r="F22" t="s">
        <v>272</v>
      </c>
      <c r="G22" t="s">
        <v>101</v>
      </c>
      <c r="H22" s="65">
        <v>3634</v>
      </c>
      <c r="I22" s="65">
        <v>33470</v>
      </c>
      <c r="J22" s="65">
        <v>0</v>
      </c>
      <c r="K22" s="65">
        <v>1216.2998</v>
      </c>
      <c r="L22" s="66">
        <v>1E-4</v>
      </c>
      <c r="M22" s="66">
        <v>1.06E-2</v>
      </c>
      <c r="N22" s="66">
        <v>3.8E-3</v>
      </c>
    </row>
    <row r="23" spans="1:14">
      <c r="A23" t="s">
        <v>276</v>
      </c>
      <c r="B23" t="s">
        <v>277</v>
      </c>
      <c r="C23" t="s">
        <v>99</v>
      </c>
      <c r="D23" t="s">
        <v>122</v>
      </c>
      <c r="E23" t="s">
        <v>278</v>
      </c>
      <c r="F23" t="s">
        <v>279</v>
      </c>
      <c r="G23" t="s">
        <v>101</v>
      </c>
      <c r="H23" s="65">
        <v>15120</v>
      </c>
      <c r="I23" s="65">
        <v>22300</v>
      </c>
      <c r="J23" s="65">
        <v>0</v>
      </c>
      <c r="K23" s="65">
        <v>3371.76</v>
      </c>
      <c r="L23" s="66">
        <v>2.9999999999999997E-4</v>
      </c>
      <c r="M23" s="66">
        <v>2.93E-2</v>
      </c>
      <c r="N23" s="66">
        <v>1.0699999999999999E-2</v>
      </c>
    </row>
    <row r="24" spans="1:14">
      <c r="A24" t="s">
        <v>280</v>
      </c>
      <c r="B24" t="s">
        <v>281</v>
      </c>
      <c r="C24" t="s">
        <v>99</v>
      </c>
      <c r="D24" t="s">
        <v>122</v>
      </c>
      <c r="E24" t="s">
        <v>282</v>
      </c>
      <c r="F24" t="s">
        <v>283</v>
      </c>
      <c r="G24" t="s">
        <v>101</v>
      </c>
      <c r="H24" s="65">
        <v>130003</v>
      </c>
      <c r="I24" s="65">
        <v>3245</v>
      </c>
      <c r="J24" s="65">
        <v>0</v>
      </c>
      <c r="K24" s="65">
        <v>4218.59735</v>
      </c>
      <c r="L24" s="66">
        <v>1E-4</v>
      </c>
      <c r="M24" s="66">
        <v>3.6700000000000003E-2</v>
      </c>
      <c r="N24" s="66">
        <v>1.3299999999999999E-2</v>
      </c>
    </row>
    <row r="25" spans="1:14">
      <c r="A25" t="s">
        <v>284</v>
      </c>
      <c r="B25" t="s">
        <v>285</v>
      </c>
      <c r="C25" t="s">
        <v>99</v>
      </c>
      <c r="D25" t="s">
        <v>122</v>
      </c>
      <c r="E25" t="s">
        <v>286</v>
      </c>
      <c r="F25" t="s">
        <v>287</v>
      </c>
      <c r="G25" t="s">
        <v>101</v>
      </c>
      <c r="H25" s="65">
        <v>16268.81</v>
      </c>
      <c r="I25" s="65">
        <v>6791</v>
      </c>
      <c r="J25" s="65">
        <v>0</v>
      </c>
      <c r="K25" s="65">
        <v>1104.8148871000001</v>
      </c>
      <c r="L25" s="66">
        <v>1E-4</v>
      </c>
      <c r="M25" s="66">
        <v>9.5999999999999992E-3</v>
      </c>
      <c r="N25" s="66">
        <v>3.5000000000000001E-3</v>
      </c>
    </row>
    <row r="26" spans="1:14">
      <c r="A26" t="s">
        <v>288</v>
      </c>
      <c r="B26" t="s">
        <v>289</v>
      </c>
      <c r="C26" t="s">
        <v>99</v>
      </c>
      <c r="D26" t="s">
        <v>122</v>
      </c>
      <c r="E26" t="s">
        <v>290</v>
      </c>
      <c r="F26" t="s">
        <v>128</v>
      </c>
      <c r="G26" t="s">
        <v>101</v>
      </c>
      <c r="H26" s="65">
        <v>4030</v>
      </c>
      <c r="I26" s="65">
        <v>79620</v>
      </c>
      <c r="J26" s="65">
        <v>0</v>
      </c>
      <c r="K26" s="65">
        <v>3208.6860000000001</v>
      </c>
      <c r="L26" s="66">
        <v>1E-4</v>
      </c>
      <c r="M26" s="66">
        <v>2.7900000000000001E-2</v>
      </c>
      <c r="N26" s="66">
        <v>1.01E-2</v>
      </c>
    </row>
    <row r="27" spans="1:14">
      <c r="A27" t="s">
        <v>291</v>
      </c>
      <c r="B27" t="s">
        <v>292</v>
      </c>
      <c r="C27" t="s">
        <v>99</v>
      </c>
      <c r="D27" t="s">
        <v>122</v>
      </c>
      <c r="E27" t="s">
        <v>293</v>
      </c>
      <c r="F27" t="s">
        <v>131</v>
      </c>
      <c r="G27" t="s">
        <v>101</v>
      </c>
      <c r="H27" s="65">
        <v>592593</v>
      </c>
      <c r="I27" s="65">
        <v>355</v>
      </c>
      <c r="J27" s="65">
        <v>0</v>
      </c>
      <c r="K27" s="65">
        <v>2103.7051499999998</v>
      </c>
      <c r="L27" s="66">
        <v>2.0000000000000001E-4</v>
      </c>
      <c r="M27" s="66">
        <v>1.83E-2</v>
      </c>
      <c r="N27" s="66">
        <v>6.7000000000000002E-3</v>
      </c>
    </row>
    <row r="28" spans="1:14">
      <c r="A28" s="67" t="s">
        <v>294</v>
      </c>
      <c r="D28" s="14"/>
      <c r="E28" s="14"/>
      <c r="F28" s="14"/>
      <c r="H28" s="69">
        <v>1991010.01</v>
      </c>
      <c r="J28" s="69">
        <v>0</v>
      </c>
      <c r="K28" s="69">
        <v>32321.387367399999</v>
      </c>
      <c r="M28" s="68">
        <v>0.28110000000000002</v>
      </c>
      <c r="N28" s="68">
        <v>0.1022</v>
      </c>
    </row>
    <row r="29" spans="1:14">
      <c r="A29" t="s">
        <v>295</v>
      </c>
      <c r="B29" t="s">
        <v>296</v>
      </c>
      <c r="C29" t="s">
        <v>99</v>
      </c>
      <c r="D29" t="s">
        <v>122</v>
      </c>
      <c r="E29" t="s">
        <v>297</v>
      </c>
      <c r="F29" t="s">
        <v>100</v>
      </c>
      <c r="G29" t="s">
        <v>101</v>
      </c>
      <c r="H29" s="65">
        <v>3101</v>
      </c>
      <c r="I29" s="65">
        <v>37340</v>
      </c>
      <c r="J29" s="65">
        <v>0</v>
      </c>
      <c r="K29" s="65">
        <v>1157.9133999999999</v>
      </c>
      <c r="L29" s="66">
        <v>2.0000000000000001E-4</v>
      </c>
      <c r="M29" s="66">
        <v>1.01E-2</v>
      </c>
      <c r="N29" s="66">
        <v>3.7000000000000002E-3</v>
      </c>
    </row>
    <row r="30" spans="1:14">
      <c r="A30" t="s">
        <v>298</v>
      </c>
      <c r="B30" t="s">
        <v>299</v>
      </c>
      <c r="C30" t="s">
        <v>99</v>
      </c>
      <c r="D30" t="s">
        <v>122</v>
      </c>
      <c r="E30" t="s">
        <v>300</v>
      </c>
      <c r="F30" t="s">
        <v>301</v>
      </c>
      <c r="G30" t="s">
        <v>101</v>
      </c>
      <c r="H30" s="65">
        <v>10360</v>
      </c>
      <c r="I30" s="65">
        <v>7187</v>
      </c>
      <c r="J30" s="65">
        <v>0</v>
      </c>
      <c r="K30" s="65">
        <v>744.57320000000004</v>
      </c>
      <c r="L30" s="66">
        <v>5.9999999999999995E-4</v>
      </c>
      <c r="M30" s="66">
        <v>6.4999999999999997E-3</v>
      </c>
      <c r="N30" s="66">
        <v>2.3999999999999998E-3</v>
      </c>
    </row>
    <row r="31" spans="1:14">
      <c r="A31" t="s">
        <v>302</v>
      </c>
      <c r="B31" t="s">
        <v>303</v>
      </c>
      <c r="C31" t="s">
        <v>99</v>
      </c>
      <c r="D31" t="s">
        <v>122</v>
      </c>
      <c r="E31" t="s">
        <v>304</v>
      </c>
      <c r="F31" t="s">
        <v>301</v>
      </c>
      <c r="G31" t="s">
        <v>101</v>
      </c>
      <c r="H31" s="65">
        <v>6083</v>
      </c>
      <c r="I31" s="65">
        <v>40020</v>
      </c>
      <c r="J31" s="65">
        <v>0</v>
      </c>
      <c r="K31" s="65">
        <v>2434.4166</v>
      </c>
      <c r="L31" s="66">
        <v>5.0000000000000001E-4</v>
      </c>
      <c r="M31" s="66">
        <v>2.12E-2</v>
      </c>
      <c r="N31" s="66">
        <v>7.7000000000000002E-3</v>
      </c>
    </row>
    <row r="32" spans="1:14">
      <c r="A32" t="s">
        <v>305</v>
      </c>
      <c r="B32" t="s">
        <v>306</v>
      </c>
      <c r="C32" t="s">
        <v>99</v>
      </c>
      <c r="D32" t="s">
        <v>122</v>
      </c>
      <c r="E32" t="s">
        <v>307</v>
      </c>
      <c r="F32" t="s">
        <v>237</v>
      </c>
      <c r="G32" t="s">
        <v>101</v>
      </c>
      <c r="H32" s="65">
        <v>808386</v>
      </c>
      <c r="I32" s="65">
        <v>699.5</v>
      </c>
      <c r="J32" s="65">
        <v>0</v>
      </c>
      <c r="K32" s="65">
        <v>5654.6600699999999</v>
      </c>
      <c r="L32" s="66">
        <v>8.9999999999999998E-4</v>
      </c>
      <c r="M32" s="66">
        <v>4.9200000000000001E-2</v>
      </c>
      <c r="N32" s="66">
        <v>1.7899999999999999E-2</v>
      </c>
    </row>
    <row r="33" spans="1:14">
      <c r="A33" t="s">
        <v>308</v>
      </c>
      <c r="B33" t="s">
        <v>309</v>
      </c>
      <c r="C33" t="s">
        <v>99</v>
      </c>
      <c r="D33" t="s">
        <v>122</v>
      </c>
      <c r="E33" t="s">
        <v>310</v>
      </c>
      <c r="F33" t="s">
        <v>250</v>
      </c>
      <c r="G33" t="s">
        <v>101</v>
      </c>
      <c r="H33" s="65">
        <v>485972</v>
      </c>
      <c r="I33" s="65">
        <v>449</v>
      </c>
      <c r="J33" s="65">
        <v>0</v>
      </c>
      <c r="K33" s="65">
        <v>2182.0142799999999</v>
      </c>
      <c r="L33" s="66">
        <v>5.0000000000000001E-4</v>
      </c>
      <c r="M33" s="66">
        <v>1.9E-2</v>
      </c>
      <c r="N33" s="66">
        <v>6.8999999999999999E-3</v>
      </c>
    </row>
    <row r="34" spans="1:14">
      <c r="A34" t="s">
        <v>311</v>
      </c>
      <c r="B34" t="s">
        <v>312</v>
      </c>
      <c r="C34" t="s">
        <v>99</v>
      </c>
      <c r="D34" t="s">
        <v>122</v>
      </c>
      <c r="E34" t="s">
        <v>313</v>
      </c>
      <c r="F34" t="s">
        <v>314</v>
      </c>
      <c r="G34" t="s">
        <v>101</v>
      </c>
      <c r="H34" s="65">
        <v>7424</v>
      </c>
      <c r="I34" s="65">
        <v>19420</v>
      </c>
      <c r="J34" s="65">
        <v>0</v>
      </c>
      <c r="K34" s="65">
        <v>1441.7408</v>
      </c>
      <c r="L34" s="66">
        <v>4.0000000000000002E-4</v>
      </c>
      <c r="M34" s="66">
        <v>1.2500000000000001E-2</v>
      </c>
      <c r="N34" s="66">
        <v>4.5999999999999999E-3</v>
      </c>
    </row>
    <row r="35" spans="1:14">
      <c r="A35" t="s">
        <v>315</v>
      </c>
      <c r="B35" t="s">
        <v>316</v>
      </c>
      <c r="C35" t="s">
        <v>99</v>
      </c>
      <c r="D35" t="s">
        <v>122</v>
      </c>
      <c r="E35" t="s">
        <v>317</v>
      </c>
      <c r="F35" t="s">
        <v>318</v>
      </c>
      <c r="G35" t="s">
        <v>101</v>
      </c>
      <c r="H35" s="65">
        <v>1614</v>
      </c>
      <c r="I35" s="65">
        <v>98760</v>
      </c>
      <c r="J35" s="65">
        <v>0</v>
      </c>
      <c r="K35" s="65">
        <v>1593.9864</v>
      </c>
      <c r="L35" s="66">
        <v>2.0000000000000001E-4</v>
      </c>
      <c r="M35" s="66">
        <v>1.3899999999999999E-2</v>
      </c>
      <c r="N35" s="66">
        <v>5.0000000000000001E-3</v>
      </c>
    </row>
    <row r="36" spans="1:14">
      <c r="A36" t="s">
        <v>319</v>
      </c>
      <c r="B36" t="s">
        <v>320</v>
      </c>
      <c r="C36" t="s">
        <v>99</v>
      </c>
      <c r="D36" t="s">
        <v>122</v>
      </c>
      <c r="E36" t="s">
        <v>321</v>
      </c>
      <c r="F36" t="s">
        <v>322</v>
      </c>
      <c r="G36" t="s">
        <v>101</v>
      </c>
      <c r="H36" s="65">
        <v>8599</v>
      </c>
      <c r="I36" s="65">
        <v>21850</v>
      </c>
      <c r="J36" s="65">
        <v>0</v>
      </c>
      <c r="K36" s="65">
        <v>1878.8815</v>
      </c>
      <c r="L36" s="66">
        <v>5.0000000000000001E-4</v>
      </c>
      <c r="M36" s="66">
        <v>1.6299999999999999E-2</v>
      </c>
      <c r="N36" s="66">
        <v>5.8999999999999999E-3</v>
      </c>
    </row>
    <row r="37" spans="1:14">
      <c r="A37" t="s">
        <v>323</v>
      </c>
      <c r="B37" t="s">
        <v>324</v>
      </c>
      <c r="C37" t="s">
        <v>99</v>
      </c>
      <c r="D37" t="s">
        <v>122</v>
      </c>
      <c r="E37" t="s">
        <v>325</v>
      </c>
      <c r="F37" t="s">
        <v>322</v>
      </c>
      <c r="G37" t="s">
        <v>101</v>
      </c>
      <c r="H37" s="65">
        <v>287331.83</v>
      </c>
      <c r="I37" s="65">
        <v>522</v>
      </c>
      <c r="J37" s="65">
        <v>0</v>
      </c>
      <c r="K37" s="65">
        <v>1499.8721525999999</v>
      </c>
      <c r="L37" s="66">
        <v>2.0000000000000001E-4</v>
      </c>
      <c r="M37" s="66">
        <v>1.2999999999999999E-2</v>
      </c>
      <c r="N37" s="66">
        <v>4.7000000000000002E-3</v>
      </c>
    </row>
    <row r="38" spans="1:14">
      <c r="A38" t="s">
        <v>326</v>
      </c>
      <c r="B38" t="s">
        <v>327</v>
      </c>
      <c r="C38" t="s">
        <v>99</v>
      </c>
      <c r="D38" t="s">
        <v>122</v>
      </c>
      <c r="E38" t="s">
        <v>328</v>
      </c>
      <c r="F38" t="s">
        <v>272</v>
      </c>
      <c r="G38" t="s">
        <v>101</v>
      </c>
      <c r="H38" s="65">
        <v>10041</v>
      </c>
      <c r="I38" s="65">
        <v>12360</v>
      </c>
      <c r="J38" s="65">
        <v>0</v>
      </c>
      <c r="K38" s="65">
        <v>1241.0676000000001</v>
      </c>
      <c r="L38" s="66">
        <v>2.0000000000000001E-4</v>
      </c>
      <c r="M38" s="66">
        <v>1.0800000000000001E-2</v>
      </c>
      <c r="N38" s="66">
        <v>3.8999999999999998E-3</v>
      </c>
    </row>
    <row r="39" spans="1:14">
      <c r="A39" t="s">
        <v>329</v>
      </c>
      <c r="B39" t="s">
        <v>330</v>
      </c>
      <c r="C39" t="s">
        <v>99</v>
      </c>
      <c r="D39" t="s">
        <v>122</v>
      </c>
      <c r="E39" t="s">
        <v>331</v>
      </c>
      <c r="F39" t="s">
        <v>332</v>
      </c>
      <c r="G39" t="s">
        <v>101</v>
      </c>
      <c r="H39" s="65">
        <v>63261</v>
      </c>
      <c r="I39" s="65">
        <v>257</v>
      </c>
      <c r="J39" s="65">
        <v>0</v>
      </c>
      <c r="K39" s="65">
        <v>162.58077</v>
      </c>
      <c r="L39" s="66">
        <v>1E-4</v>
      </c>
      <c r="M39" s="66">
        <v>1.4E-3</v>
      </c>
      <c r="N39" s="66">
        <v>5.0000000000000001E-4</v>
      </c>
    </row>
    <row r="40" spans="1:14">
      <c r="A40" t="s">
        <v>333</v>
      </c>
      <c r="B40" t="s">
        <v>334</v>
      </c>
      <c r="C40" t="s">
        <v>99</v>
      </c>
      <c r="D40" t="s">
        <v>122</v>
      </c>
      <c r="E40" t="s">
        <v>335</v>
      </c>
      <c r="F40" t="s">
        <v>336</v>
      </c>
      <c r="G40" t="s">
        <v>101</v>
      </c>
      <c r="H40" s="65">
        <v>112383</v>
      </c>
      <c r="I40" s="65">
        <v>2351</v>
      </c>
      <c r="J40" s="65">
        <v>0</v>
      </c>
      <c r="K40" s="65">
        <v>2642.1243300000001</v>
      </c>
      <c r="L40" s="66">
        <v>6.9999999999999999E-4</v>
      </c>
      <c r="M40" s="66">
        <v>2.3E-2</v>
      </c>
      <c r="N40" s="66">
        <v>8.3999999999999995E-3</v>
      </c>
    </row>
    <row r="41" spans="1:14">
      <c r="A41" t="s">
        <v>337</v>
      </c>
      <c r="B41" t="s">
        <v>338</v>
      </c>
      <c r="C41" t="s">
        <v>99</v>
      </c>
      <c r="D41" t="s">
        <v>122</v>
      </c>
      <c r="E41" t="s">
        <v>339</v>
      </c>
      <c r="F41" t="s">
        <v>279</v>
      </c>
      <c r="G41" t="s">
        <v>101</v>
      </c>
      <c r="H41" s="65">
        <v>5376</v>
      </c>
      <c r="I41" s="65">
        <v>41700</v>
      </c>
      <c r="J41" s="65">
        <v>0</v>
      </c>
      <c r="K41" s="65">
        <v>2241.7919999999999</v>
      </c>
      <c r="L41" s="66">
        <v>2.9999999999999997E-4</v>
      </c>
      <c r="M41" s="66">
        <v>1.95E-2</v>
      </c>
      <c r="N41" s="66">
        <v>7.1000000000000004E-3</v>
      </c>
    </row>
    <row r="42" spans="1:14">
      <c r="A42" t="s">
        <v>340</v>
      </c>
      <c r="B42" t="s">
        <v>341</v>
      </c>
      <c r="C42" t="s">
        <v>99</v>
      </c>
      <c r="D42" t="s">
        <v>122</v>
      </c>
      <c r="E42" t="s">
        <v>342</v>
      </c>
      <c r="F42" t="s">
        <v>343</v>
      </c>
      <c r="G42" t="s">
        <v>101</v>
      </c>
      <c r="H42" s="65">
        <v>21079</v>
      </c>
      <c r="I42" s="65">
        <v>10950</v>
      </c>
      <c r="J42" s="65">
        <v>0</v>
      </c>
      <c r="K42" s="65">
        <v>2308.1505000000002</v>
      </c>
      <c r="L42" s="66">
        <v>2.9999999999999997E-4</v>
      </c>
      <c r="M42" s="66">
        <v>2.01E-2</v>
      </c>
      <c r="N42" s="66">
        <v>7.3000000000000001E-3</v>
      </c>
    </row>
    <row r="43" spans="1:14">
      <c r="A43" t="s">
        <v>344</v>
      </c>
      <c r="B43" t="s">
        <v>345</v>
      </c>
      <c r="C43" t="s">
        <v>99</v>
      </c>
      <c r="D43" t="s">
        <v>122</v>
      </c>
      <c r="E43" t="s">
        <v>346</v>
      </c>
      <c r="F43" t="s">
        <v>347</v>
      </c>
      <c r="G43" t="s">
        <v>101</v>
      </c>
      <c r="H43" s="65">
        <v>4782</v>
      </c>
      <c r="I43" s="65">
        <v>15720</v>
      </c>
      <c r="J43" s="65">
        <v>0</v>
      </c>
      <c r="K43" s="65">
        <v>751.73040000000003</v>
      </c>
      <c r="L43" s="66">
        <v>2.0000000000000001E-4</v>
      </c>
      <c r="M43" s="66">
        <v>6.4999999999999997E-3</v>
      </c>
      <c r="N43" s="66">
        <v>2.3999999999999998E-3</v>
      </c>
    </row>
    <row r="44" spans="1:14">
      <c r="A44" t="s">
        <v>348</v>
      </c>
      <c r="B44" t="s">
        <v>349</v>
      </c>
      <c r="C44" t="s">
        <v>99</v>
      </c>
      <c r="D44" t="s">
        <v>122</v>
      </c>
      <c r="E44" t="s">
        <v>350</v>
      </c>
      <c r="F44" t="s">
        <v>351</v>
      </c>
      <c r="G44" t="s">
        <v>101</v>
      </c>
      <c r="H44" s="65">
        <v>2122</v>
      </c>
      <c r="I44" s="65">
        <v>68300</v>
      </c>
      <c r="J44" s="65">
        <v>0</v>
      </c>
      <c r="K44" s="65">
        <v>1449.326</v>
      </c>
      <c r="L44" s="66">
        <v>4.0000000000000002E-4</v>
      </c>
      <c r="M44" s="66">
        <v>1.26E-2</v>
      </c>
      <c r="N44" s="66">
        <v>4.5999999999999999E-3</v>
      </c>
    </row>
    <row r="45" spans="1:14">
      <c r="A45" t="s">
        <v>352</v>
      </c>
      <c r="B45" t="s">
        <v>353</v>
      </c>
      <c r="C45" t="s">
        <v>99</v>
      </c>
      <c r="D45" t="s">
        <v>122</v>
      </c>
      <c r="E45" t="s">
        <v>354</v>
      </c>
      <c r="F45" t="s">
        <v>355</v>
      </c>
      <c r="G45" t="s">
        <v>101</v>
      </c>
      <c r="H45" s="65">
        <v>33127</v>
      </c>
      <c r="I45" s="65">
        <v>1960</v>
      </c>
      <c r="J45" s="65">
        <v>0</v>
      </c>
      <c r="K45" s="65">
        <v>649.28920000000005</v>
      </c>
      <c r="L45" s="66">
        <v>2.0000000000000001E-4</v>
      </c>
      <c r="M45" s="66">
        <v>5.5999999999999999E-3</v>
      </c>
      <c r="N45" s="66">
        <v>2.0999999999999999E-3</v>
      </c>
    </row>
    <row r="46" spans="1:14">
      <c r="A46" t="s">
        <v>356</v>
      </c>
      <c r="B46" t="s">
        <v>357</v>
      </c>
      <c r="C46" t="s">
        <v>99</v>
      </c>
      <c r="D46" t="s">
        <v>122</v>
      </c>
      <c r="E46" t="s">
        <v>358</v>
      </c>
      <c r="F46" t="s">
        <v>355</v>
      </c>
      <c r="G46" t="s">
        <v>101</v>
      </c>
      <c r="H46" s="65">
        <v>102542.18</v>
      </c>
      <c r="I46" s="65">
        <v>1336</v>
      </c>
      <c r="J46" s="65">
        <v>0</v>
      </c>
      <c r="K46" s="65">
        <v>1369.9635248</v>
      </c>
      <c r="L46" s="66">
        <v>5.0000000000000001E-4</v>
      </c>
      <c r="M46" s="66">
        <v>1.1900000000000001E-2</v>
      </c>
      <c r="N46" s="66">
        <v>4.3E-3</v>
      </c>
    </row>
    <row r="47" spans="1:14">
      <c r="A47" t="s">
        <v>359</v>
      </c>
      <c r="B47" t="s">
        <v>360</v>
      </c>
      <c r="C47" t="s">
        <v>99</v>
      </c>
      <c r="D47" t="s">
        <v>122</v>
      </c>
      <c r="E47" t="s">
        <v>361</v>
      </c>
      <c r="F47" t="s">
        <v>128</v>
      </c>
      <c r="G47" t="s">
        <v>101</v>
      </c>
      <c r="H47" s="65">
        <v>17426</v>
      </c>
      <c r="I47" s="65">
        <v>5264</v>
      </c>
      <c r="J47" s="65">
        <v>0</v>
      </c>
      <c r="K47" s="65">
        <v>917.30463999999995</v>
      </c>
      <c r="L47" s="66">
        <v>4.0000000000000002E-4</v>
      </c>
      <c r="M47" s="66">
        <v>8.0000000000000002E-3</v>
      </c>
      <c r="N47" s="66">
        <v>2.8999999999999998E-3</v>
      </c>
    </row>
    <row r="48" spans="1:14">
      <c r="A48" s="67" t="s">
        <v>362</v>
      </c>
      <c r="D48" s="14"/>
      <c r="E48" s="14"/>
      <c r="F48" s="14"/>
      <c r="H48" s="69">
        <v>345933.57</v>
      </c>
      <c r="J48" s="69">
        <v>0</v>
      </c>
      <c r="K48" s="69">
        <v>7736.8968278000002</v>
      </c>
      <c r="M48" s="68">
        <v>6.7299999999999999E-2</v>
      </c>
      <c r="N48" s="68">
        <v>2.4500000000000001E-2</v>
      </c>
    </row>
    <row r="49" spans="1:14">
      <c r="A49" t="s">
        <v>363</v>
      </c>
      <c r="B49" t="s">
        <v>364</v>
      </c>
      <c r="C49" t="s">
        <v>99</v>
      </c>
      <c r="D49" t="s">
        <v>122</v>
      </c>
      <c r="E49" t="s">
        <v>365</v>
      </c>
      <c r="F49" t="s">
        <v>301</v>
      </c>
      <c r="G49" t="s">
        <v>101</v>
      </c>
      <c r="H49" s="65">
        <v>57222.57</v>
      </c>
      <c r="I49" s="65">
        <v>2954</v>
      </c>
      <c r="J49" s="65">
        <v>0</v>
      </c>
      <c r="K49" s="65">
        <v>1690.3547177999999</v>
      </c>
      <c r="L49" s="66">
        <v>5.0000000000000001E-4</v>
      </c>
      <c r="M49" s="66">
        <v>1.47E-2</v>
      </c>
      <c r="N49" s="66">
        <v>5.3E-3</v>
      </c>
    </row>
    <row r="50" spans="1:14">
      <c r="A50" t="s">
        <v>366</v>
      </c>
      <c r="B50" t="s">
        <v>367</v>
      </c>
      <c r="C50" t="s">
        <v>99</v>
      </c>
      <c r="D50" t="s">
        <v>122</v>
      </c>
      <c r="E50" t="s">
        <v>368</v>
      </c>
      <c r="F50" t="s">
        <v>237</v>
      </c>
      <c r="G50" t="s">
        <v>101</v>
      </c>
      <c r="H50" s="65">
        <v>31000</v>
      </c>
      <c r="I50" s="65">
        <v>4261</v>
      </c>
      <c r="J50" s="65">
        <v>0</v>
      </c>
      <c r="K50" s="65">
        <v>1320.91</v>
      </c>
      <c r="L50" s="66">
        <v>2.2000000000000001E-3</v>
      </c>
      <c r="M50" s="66">
        <v>1.15E-2</v>
      </c>
      <c r="N50" s="66">
        <v>4.1999999999999997E-3</v>
      </c>
    </row>
    <row r="51" spans="1:14">
      <c r="A51" t="s">
        <v>369</v>
      </c>
      <c r="B51" t="s">
        <v>370</v>
      </c>
      <c r="C51" t="s">
        <v>99</v>
      </c>
      <c r="D51" t="s">
        <v>122</v>
      </c>
      <c r="E51" t="s">
        <v>371</v>
      </c>
      <c r="F51" t="s">
        <v>314</v>
      </c>
      <c r="G51" t="s">
        <v>101</v>
      </c>
      <c r="H51" s="65">
        <v>16345</v>
      </c>
      <c r="I51" s="65">
        <v>1393</v>
      </c>
      <c r="J51" s="65">
        <v>0</v>
      </c>
      <c r="K51" s="65">
        <v>227.68584999999999</v>
      </c>
      <c r="L51" s="66">
        <v>1.1999999999999999E-3</v>
      </c>
      <c r="M51" s="66">
        <v>2E-3</v>
      </c>
      <c r="N51" s="66">
        <v>6.9999999999999999E-4</v>
      </c>
    </row>
    <row r="52" spans="1:14">
      <c r="A52" t="s">
        <v>372</v>
      </c>
      <c r="B52" t="s">
        <v>373</v>
      </c>
      <c r="C52" t="s">
        <v>99</v>
      </c>
      <c r="D52" t="s">
        <v>122</v>
      </c>
      <c r="E52" t="s">
        <v>374</v>
      </c>
      <c r="F52" t="s">
        <v>322</v>
      </c>
      <c r="G52" t="s">
        <v>101</v>
      </c>
      <c r="H52" s="65">
        <v>154864</v>
      </c>
      <c r="I52" s="65">
        <v>1799</v>
      </c>
      <c r="J52" s="65">
        <v>0</v>
      </c>
      <c r="K52" s="65">
        <v>2786.0033600000002</v>
      </c>
      <c r="L52" s="66">
        <v>2.5000000000000001E-3</v>
      </c>
      <c r="M52" s="66">
        <v>2.4199999999999999E-2</v>
      </c>
      <c r="N52" s="66">
        <v>8.8000000000000005E-3</v>
      </c>
    </row>
    <row r="53" spans="1:14">
      <c r="A53" t="s">
        <v>375</v>
      </c>
      <c r="B53" t="s">
        <v>376</v>
      </c>
      <c r="C53" t="s">
        <v>99</v>
      </c>
      <c r="D53" t="s">
        <v>122</v>
      </c>
      <c r="E53" t="s">
        <v>377</v>
      </c>
      <c r="F53" t="s">
        <v>322</v>
      </c>
      <c r="G53" t="s">
        <v>101</v>
      </c>
      <c r="H53" s="65">
        <v>14796</v>
      </c>
      <c r="I53" s="65">
        <v>75</v>
      </c>
      <c r="J53" s="65">
        <v>0</v>
      </c>
      <c r="K53" s="65">
        <v>11.097</v>
      </c>
      <c r="L53" s="66">
        <v>1E-4</v>
      </c>
      <c r="M53" s="66">
        <v>1E-4</v>
      </c>
      <c r="N53" s="66">
        <v>0</v>
      </c>
    </row>
    <row r="54" spans="1:14">
      <c r="A54" t="s">
        <v>378</v>
      </c>
      <c r="B54" t="s">
        <v>379</v>
      </c>
      <c r="C54" t="s">
        <v>99</v>
      </c>
      <c r="D54" t="s">
        <v>122</v>
      </c>
      <c r="E54" t="s">
        <v>380</v>
      </c>
      <c r="F54" t="s">
        <v>336</v>
      </c>
      <c r="G54" t="s">
        <v>101</v>
      </c>
      <c r="H54" s="65">
        <v>62171</v>
      </c>
      <c r="I54" s="65">
        <v>2460</v>
      </c>
      <c r="J54" s="65">
        <v>0</v>
      </c>
      <c r="K54" s="65">
        <v>1529.4066</v>
      </c>
      <c r="L54" s="66">
        <v>1.9E-3</v>
      </c>
      <c r="M54" s="66">
        <v>1.3299999999999999E-2</v>
      </c>
      <c r="N54" s="66">
        <v>4.7999999999999996E-3</v>
      </c>
    </row>
    <row r="55" spans="1:14">
      <c r="A55" t="s">
        <v>381</v>
      </c>
      <c r="B55" t="s">
        <v>382</v>
      </c>
      <c r="C55" t="s">
        <v>99</v>
      </c>
      <c r="D55" t="s">
        <v>122</v>
      </c>
      <c r="E55" t="s">
        <v>383</v>
      </c>
      <c r="F55" t="s">
        <v>351</v>
      </c>
      <c r="G55" t="s">
        <v>101</v>
      </c>
      <c r="H55" s="65">
        <v>9535</v>
      </c>
      <c r="I55" s="65">
        <v>1798</v>
      </c>
      <c r="J55" s="65">
        <v>0</v>
      </c>
      <c r="K55" s="65">
        <v>171.4393</v>
      </c>
      <c r="L55" s="66">
        <v>1.2999999999999999E-3</v>
      </c>
      <c r="M55" s="66">
        <v>1.5E-3</v>
      </c>
      <c r="N55" s="66">
        <v>5.0000000000000001E-4</v>
      </c>
    </row>
    <row r="56" spans="1:14">
      <c r="A56" s="67" t="s">
        <v>384</v>
      </c>
      <c r="D56" s="14"/>
      <c r="E56" s="14"/>
      <c r="F56" s="14"/>
      <c r="H56" s="69">
        <v>0</v>
      </c>
      <c r="J56" s="69">
        <v>0</v>
      </c>
      <c r="K56" s="69">
        <v>0</v>
      </c>
      <c r="M56" s="68">
        <v>0</v>
      </c>
      <c r="N56" s="68">
        <v>0</v>
      </c>
    </row>
    <row r="57" spans="1:14">
      <c r="A57" t="s">
        <v>213</v>
      </c>
      <c r="B57" t="s">
        <v>213</v>
      </c>
      <c r="D57" s="14"/>
      <c r="E57" s="14"/>
      <c r="F57" t="s">
        <v>213</v>
      </c>
      <c r="G57" t="s">
        <v>213</v>
      </c>
      <c r="H57" s="65">
        <v>0</v>
      </c>
      <c r="I57" s="65">
        <v>0</v>
      </c>
      <c r="K57" s="65">
        <v>0</v>
      </c>
      <c r="L57" s="66">
        <v>0</v>
      </c>
      <c r="M57" s="66">
        <v>0</v>
      </c>
      <c r="N57" s="66">
        <v>0</v>
      </c>
    </row>
    <row r="58" spans="1:14">
      <c r="A58" s="67" t="s">
        <v>218</v>
      </c>
      <c r="D58" s="14"/>
      <c r="E58" s="14"/>
      <c r="F58" s="14"/>
      <c r="H58" s="69">
        <v>133641</v>
      </c>
      <c r="J58" s="69">
        <v>0.16847680000000001</v>
      </c>
      <c r="K58" s="69">
        <v>28839.8950234</v>
      </c>
      <c r="M58" s="68">
        <v>0.25090000000000001</v>
      </c>
      <c r="N58" s="68">
        <v>9.1200000000000003E-2</v>
      </c>
    </row>
    <row r="59" spans="1:14">
      <c r="A59" s="67" t="s">
        <v>232</v>
      </c>
      <c r="D59" s="14"/>
      <c r="E59" s="14"/>
      <c r="F59" s="14"/>
      <c r="H59" s="69">
        <v>61684</v>
      </c>
      <c r="J59" s="69">
        <v>0</v>
      </c>
      <c r="K59" s="69">
        <v>7085.9982007999997</v>
      </c>
      <c r="M59" s="68">
        <v>6.1600000000000002E-2</v>
      </c>
      <c r="N59" s="68">
        <v>2.24E-2</v>
      </c>
    </row>
    <row r="60" spans="1:14">
      <c r="A60" t="s">
        <v>385</v>
      </c>
      <c r="B60" t="s">
        <v>386</v>
      </c>
      <c r="C60" t="s">
        <v>387</v>
      </c>
      <c r="D60" t="s">
        <v>388</v>
      </c>
      <c r="E60" t="s">
        <v>389</v>
      </c>
      <c r="F60" t="s">
        <v>390</v>
      </c>
      <c r="G60" t="s">
        <v>105</v>
      </c>
      <c r="H60" s="65">
        <v>5506</v>
      </c>
      <c r="I60" s="65">
        <v>12433</v>
      </c>
      <c r="J60" s="65">
        <v>0</v>
      </c>
      <c r="K60" s="65">
        <v>2231.6687947999999</v>
      </c>
      <c r="L60" s="66">
        <v>1E-4</v>
      </c>
      <c r="M60" s="66">
        <v>1.9400000000000001E-2</v>
      </c>
      <c r="N60" s="66">
        <v>7.1000000000000004E-3</v>
      </c>
    </row>
    <row r="61" spans="1:14">
      <c r="A61" t="s">
        <v>391</v>
      </c>
      <c r="B61" t="s">
        <v>392</v>
      </c>
      <c r="C61" t="s">
        <v>387</v>
      </c>
      <c r="D61" t="s">
        <v>388</v>
      </c>
      <c r="E61" t="s">
        <v>393</v>
      </c>
      <c r="F61" t="s">
        <v>394</v>
      </c>
      <c r="G61" t="s">
        <v>105</v>
      </c>
      <c r="H61" s="65">
        <v>20279</v>
      </c>
      <c r="I61" s="65">
        <v>383</v>
      </c>
      <c r="J61" s="65">
        <v>0</v>
      </c>
      <c r="K61" s="65">
        <v>253.19953820000001</v>
      </c>
      <c r="L61" s="66">
        <v>6.9999999999999999E-4</v>
      </c>
      <c r="M61" s="66">
        <v>2.2000000000000001E-3</v>
      </c>
      <c r="N61" s="66">
        <v>8.0000000000000004E-4</v>
      </c>
    </row>
    <row r="62" spans="1:14">
      <c r="A62" t="s">
        <v>395</v>
      </c>
      <c r="B62" t="s">
        <v>396</v>
      </c>
      <c r="C62" t="s">
        <v>397</v>
      </c>
      <c r="D62" t="s">
        <v>388</v>
      </c>
      <c r="E62" t="s">
        <v>398</v>
      </c>
      <c r="F62" t="s">
        <v>394</v>
      </c>
      <c r="G62" t="s">
        <v>105</v>
      </c>
      <c r="H62" s="65">
        <v>8204</v>
      </c>
      <c r="I62" s="65">
        <v>1527</v>
      </c>
      <c r="J62" s="65">
        <v>0</v>
      </c>
      <c r="K62" s="65">
        <v>408.39676079999998</v>
      </c>
      <c r="L62" s="66">
        <v>4.0000000000000002E-4</v>
      </c>
      <c r="M62" s="66">
        <v>3.5999999999999999E-3</v>
      </c>
      <c r="N62" s="66">
        <v>1.2999999999999999E-3</v>
      </c>
    </row>
    <row r="63" spans="1:14">
      <c r="A63" t="s">
        <v>399</v>
      </c>
      <c r="B63" t="s">
        <v>400</v>
      </c>
      <c r="C63" t="s">
        <v>397</v>
      </c>
      <c r="D63" t="s">
        <v>388</v>
      </c>
      <c r="E63" t="s">
        <v>401</v>
      </c>
      <c r="F63" t="s">
        <v>402</v>
      </c>
      <c r="G63" t="s">
        <v>105</v>
      </c>
      <c r="H63" s="65">
        <v>2100</v>
      </c>
      <c r="I63" s="65">
        <v>2450</v>
      </c>
      <c r="J63" s="65">
        <v>0</v>
      </c>
      <c r="K63" s="65">
        <v>167.727</v>
      </c>
      <c r="L63" s="66">
        <v>0</v>
      </c>
      <c r="M63" s="66">
        <v>1.5E-3</v>
      </c>
      <c r="N63" s="66">
        <v>5.0000000000000001E-4</v>
      </c>
    </row>
    <row r="64" spans="1:14">
      <c r="A64" t="s">
        <v>403</v>
      </c>
      <c r="B64" t="s">
        <v>404</v>
      </c>
      <c r="C64" t="s">
        <v>387</v>
      </c>
      <c r="D64" t="s">
        <v>388</v>
      </c>
      <c r="E64" t="s">
        <v>405</v>
      </c>
      <c r="F64" t="s">
        <v>402</v>
      </c>
      <c r="G64" t="s">
        <v>105</v>
      </c>
      <c r="H64" s="65">
        <v>3515</v>
      </c>
      <c r="I64" s="65">
        <v>13027</v>
      </c>
      <c r="J64" s="65">
        <v>0</v>
      </c>
      <c r="K64" s="65">
        <v>1492.7509030000001</v>
      </c>
      <c r="L64" s="66">
        <v>1E-4</v>
      </c>
      <c r="M64" s="66">
        <v>1.2999999999999999E-2</v>
      </c>
      <c r="N64" s="66">
        <v>4.7000000000000002E-3</v>
      </c>
    </row>
    <row r="65" spans="1:14">
      <c r="A65" t="s">
        <v>406</v>
      </c>
      <c r="B65" t="s">
        <v>407</v>
      </c>
      <c r="C65" t="s">
        <v>397</v>
      </c>
      <c r="D65" t="s">
        <v>388</v>
      </c>
      <c r="E65" t="s">
        <v>408</v>
      </c>
      <c r="F65" t="s">
        <v>402</v>
      </c>
      <c r="G65" t="s">
        <v>105</v>
      </c>
      <c r="H65" s="65">
        <v>20950</v>
      </c>
      <c r="I65" s="65">
        <v>2142</v>
      </c>
      <c r="J65" s="65">
        <v>0</v>
      </c>
      <c r="K65" s="65">
        <v>1462.92174</v>
      </c>
      <c r="L65" s="66">
        <v>5.9999999999999995E-4</v>
      </c>
      <c r="M65" s="66">
        <v>1.2699999999999999E-2</v>
      </c>
      <c r="N65" s="66">
        <v>4.5999999999999999E-3</v>
      </c>
    </row>
    <row r="66" spans="1:14">
      <c r="A66" t="s">
        <v>409</v>
      </c>
      <c r="B66" t="s">
        <v>410</v>
      </c>
      <c r="C66" t="s">
        <v>397</v>
      </c>
      <c r="D66" t="s">
        <v>388</v>
      </c>
      <c r="E66" t="s">
        <v>411</v>
      </c>
      <c r="F66" t="s">
        <v>402</v>
      </c>
      <c r="G66" t="s">
        <v>105</v>
      </c>
      <c r="H66" s="65">
        <v>1130</v>
      </c>
      <c r="I66" s="65">
        <v>29028</v>
      </c>
      <c r="J66" s="65">
        <v>0</v>
      </c>
      <c r="K66" s="65">
        <v>1069.333464</v>
      </c>
      <c r="L66" s="66">
        <v>0</v>
      </c>
      <c r="M66" s="66">
        <v>9.2999999999999992E-3</v>
      </c>
      <c r="N66" s="66">
        <v>3.3999999999999998E-3</v>
      </c>
    </row>
    <row r="67" spans="1:14">
      <c r="A67" s="67" t="s">
        <v>233</v>
      </c>
      <c r="D67" s="14"/>
      <c r="E67" s="14"/>
      <c r="F67" s="14"/>
      <c r="H67" s="69">
        <v>71957</v>
      </c>
      <c r="J67" s="69">
        <v>0.16847680000000001</v>
      </c>
      <c r="K67" s="69">
        <v>21753.8968226</v>
      </c>
      <c r="M67" s="68">
        <v>0.18920000000000001</v>
      </c>
      <c r="N67" s="68">
        <v>6.88E-2</v>
      </c>
    </row>
    <row r="68" spans="1:14">
      <c r="A68" t="s">
        <v>412</v>
      </c>
      <c r="B68" t="s">
        <v>413</v>
      </c>
      <c r="C68" t="s">
        <v>387</v>
      </c>
      <c r="D68" t="s">
        <v>388</v>
      </c>
      <c r="E68" t="s">
        <v>414</v>
      </c>
      <c r="F68" t="s">
        <v>415</v>
      </c>
      <c r="G68" t="s">
        <v>105</v>
      </c>
      <c r="H68" s="65">
        <v>5365</v>
      </c>
      <c r="I68" s="65">
        <v>1020</v>
      </c>
      <c r="J68" s="65">
        <v>0</v>
      </c>
      <c r="K68" s="65">
        <v>178.39698000000001</v>
      </c>
      <c r="L68" s="66">
        <v>2.9999999999999997E-4</v>
      </c>
      <c r="M68" s="66">
        <v>1.6000000000000001E-3</v>
      </c>
      <c r="N68" s="66">
        <v>5.9999999999999995E-4</v>
      </c>
    </row>
    <row r="69" spans="1:14">
      <c r="A69" t="s">
        <v>416</v>
      </c>
      <c r="B69" t="s">
        <v>417</v>
      </c>
      <c r="C69" t="s">
        <v>99</v>
      </c>
      <c r="D69" t="s">
        <v>388</v>
      </c>
      <c r="E69" t="s">
        <v>418</v>
      </c>
      <c r="F69" t="s">
        <v>419</v>
      </c>
      <c r="G69" t="s">
        <v>105</v>
      </c>
      <c r="H69" s="65">
        <v>6516</v>
      </c>
      <c r="I69" s="65">
        <v>34771</v>
      </c>
      <c r="J69" s="65">
        <v>0</v>
      </c>
      <c r="K69" s="65">
        <v>7386.1114535999995</v>
      </c>
      <c r="L69" s="66">
        <v>0</v>
      </c>
      <c r="M69" s="66">
        <v>6.4199999999999993E-2</v>
      </c>
      <c r="N69" s="66">
        <v>2.3400000000000001E-2</v>
      </c>
    </row>
    <row r="70" spans="1:14">
      <c r="A70" t="s">
        <v>420</v>
      </c>
      <c r="B70" t="s">
        <v>421</v>
      </c>
      <c r="C70" t="s">
        <v>122</v>
      </c>
      <c r="D70" t="s">
        <v>388</v>
      </c>
      <c r="E70" t="s">
        <v>422</v>
      </c>
      <c r="F70" t="s">
        <v>423</v>
      </c>
      <c r="G70" t="s">
        <v>109</v>
      </c>
      <c r="H70" s="65">
        <v>19039</v>
      </c>
      <c r="I70" s="65">
        <v>300</v>
      </c>
      <c r="J70" s="65">
        <v>0</v>
      </c>
      <c r="K70" s="65">
        <v>221.31695160000001</v>
      </c>
      <c r="L70" s="66">
        <v>0</v>
      </c>
      <c r="M70" s="66">
        <v>1.9E-3</v>
      </c>
      <c r="N70" s="66">
        <v>6.9999999999999999E-4</v>
      </c>
    </row>
    <row r="71" spans="1:14">
      <c r="A71" t="s">
        <v>424</v>
      </c>
      <c r="B71" t="s">
        <v>425</v>
      </c>
      <c r="C71" t="s">
        <v>387</v>
      </c>
      <c r="D71" t="s">
        <v>388</v>
      </c>
      <c r="E71" t="s">
        <v>426</v>
      </c>
      <c r="F71" t="s">
        <v>427</v>
      </c>
      <c r="G71" t="s">
        <v>105</v>
      </c>
      <c r="H71" s="65">
        <v>323</v>
      </c>
      <c r="I71" s="65">
        <v>80010</v>
      </c>
      <c r="J71" s="65">
        <v>0.16847680000000001</v>
      </c>
      <c r="K71" s="65">
        <v>842.65777479999997</v>
      </c>
      <c r="L71" s="66">
        <v>0</v>
      </c>
      <c r="M71" s="66">
        <v>7.3000000000000001E-3</v>
      </c>
      <c r="N71" s="66">
        <v>2.7000000000000001E-3</v>
      </c>
    </row>
    <row r="72" spans="1:14">
      <c r="A72" t="s">
        <v>428</v>
      </c>
      <c r="B72" t="s">
        <v>429</v>
      </c>
      <c r="C72" t="s">
        <v>387</v>
      </c>
      <c r="D72" t="s">
        <v>388</v>
      </c>
      <c r="E72" t="s">
        <v>430</v>
      </c>
      <c r="F72" t="s">
        <v>402</v>
      </c>
      <c r="G72" t="s">
        <v>105</v>
      </c>
      <c r="H72" s="65">
        <v>1530</v>
      </c>
      <c r="I72" s="65">
        <v>22678</v>
      </c>
      <c r="J72" s="65">
        <v>0</v>
      </c>
      <c r="K72" s="65">
        <v>1131.133284</v>
      </c>
      <c r="L72" s="66">
        <v>0</v>
      </c>
      <c r="M72" s="66">
        <v>9.7999999999999997E-3</v>
      </c>
      <c r="N72" s="66">
        <v>3.5999999999999999E-3</v>
      </c>
    </row>
    <row r="73" spans="1:14">
      <c r="A73" t="s">
        <v>431</v>
      </c>
      <c r="B73" t="s">
        <v>432</v>
      </c>
      <c r="C73" t="s">
        <v>387</v>
      </c>
      <c r="D73" t="s">
        <v>388</v>
      </c>
      <c r="E73" t="s">
        <v>433</v>
      </c>
      <c r="F73" t="s">
        <v>402</v>
      </c>
      <c r="G73" t="s">
        <v>105</v>
      </c>
      <c r="H73" s="65">
        <v>1048</v>
      </c>
      <c r="I73" s="65">
        <v>27090</v>
      </c>
      <c r="J73" s="65">
        <v>0</v>
      </c>
      <c r="K73" s="65">
        <v>925.52443200000005</v>
      </c>
      <c r="L73" s="66">
        <v>0</v>
      </c>
      <c r="M73" s="66">
        <v>8.0999999999999996E-3</v>
      </c>
      <c r="N73" s="66">
        <v>2.8999999999999998E-3</v>
      </c>
    </row>
    <row r="74" spans="1:14">
      <c r="A74" t="s">
        <v>434</v>
      </c>
      <c r="B74" t="s">
        <v>435</v>
      </c>
      <c r="C74" t="s">
        <v>387</v>
      </c>
      <c r="D74" t="s">
        <v>388</v>
      </c>
      <c r="E74" t="s">
        <v>436</v>
      </c>
      <c r="F74" t="s">
        <v>402</v>
      </c>
      <c r="G74" t="s">
        <v>105</v>
      </c>
      <c r="H74" s="65">
        <v>1598</v>
      </c>
      <c r="I74" s="65">
        <v>37105</v>
      </c>
      <c r="J74" s="65">
        <v>0</v>
      </c>
      <c r="K74" s="65">
        <v>1932.9775540000001</v>
      </c>
      <c r="L74" s="66">
        <v>0</v>
      </c>
      <c r="M74" s="66">
        <v>1.6799999999999999E-2</v>
      </c>
      <c r="N74" s="66">
        <v>6.1000000000000004E-3</v>
      </c>
    </row>
    <row r="75" spans="1:14">
      <c r="A75" t="s">
        <v>437</v>
      </c>
      <c r="B75" t="s">
        <v>438</v>
      </c>
      <c r="C75" t="s">
        <v>397</v>
      </c>
      <c r="D75" t="s">
        <v>388</v>
      </c>
      <c r="E75" t="s">
        <v>439</v>
      </c>
      <c r="F75" t="s">
        <v>402</v>
      </c>
      <c r="G75" t="s">
        <v>105</v>
      </c>
      <c r="H75" s="65">
        <v>9636</v>
      </c>
      <c r="I75" s="65">
        <v>5762</v>
      </c>
      <c r="J75" s="65">
        <v>0</v>
      </c>
      <c r="K75" s="65">
        <v>1810.0378032000001</v>
      </c>
      <c r="L75" s="66">
        <v>1E-4</v>
      </c>
      <c r="M75" s="66">
        <v>1.5699999999999999E-2</v>
      </c>
      <c r="N75" s="66">
        <v>5.7000000000000002E-3</v>
      </c>
    </row>
    <row r="76" spans="1:14">
      <c r="A76" t="s">
        <v>440</v>
      </c>
      <c r="B76" t="s">
        <v>441</v>
      </c>
      <c r="C76" t="s">
        <v>387</v>
      </c>
      <c r="D76" t="s">
        <v>388</v>
      </c>
      <c r="E76" t="s">
        <v>442</v>
      </c>
      <c r="F76" t="s">
        <v>443</v>
      </c>
      <c r="G76" t="s">
        <v>105</v>
      </c>
      <c r="H76" s="65">
        <v>730</v>
      </c>
      <c r="I76" s="65">
        <v>250632</v>
      </c>
      <c r="J76" s="65">
        <v>0</v>
      </c>
      <c r="K76" s="65">
        <v>5964.540336</v>
      </c>
      <c r="L76" s="66">
        <v>0</v>
      </c>
      <c r="M76" s="66">
        <v>5.1900000000000002E-2</v>
      </c>
      <c r="N76" s="66">
        <v>1.89E-2</v>
      </c>
    </row>
    <row r="77" spans="1:14">
      <c r="A77" t="s">
        <v>444</v>
      </c>
      <c r="B77" t="s">
        <v>445</v>
      </c>
      <c r="C77" t="s">
        <v>397</v>
      </c>
      <c r="D77" t="s">
        <v>388</v>
      </c>
      <c r="E77" t="s">
        <v>442</v>
      </c>
      <c r="F77" t="s">
        <v>443</v>
      </c>
      <c r="G77" t="s">
        <v>105</v>
      </c>
      <c r="H77" s="65">
        <v>171</v>
      </c>
      <c r="I77" s="65">
        <v>244179</v>
      </c>
      <c r="J77" s="65">
        <v>0</v>
      </c>
      <c r="K77" s="65">
        <v>1361.2002534000001</v>
      </c>
      <c r="L77" s="66">
        <v>0</v>
      </c>
      <c r="M77" s="66">
        <v>1.18E-2</v>
      </c>
      <c r="N77" s="66">
        <v>4.3E-3</v>
      </c>
    </row>
    <row r="78" spans="1:14">
      <c r="A78" t="s">
        <v>446</v>
      </c>
      <c r="B78" t="s">
        <v>447</v>
      </c>
      <c r="C78" t="s">
        <v>122</v>
      </c>
      <c r="D78" t="s">
        <v>388</v>
      </c>
      <c r="E78" t="s">
        <v>422</v>
      </c>
      <c r="F78" t="s">
        <v>122</v>
      </c>
      <c r="G78" t="s">
        <v>109</v>
      </c>
      <c r="H78" s="65">
        <v>26001</v>
      </c>
      <c r="I78" s="65">
        <v>0</v>
      </c>
      <c r="J78" s="65">
        <v>0</v>
      </c>
      <c r="K78" s="65">
        <v>0</v>
      </c>
      <c r="L78" s="66">
        <v>0</v>
      </c>
      <c r="M78" s="66">
        <v>0</v>
      </c>
      <c r="N78" s="66">
        <v>0</v>
      </c>
    </row>
    <row r="79" spans="1:14">
      <c r="A79" s="79" t="s">
        <v>220</v>
      </c>
      <c r="D79" s="14"/>
      <c r="E79" s="14"/>
      <c r="F79" s="14"/>
    </row>
    <row r="80" spans="1:14">
      <c r="A80" s="79" t="s">
        <v>226</v>
      </c>
      <c r="D80" s="14"/>
      <c r="E80" s="14"/>
      <c r="F80" s="14"/>
    </row>
    <row r="81" spans="1:6">
      <c r="A81" s="79" t="s">
        <v>227</v>
      </c>
      <c r="D81" s="14"/>
      <c r="E81" s="14"/>
      <c r="F81" s="14"/>
    </row>
    <row r="82" spans="1:6">
      <c r="A82" s="79" t="s">
        <v>228</v>
      </c>
      <c r="D82" s="14"/>
      <c r="E82" s="14"/>
      <c r="F82" s="14"/>
    </row>
    <row r="83" spans="1:6">
      <c r="A83" s="79" t="s">
        <v>229</v>
      </c>
      <c r="D83" s="14"/>
      <c r="E83" s="14"/>
      <c r="F83" s="14"/>
    </row>
    <row r="84" spans="1:6" hidden="1">
      <c r="D84" s="14"/>
      <c r="E84" s="14"/>
      <c r="F84" s="14"/>
    </row>
    <row r="85" spans="1:6" hidden="1">
      <c r="D85" s="14"/>
      <c r="E85" s="14"/>
      <c r="F85" s="14"/>
    </row>
    <row r="86" spans="1:6" hidden="1">
      <c r="D86" s="14"/>
      <c r="E86" s="14"/>
      <c r="F86" s="14"/>
    </row>
    <row r="87" spans="1:6" hidden="1">
      <c r="D87" s="14"/>
      <c r="E87" s="14"/>
      <c r="F87" s="14"/>
    </row>
    <row r="88" spans="1:6" hidden="1">
      <c r="D88" s="14"/>
      <c r="E88" s="14"/>
      <c r="F88" s="14"/>
    </row>
    <row r="89" spans="1:6" hidden="1">
      <c r="D89" s="14"/>
      <c r="E89" s="14"/>
      <c r="F89" s="14"/>
    </row>
    <row r="90" spans="1:6" hidden="1">
      <c r="D90" s="14"/>
      <c r="E90" s="14"/>
      <c r="F90" s="14"/>
    </row>
    <row r="91" spans="1:6" hidden="1">
      <c r="D91" s="14"/>
      <c r="E91" s="14"/>
      <c r="F91" s="14"/>
    </row>
    <row r="92" spans="1:6" hidden="1">
      <c r="D92" s="14"/>
      <c r="E92" s="14"/>
      <c r="F92" s="14"/>
    </row>
    <row r="93" spans="1:6" hidden="1">
      <c r="D93" s="14"/>
      <c r="E93" s="14"/>
      <c r="F93" s="14"/>
    </row>
    <row r="94" spans="1:6" hidden="1">
      <c r="D94" s="14"/>
      <c r="E94" s="14"/>
      <c r="F94" s="14"/>
    </row>
    <row r="95" spans="1:6" hidden="1">
      <c r="D95" s="14"/>
      <c r="E95" s="14"/>
      <c r="F95" s="14"/>
    </row>
    <row r="96" spans="1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3.140625" style="13" customWidth="1"/>
    <col min="2" max="2" width="14.8554687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BJ5" s="16"/>
    </row>
    <row r="6" spans="1:62" ht="26.25" customHeight="1">
      <c r="A6" s="93" t="s">
        <v>193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6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2021730</v>
      </c>
      <c r="H10" s="7"/>
      <c r="I10" s="63">
        <v>28.093859999999999</v>
      </c>
      <c r="J10" s="63">
        <v>139068.68155879999</v>
      </c>
      <c r="K10" s="7"/>
      <c r="L10" s="64">
        <v>1</v>
      </c>
      <c r="M10" s="64">
        <v>0.43969999999999998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1982836</v>
      </c>
      <c r="I11" s="69">
        <v>0</v>
      </c>
      <c r="J11" s="69">
        <v>111239.37329</v>
      </c>
      <c r="L11" s="68">
        <v>0.79990000000000006</v>
      </c>
      <c r="M11" s="68">
        <v>0.35170000000000001</v>
      </c>
    </row>
    <row r="12" spans="1:62">
      <c r="A12" s="67" t="s">
        <v>448</v>
      </c>
      <c r="C12" s="14"/>
      <c r="D12" s="14"/>
      <c r="E12" s="14"/>
      <c r="F12" s="14"/>
      <c r="G12" s="69">
        <v>202822</v>
      </c>
      <c r="I12" s="69">
        <v>0</v>
      </c>
      <c r="J12" s="69">
        <v>3850.47064</v>
      </c>
      <c r="L12" s="68">
        <v>2.7699999999999999E-2</v>
      </c>
      <c r="M12" s="68">
        <v>1.2200000000000001E-2</v>
      </c>
    </row>
    <row r="13" spans="1:62">
      <c r="A13" t="s">
        <v>449</v>
      </c>
      <c r="B13" t="s">
        <v>450</v>
      </c>
      <c r="C13" t="s">
        <v>99</v>
      </c>
      <c r="D13" t="s">
        <v>451</v>
      </c>
      <c r="E13" t="s">
        <v>452</v>
      </c>
      <c r="F13" t="s">
        <v>101</v>
      </c>
      <c r="G13" s="65">
        <v>159956</v>
      </c>
      <c r="H13" s="65">
        <v>1905</v>
      </c>
      <c r="I13" s="65">
        <v>0</v>
      </c>
      <c r="J13" s="65">
        <v>3047.1617999999999</v>
      </c>
      <c r="K13" s="66">
        <v>5.9999999999999995E-4</v>
      </c>
      <c r="L13" s="66">
        <v>2.1899999999999999E-2</v>
      </c>
      <c r="M13" s="66">
        <v>9.5999999999999992E-3</v>
      </c>
    </row>
    <row r="14" spans="1:62">
      <c r="A14" t="s">
        <v>453</v>
      </c>
      <c r="B14" t="s">
        <v>454</v>
      </c>
      <c r="C14" t="s">
        <v>99</v>
      </c>
      <c r="D14" t="s">
        <v>451</v>
      </c>
      <c r="E14" t="s">
        <v>452</v>
      </c>
      <c r="F14" t="s">
        <v>101</v>
      </c>
      <c r="G14" s="65">
        <v>42866</v>
      </c>
      <c r="H14" s="65">
        <v>1874</v>
      </c>
      <c r="I14" s="65">
        <v>0</v>
      </c>
      <c r="J14" s="65">
        <v>803.30884000000003</v>
      </c>
      <c r="K14" s="66">
        <v>1.2999999999999999E-3</v>
      </c>
      <c r="L14" s="66">
        <v>5.7999999999999996E-3</v>
      </c>
      <c r="M14" s="66">
        <v>2.5000000000000001E-3</v>
      </c>
    </row>
    <row r="15" spans="1:62">
      <c r="A15" s="67" t="s">
        <v>455</v>
      </c>
      <c r="C15" s="14"/>
      <c r="D15" s="14"/>
      <c r="E15" s="14"/>
      <c r="F15" s="14"/>
      <c r="G15" s="69">
        <v>1780014</v>
      </c>
      <c r="I15" s="69">
        <v>0</v>
      </c>
      <c r="J15" s="69">
        <v>107388.90265</v>
      </c>
      <c r="L15" s="68">
        <v>0.7722</v>
      </c>
      <c r="M15" s="68">
        <v>0.33950000000000002</v>
      </c>
    </row>
    <row r="16" spans="1:62">
      <c r="A16" t="s">
        <v>456</v>
      </c>
      <c r="B16" t="s">
        <v>457</v>
      </c>
      <c r="C16" t="s">
        <v>99</v>
      </c>
      <c r="D16" t="s">
        <v>451</v>
      </c>
      <c r="E16" t="s">
        <v>452</v>
      </c>
      <c r="F16" t="s">
        <v>101</v>
      </c>
      <c r="G16" s="65">
        <v>386483</v>
      </c>
      <c r="H16" s="65">
        <v>4452</v>
      </c>
      <c r="I16" s="65">
        <v>0</v>
      </c>
      <c r="J16" s="65">
        <v>17206.223160000001</v>
      </c>
      <c r="K16" s="66">
        <v>3.2000000000000002E-3</v>
      </c>
      <c r="L16" s="66">
        <v>0.1237</v>
      </c>
      <c r="M16" s="66">
        <v>5.4399999999999997E-2</v>
      </c>
    </row>
    <row r="17" spans="1:13">
      <c r="A17" t="s">
        <v>458</v>
      </c>
      <c r="B17" t="s">
        <v>459</v>
      </c>
      <c r="C17" t="s">
        <v>99</v>
      </c>
      <c r="D17" t="s">
        <v>460</v>
      </c>
      <c r="E17" t="s">
        <v>452</v>
      </c>
      <c r="F17" t="s">
        <v>101</v>
      </c>
      <c r="G17" s="65">
        <v>86505</v>
      </c>
      <c r="H17" s="65">
        <v>1999</v>
      </c>
      <c r="I17" s="65">
        <v>0</v>
      </c>
      <c r="J17" s="65">
        <v>1729.23495</v>
      </c>
      <c r="K17" s="66">
        <v>9.5999999999999992E-3</v>
      </c>
      <c r="L17" s="66">
        <v>1.24E-2</v>
      </c>
      <c r="M17" s="66">
        <v>5.4999999999999997E-3</v>
      </c>
    </row>
    <row r="18" spans="1:13">
      <c r="A18" t="s">
        <v>461</v>
      </c>
      <c r="B18" t="s">
        <v>462</v>
      </c>
      <c r="C18" t="s">
        <v>99</v>
      </c>
      <c r="D18" t="s">
        <v>463</v>
      </c>
      <c r="E18" t="s">
        <v>452</v>
      </c>
      <c r="F18" t="s">
        <v>101</v>
      </c>
      <c r="G18" s="65">
        <v>109158</v>
      </c>
      <c r="H18" s="65">
        <v>6622</v>
      </c>
      <c r="I18" s="65">
        <v>0</v>
      </c>
      <c r="J18" s="65">
        <v>7228.4427599999999</v>
      </c>
      <c r="K18" s="66">
        <v>1.54E-2</v>
      </c>
      <c r="L18" s="66">
        <v>5.1999999999999998E-2</v>
      </c>
      <c r="M18" s="66">
        <v>2.29E-2</v>
      </c>
    </row>
    <row r="19" spans="1:13">
      <c r="A19" t="s">
        <v>464</v>
      </c>
      <c r="B19" t="s">
        <v>465</v>
      </c>
      <c r="C19" t="s">
        <v>99</v>
      </c>
      <c r="D19" t="s">
        <v>463</v>
      </c>
      <c r="E19" t="s">
        <v>452</v>
      </c>
      <c r="F19" t="s">
        <v>101</v>
      </c>
      <c r="G19" s="65">
        <v>168066</v>
      </c>
      <c r="H19" s="65">
        <v>7384</v>
      </c>
      <c r="I19" s="65">
        <v>0</v>
      </c>
      <c r="J19" s="65">
        <v>12409.99344</v>
      </c>
      <c r="K19" s="66">
        <v>1.7100000000000001E-2</v>
      </c>
      <c r="L19" s="66">
        <v>8.9200000000000002E-2</v>
      </c>
      <c r="M19" s="66">
        <v>3.9199999999999999E-2</v>
      </c>
    </row>
    <row r="20" spans="1:13">
      <c r="A20" t="s">
        <v>466</v>
      </c>
      <c r="B20" t="s">
        <v>467</v>
      </c>
      <c r="C20" t="s">
        <v>99</v>
      </c>
      <c r="D20" t="s">
        <v>463</v>
      </c>
      <c r="E20" t="s">
        <v>452</v>
      </c>
      <c r="F20" t="s">
        <v>101</v>
      </c>
      <c r="G20" s="65">
        <v>248651</v>
      </c>
      <c r="H20" s="65">
        <v>7003</v>
      </c>
      <c r="I20" s="65">
        <v>0</v>
      </c>
      <c r="J20" s="65">
        <v>17413.02953</v>
      </c>
      <c r="K20" s="66">
        <v>2.4899999999999999E-2</v>
      </c>
      <c r="L20" s="66">
        <v>0.12520000000000001</v>
      </c>
      <c r="M20" s="66">
        <v>5.5100000000000003E-2</v>
      </c>
    </row>
    <row r="21" spans="1:13">
      <c r="A21" t="s">
        <v>468</v>
      </c>
      <c r="B21" t="s">
        <v>469</v>
      </c>
      <c r="C21" t="s">
        <v>99</v>
      </c>
      <c r="D21" t="s">
        <v>470</v>
      </c>
      <c r="E21" t="s">
        <v>452</v>
      </c>
      <c r="F21" t="s">
        <v>101</v>
      </c>
      <c r="G21" s="65">
        <v>249336</v>
      </c>
      <c r="H21" s="65">
        <v>7106</v>
      </c>
      <c r="I21" s="65">
        <v>0</v>
      </c>
      <c r="J21" s="65">
        <v>17717.816159999998</v>
      </c>
      <c r="K21" s="66">
        <v>2.5000000000000001E-3</v>
      </c>
      <c r="L21" s="66">
        <v>0.12740000000000001</v>
      </c>
      <c r="M21" s="66">
        <v>5.6000000000000001E-2</v>
      </c>
    </row>
    <row r="22" spans="1:13">
      <c r="A22" t="s">
        <v>471</v>
      </c>
      <c r="B22" t="s">
        <v>472</v>
      </c>
      <c r="C22" t="s">
        <v>99</v>
      </c>
      <c r="D22" t="s">
        <v>470</v>
      </c>
      <c r="E22" t="s">
        <v>452</v>
      </c>
      <c r="F22" t="s">
        <v>101</v>
      </c>
      <c r="G22" s="65">
        <v>39370</v>
      </c>
      <c r="H22" s="65">
        <v>13500</v>
      </c>
      <c r="I22" s="65">
        <v>0</v>
      </c>
      <c r="J22" s="65">
        <v>5314.95</v>
      </c>
      <c r="K22" s="66">
        <v>4.0000000000000002E-4</v>
      </c>
      <c r="L22" s="66">
        <v>3.8199999999999998E-2</v>
      </c>
      <c r="M22" s="66">
        <v>1.6799999999999999E-2</v>
      </c>
    </row>
    <row r="23" spans="1:13">
      <c r="A23" t="s">
        <v>473</v>
      </c>
      <c r="B23" t="s">
        <v>474</v>
      </c>
      <c r="C23" t="s">
        <v>99</v>
      </c>
      <c r="D23" t="s">
        <v>475</v>
      </c>
      <c r="E23" t="s">
        <v>452</v>
      </c>
      <c r="F23" t="s">
        <v>105</v>
      </c>
      <c r="G23" s="65">
        <v>20151</v>
      </c>
      <c r="H23" s="65">
        <v>28430</v>
      </c>
      <c r="I23" s="65">
        <v>0</v>
      </c>
      <c r="J23" s="65">
        <v>5728.9292999999998</v>
      </c>
      <c r="K23" s="66">
        <v>7.0000000000000001E-3</v>
      </c>
      <c r="L23" s="66">
        <v>4.1200000000000001E-2</v>
      </c>
      <c r="M23" s="66">
        <v>1.8100000000000002E-2</v>
      </c>
    </row>
    <row r="24" spans="1:13">
      <c r="A24" t="s">
        <v>476</v>
      </c>
      <c r="B24" t="s">
        <v>477</v>
      </c>
      <c r="C24" t="s">
        <v>99</v>
      </c>
      <c r="D24" t="s">
        <v>475</v>
      </c>
      <c r="E24" t="s">
        <v>452</v>
      </c>
      <c r="F24" t="s">
        <v>105</v>
      </c>
      <c r="G24" s="65">
        <v>4023</v>
      </c>
      <c r="H24" s="65">
        <v>45380</v>
      </c>
      <c r="I24" s="65">
        <v>0</v>
      </c>
      <c r="J24" s="65">
        <v>1825.6374000000001</v>
      </c>
      <c r="K24" s="66">
        <v>2.9999999999999997E-4</v>
      </c>
      <c r="L24" s="66">
        <v>1.3100000000000001E-2</v>
      </c>
      <c r="M24" s="66">
        <v>5.7999999999999996E-3</v>
      </c>
    </row>
    <row r="25" spans="1:13">
      <c r="A25" t="s">
        <v>478</v>
      </c>
      <c r="B25" t="s">
        <v>479</v>
      </c>
      <c r="C25" t="s">
        <v>99</v>
      </c>
      <c r="D25" t="s">
        <v>475</v>
      </c>
      <c r="E25" t="s">
        <v>452</v>
      </c>
      <c r="F25" t="s">
        <v>101</v>
      </c>
      <c r="G25" s="65">
        <v>468271</v>
      </c>
      <c r="H25" s="65">
        <v>4445</v>
      </c>
      <c r="I25" s="65">
        <v>0</v>
      </c>
      <c r="J25" s="65">
        <v>20814.645949999998</v>
      </c>
      <c r="K25" s="66">
        <v>4.1000000000000003E-3</v>
      </c>
      <c r="L25" s="66">
        <v>0.1497</v>
      </c>
      <c r="M25" s="66">
        <v>6.5799999999999997E-2</v>
      </c>
    </row>
    <row r="26" spans="1:13">
      <c r="A26" s="67" t="s">
        <v>480</v>
      </c>
      <c r="C26" s="14"/>
      <c r="D26" s="14"/>
      <c r="E26" s="14"/>
      <c r="F26" s="14"/>
      <c r="G26" s="69">
        <v>0</v>
      </c>
      <c r="I26" s="69">
        <v>0</v>
      </c>
      <c r="J26" s="69">
        <v>0</v>
      </c>
      <c r="L26" s="68">
        <v>0</v>
      </c>
      <c r="M26" s="68">
        <v>0</v>
      </c>
    </row>
    <row r="27" spans="1:13">
      <c r="A27" t="s">
        <v>213</v>
      </c>
      <c r="B27" t="s">
        <v>213</v>
      </c>
      <c r="C27" s="14"/>
      <c r="D27" s="14"/>
      <c r="E27" t="s">
        <v>213</v>
      </c>
      <c r="F27" t="s">
        <v>213</v>
      </c>
      <c r="G27" s="65">
        <v>0</v>
      </c>
      <c r="H27" s="65">
        <v>0</v>
      </c>
      <c r="J27" s="65">
        <v>0</v>
      </c>
      <c r="K27" s="66">
        <v>0</v>
      </c>
      <c r="L27" s="66">
        <v>0</v>
      </c>
      <c r="M27" s="66">
        <v>0</v>
      </c>
    </row>
    <row r="28" spans="1:13">
      <c r="A28" s="67" t="s">
        <v>481</v>
      </c>
      <c r="C28" s="14"/>
      <c r="D28" s="14"/>
      <c r="E28" s="14"/>
      <c r="F28" s="14"/>
      <c r="G28" s="69">
        <v>0</v>
      </c>
      <c r="I28" s="69">
        <v>0</v>
      </c>
      <c r="J28" s="69">
        <v>0</v>
      </c>
      <c r="L28" s="68">
        <v>0</v>
      </c>
      <c r="M28" s="68">
        <v>0</v>
      </c>
    </row>
    <row r="29" spans="1:13">
      <c r="A29" t="s">
        <v>213</v>
      </c>
      <c r="B29" t="s">
        <v>213</v>
      </c>
      <c r="C29" s="14"/>
      <c r="D29" s="14"/>
      <c r="E29" t="s">
        <v>213</v>
      </c>
      <c r="F29" t="s">
        <v>213</v>
      </c>
      <c r="G29" s="65">
        <v>0</v>
      </c>
      <c r="H29" s="65">
        <v>0</v>
      </c>
      <c r="J29" s="65">
        <v>0</v>
      </c>
      <c r="K29" s="66">
        <v>0</v>
      </c>
      <c r="L29" s="66">
        <v>0</v>
      </c>
      <c r="M29" s="66">
        <v>0</v>
      </c>
    </row>
    <row r="30" spans="1:13">
      <c r="A30" s="67" t="s">
        <v>240</v>
      </c>
      <c r="C30" s="14"/>
      <c r="D30" s="14"/>
      <c r="E30" s="14"/>
      <c r="F30" s="14"/>
      <c r="G30" s="69">
        <v>0</v>
      </c>
      <c r="I30" s="69">
        <v>0</v>
      </c>
      <c r="J30" s="69">
        <v>0</v>
      </c>
      <c r="L30" s="68">
        <v>0</v>
      </c>
      <c r="M30" s="68">
        <v>0</v>
      </c>
    </row>
    <row r="31" spans="1:13">
      <c r="A31" t="s">
        <v>213</v>
      </c>
      <c r="B31" t="s">
        <v>213</v>
      </c>
      <c r="C31" s="14"/>
      <c r="D31" s="14"/>
      <c r="E31" t="s">
        <v>213</v>
      </c>
      <c r="F31" t="s">
        <v>213</v>
      </c>
      <c r="G31" s="65">
        <v>0</v>
      </c>
      <c r="H31" s="65">
        <v>0</v>
      </c>
      <c r="J31" s="65">
        <v>0</v>
      </c>
      <c r="K31" s="66">
        <v>0</v>
      </c>
      <c r="L31" s="66">
        <v>0</v>
      </c>
      <c r="M31" s="66">
        <v>0</v>
      </c>
    </row>
    <row r="32" spans="1:13">
      <c r="A32" s="67" t="s">
        <v>482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213</v>
      </c>
      <c r="B33" t="s">
        <v>213</v>
      </c>
      <c r="C33" s="14"/>
      <c r="D33" s="14"/>
      <c r="E33" t="s">
        <v>213</v>
      </c>
      <c r="F33" t="s">
        <v>213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218</v>
      </c>
      <c r="C34" s="14"/>
      <c r="D34" s="14"/>
      <c r="E34" s="14"/>
      <c r="F34" s="14"/>
      <c r="G34" s="69">
        <v>38894</v>
      </c>
      <c r="I34" s="69">
        <v>28.093859999999999</v>
      </c>
      <c r="J34" s="69">
        <v>27829.308268799999</v>
      </c>
      <c r="L34" s="68">
        <v>0.2001</v>
      </c>
      <c r="M34" s="68">
        <v>8.7999999999999995E-2</v>
      </c>
    </row>
    <row r="35" spans="1:13">
      <c r="A35" s="67" t="s">
        <v>483</v>
      </c>
      <c r="C35" s="14"/>
      <c r="D35" s="14"/>
      <c r="E35" s="14"/>
      <c r="F35" s="14"/>
      <c r="G35" s="69">
        <v>38894</v>
      </c>
      <c r="I35" s="69">
        <v>28.093859999999999</v>
      </c>
      <c r="J35" s="69">
        <v>27829.308268799999</v>
      </c>
      <c r="L35" s="68">
        <v>0.2001</v>
      </c>
      <c r="M35" s="68">
        <v>8.7999999999999995E-2</v>
      </c>
    </row>
    <row r="36" spans="1:13">
      <c r="A36" t="s">
        <v>484</v>
      </c>
      <c r="B36" t="s">
        <v>485</v>
      </c>
      <c r="C36" t="s">
        <v>397</v>
      </c>
      <c r="D36" t="s">
        <v>486</v>
      </c>
      <c r="E36" t="s">
        <v>452</v>
      </c>
      <c r="F36" t="s">
        <v>105</v>
      </c>
      <c r="G36" s="65">
        <v>11360</v>
      </c>
      <c r="H36" s="65">
        <v>35443</v>
      </c>
      <c r="I36" s="65">
        <v>11.064870000000001</v>
      </c>
      <c r="J36" s="65">
        <v>13136.883717999999</v>
      </c>
      <c r="K36" s="66">
        <v>0</v>
      </c>
      <c r="L36" s="66">
        <v>9.4500000000000001E-2</v>
      </c>
      <c r="M36" s="66">
        <v>4.1500000000000002E-2</v>
      </c>
    </row>
    <row r="37" spans="1:13">
      <c r="A37" t="s">
        <v>487</v>
      </c>
      <c r="B37" t="s">
        <v>488</v>
      </c>
      <c r="C37" t="s">
        <v>387</v>
      </c>
      <c r="D37" t="s">
        <v>489</v>
      </c>
      <c r="E37" t="s">
        <v>452</v>
      </c>
      <c r="F37" t="s">
        <v>105</v>
      </c>
      <c r="G37" s="65">
        <v>20332</v>
      </c>
      <c r="H37" s="65">
        <v>6978</v>
      </c>
      <c r="I37" s="65">
        <v>0</v>
      </c>
      <c r="J37" s="65">
        <v>4625.1802895999999</v>
      </c>
      <c r="K37" s="66">
        <v>0</v>
      </c>
      <c r="L37" s="66">
        <v>3.3300000000000003E-2</v>
      </c>
      <c r="M37" s="66">
        <v>1.46E-2</v>
      </c>
    </row>
    <row r="38" spans="1:13">
      <c r="A38" t="s">
        <v>490</v>
      </c>
      <c r="B38" t="s">
        <v>491</v>
      </c>
      <c r="C38" t="s">
        <v>387</v>
      </c>
      <c r="D38" t="s">
        <v>492</v>
      </c>
      <c r="E38" t="s">
        <v>452</v>
      </c>
      <c r="F38" t="s">
        <v>105</v>
      </c>
      <c r="G38" s="65">
        <v>7202</v>
      </c>
      <c r="H38" s="65">
        <v>42806</v>
      </c>
      <c r="I38" s="65">
        <v>17.02899</v>
      </c>
      <c r="J38" s="65">
        <v>10067.2442612</v>
      </c>
      <c r="K38" s="66">
        <v>0</v>
      </c>
      <c r="L38" s="66">
        <v>7.2400000000000006E-2</v>
      </c>
      <c r="M38" s="66">
        <v>3.1800000000000002E-2</v>
      </c>
    </row>
    <row r="39" spans="1:13">
      <c r="A39" s="67" t="s">
        <v>493</v>
      </c>
      <c r="C39" s="14"/>
      <c r="D39" s="14"/>
      <c r="E39" s="14"/>
      <c r="F39" s="14"/>
      <c r="G39" s="69">
        <v>0</v>
      </c>
      <c r="I39" s="69">
        <v>0</v>
      </c>
      <c r="J39" s="69">
        <v>0</v>
      </c>
      <c r="L39" s="68">
        <v>0</v>
      </c>
      <c r="M39" s="68">
        <v>0</v>
      </c>
    </row>
    <row r="40" spans="1:13">
      <c r="A40" t="s">
        <v>213</v>
      </c>
      <c r="B40" t="s">
        <v>213</v>
      </c>
      <c r="C40" s="14"/>
      <c r="D40" s="14"/>
      <c r="E40" t="s">
        <v>213</v>
      </c>
      <c r="F40" t="s">
        <v>213</v>
      </c>
      <c r="G40" s="65">
        <v>0</v>
      </c>
      <c r="H40" s="65">
        <v>0</v>
      </c>
      <c r="J40" s="65">
        <v>0</v>
      </c>
      <c r="K40" s="66">
        <v>0</v>
      </c>
      <c r="L40" s="66">
        <v>0</v>
      </c>
      <c r="M40" s="66">
        <v>0</v>
      </c>
    </row>
    <row r="41" spans="1:13">
      <c r="A41" s="67" t="s">
        <v>240</v>
      </c>
      <c r="C41" s="14"/>
      <c r="D41" s="14"/>
      <c r="E41" s="14"/>
      <c r="F41" s="14"/>
      <c r="G41" s="69">
        <v>0</v>
      </c>
      <c r="I41" s="69">
        <v>0</v>
      </c>
      <c r="J41" s="69">
        <v>0</v>
      </c>
      <c r="L41" s="68">
        <v>0</v>
      </c>
      <c r="M41" s="68">
        <v>0</v>
      </c>
    </row>
    <row r="42" spans="1:13">
      <c r="A42" t="s">
        <v>213</v>
      </c>
      <c r="B42" t="s">
        <v>213</v>
      </c>
      <c r="C42" s="14"/>
      <c r="D42" s="14"/>
      <c r="E42" t="s">
        <v>213</v>
      </c>
      <c r="F42" t="s">
        <v>213</v>
      </c>
      <c r="G42" s="65">
        <v>0</v>
      </c>
      <c r="H42" s="65">
        <v>0</v>
      </c>
      <c r="J42" s="65">
        <v>0</v>
      </c>
      <c r="K42" s="66">
        <v>0</v>
      </c>
      <c r="L42" s="66">
        <v>0</v>
      </c>
      <c r="M42" s="66">
        <v>0</v>
      </c>
    </row>
    <row r="43" spans="1:13">
      <c r="A43" s="67" t="s">
        <v>482</v>
      </c>
      <c r="C43" s="14"/>
      <c r="D43" s="14"/>
      <c r="E43" s="14"/>
      <c r="F43" s="14"/>
      <c r="G43" s="69">
        <v>0</v>
      </c>
      <c r="I43" s="69">
        <v>0</v>
      </c>
      <c r="J43" s="69">
        <v>0</v>
      </c>
      <c r="L43" s="68">
        <v>0</v>
      </c>
      <c r="M43" s="68">
        <v>0</v>
      </c>
    </row>
    <row r="44" spans="1:13">
      <c r="A44" t="s">
        <v>213</v>
      </c>
      <c r="B44" t="s">
        <v>213</v>
      </c>
      <c r="C44" s="14"/>
      <c r="D44" s="14"/>
      <c r="E44" t="s">
        <v>213</v>
      </c>
      <c r="F44" t="s">
        <v>213</v>
      </c>
      <c r="G44" s="65">
        <v>0</v>
      </c>
      <c r="H44" s="65">
        <v>0</v>
      </c>
      <c r="J44" s="65">
        <v>0</v>
      </c>
      <c r="K44" s="66">
        <v>0</v>
      </c>
      <c r="L44" s="66">
        <v>0</v>
      </c>
      <c r="M44" s="66">
        <v>0</v>
      </c>
    </row>
    <row r="45" spans="1:13">
      <c r="A45" s="79" t="s">
        <v>220</v>
      </c>
      <c r="C45" s="14"/>
      <c r="D45" s="14"/>
      <c r="E45" s="14"/>
      <c r="F45" s="14"/>
    </row>
    <row r="46" spans="1:13">
      <c r="A46" s="79" t="s">
        <v>226</v>
      </c>
      <c r="C46" s="14"/>
      <c r="D46" s="14"/>
      <c r="E46" s="14"/>
      <c r="F46" s="14"/>
    </row>
    <row r="47" spans="1:13">
      <c r="A47" s="79" t="s">
        <v>227</v>
      </c>
      <c r="C47" s="14"/>
      <c r="D47" s="14"/>
      <c r="E47" s="14"/>
      <c r="F47" s="14"/>
    </row>
    <row r="48" spans="1:13">
      <c r="A48" s="79" t="s">
        <v>228</v>
      </c>
      <c r="C48" s="14"/>
      <c r="D48" s="14"/>
      <c r="E48" s="14"/>
      <c r="F48" s="14"/>
    </row>
    <row r="49" spans="1:6">
      <c r="A49" s="79" t="s">
        <v>229</v>
      </c>
      <c r="C49" s="14"/>
      <c r="D49" s="14"/>
      <c r="E49" s="14"/>
      <c r="F49" s="14"/>
    </row>
    <row r="50" spans="1:6" hidden="1">
      <c r="C50" s="14"/>
      <c r="D50" s="14"/>
      <c r="E50" s="14"/>
      <c r="F50" s="14"/>
    </row>
    <row r="51" spans="1:6" hidden="1">
      <c r="C51" s="14"/>
      <c r="D51" s="14"/>
      <c r="E51" s="14"/>
      <c r="F51" s="14"/>
    </row>
    <row r="52" spans="1:6" hidden="1">
      <c r="C52" s="14"/>
      <c r="D52" s="14"/>
      <c r="E52" s="14"/>
      <c r="F52" s="14"/>
    </row>
    <row r="53" spans="1:6" hidden="1"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64" ht="26.25" customHeight="1">
      <c r="A6" s="93" t="s">
        <v>92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7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494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H13" t="s">
        <v>213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495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H15" t="s">
        <v>213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H17" t="s">
        <v>213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240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H19" t="s">
        <v>213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218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494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H22" t="s">
        <v>213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495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H24" t="s">
        <v>213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213</v>
      </c>
      <c r="B26" t="s">
        <v>213</v>
      </c>
      <c r="C26" s="14"/>
      <c r="D26" s="14"/>
      <c r="E26" t="s">
        <v>213</v>
      </c>
      <c r="F26" t="s">
        <v>213</v>
      </c>
      <c r="H26" t="s">
        <v>213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240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213</v>
      </c>
      <c r="B28" t="s">
        <v>213</v>
      </c>
      <c r="C28" s="14"/>
      <c r="D28" s="14"/>
      <c r="E28" t="s">
        <v>213</v>
      </c>
      <c r="F28" t="s">
        <v>213</v>
      </c>
      <c r="H28" t="s">
        <v>213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9" t="s">
        <v>220</v>
      </c>
      <c r="B29" s="14"/>
      <c r="C29" s="14"/>
      <c r="D29" s="14"/>
    </row>
    <row r="30" spans="1:14">
      <c r="A30" s="79" t="s">
        <v>226</v>
      </c>
      <c r="B30" s="14"/>
      <c r="C30" s="14"/>
      <c r="D30" s="14"/>
    </row>
    <row r="31" spans="1:14">
      <c r="A31" s="79" t="s">
        <v>227</v>
      </c>
      <c r="B31" s="14"/>
      <c r="C31" s="14"/>
      <c r="D31" s="14"/>
    </row>
    <row r="32" spans="1:14">
      <c r="A32" s="79" t="s">
        <v>228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9" ht="26.25" customHeight="1">
      <c r="A6" s="93" t="s">
        <v>94</v>
      </c>
      <c r="B6" s="94"/>
      <c r="C6" s="94"/>
      <c r="D6" s="94"/>
      <c r="E6" s="94"/>
      <c r="F6" s="94"/>
      <c r="G6" s="94"/>
      <c r="H6" s="94"/>
      <c r="I6" s="94"/>
      <c r="J6" s="94"/>
      <c r="K6" s="95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496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213</v>
      </c>
      <c r="B13" t="s">
        <v>213</v>
      </c>
      <c r="C13" s="14"/>
      <c r="D13" t="s">
        <v>213</v>
      </c>
      <c r="E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218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497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213</v>
      </c>
      <c r="B16" t="s">
        <v>213</v>
      </c>
      <c r="C16" s="14"/>
      <c r="D16" t="s">
        <v>213</v>
      </c>
      <c r="E16" t="s">
        <v>213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9" t="s">
        <v>220</v>
      </c>
      <c r="C17" s="14"/>
      <c r="D17" s="14"/>
    </row>
    <row r="18" spans="1:4">
      <c r="A18" s="79" t="s">
        <v>226</v>
      </c>
      <c r="C18" s="14"/>
      <c r="D18" s="14"/>
    </row>
    <row r="19" spans="1:4">
      <c r="A19" s="79" t="s">
        <v>227</v>
      </c>
      <c r="C19" s="14"/>
      <c r="D19" s="14"/>
    </row>
    <row r="20" spans="1:4">
      <c r="A20" s="79" t="s">
        <v>228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C1C19719-EFB6-43E5-A45B-F9E429107E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AF3E5F-F285-436C-8771-268FF9247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EA4827-F04F-455B-A830-F558A1C3C4AB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1ca4df27-5183-4bee-9dbd-0c46c9c4aa40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520042177_b9720_0221</dc:title>
  <dc:creator>Yuli</dc:creator>
  <cp:lastModifiedBy>User</cp:lastModifiedBy>
  <dcterms:created xsi:type="dcterms:W3CDTF">2015-11-10T09:34:27Z</dcterms:created>
  <dcterms:modified xsi:type="dcterms:W3CDTF">2022-01-24T11:47:33Z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