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19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O53" i="6" l="1"/>
  <c r="N53" i="6"/>
  <c r="O52" i="6"/>
  <c r="N52" i="6"/>
  <c r="I11" i="6" l="1"/>
  <c r="I12" i="6"/>
  <c r="I46" i="6"/>
  <c r="J53" i="6"/>
  <c r="J52" i="6"/>
  <c r="L53" i="6"/>
  <c r="L52" i="6"/>
  <c r="C42" i="1" l="1"/>
  <c r="D43" i="1" s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20" i="2"/>
  <c r="J19" i="2" s="1"/>
</calcChain>
</file>

<file path=xl/sharedStrings.xml><?xml version="1.0" encoding="utf-8"?>
<sst xmlns="http://schemas.openxmlformats.org/spreadsheetml/2006/main" count="3999" uniqueCount="943">
  <si>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</si>
  <si>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</si>
  <si>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</si>
  <si>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</si>
  <si>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</si>
  <si>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</si>
  <si>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</si>
  <si>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</si>
  <si>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</si>
  <si>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</si>
  <si>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</si>
  <si>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</si>
  <si>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</si>
  <si>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</si>
  <si>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</si>
  <si>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</si>
  <si>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</si>
  <si>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</si>
  <si>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</si>
  <si>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</si>
  <si>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</si>
  <si>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</si>
  <si>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</si>
  <si>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</si>
  <si>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</si>
  <si>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</si>
  <si>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</si>
  <si>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</si>
  <si>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</si>
  <si>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</si>
  <si>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</si>
  <si>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</si>
  <si>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</si>
  <si>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</si>
  <si>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</si>
  <si>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</si>
  <si>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</si>
  <si>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</si>
  <si>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</si>
  <si>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</si>
  <si>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</si>
  <si>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</si>
  <si>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</si>
  <si>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</si>
  <si>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</si>
  <si>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</si>
  <si>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</si>
  <si>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</si>
  <si>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</si>
  <si>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</si>
  <si>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</si>
  <si>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</si>
  <si>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</si>
  <si>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</si>
  <si>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</si>
  <si>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</si>
  <si>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</si>
  <si>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</si>
  <si>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</si>
  <si>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</si>
  <si>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</si>
  <si>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</si>
  <si>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</si>
  <si>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</si>
  <si>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</si>
  <si>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</si>
  <si>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</si>
  <si>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</si>
  <si>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</si>
  <si>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</si>
  <si>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</si>
  <si>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</si>
  <si>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</si>
  <si>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</si>
  <si>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</si>
  <si>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</si>
  <si>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</si>
  <si>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</si>
  <si>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</si>
  <si>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</si>
  <si>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</si>
  <si>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</si>
  <si>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</si>
  <si>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</si>
  <si>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</si>
  <si>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</si>
  <si>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</si>
  <si>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</si>
  <si>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</si>
  <si>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</si>
  <si>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</si>
  <si>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</si>
  <si>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</si>
  <si>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</si>
  <si>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</si>
  <si>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</si>
  <si>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</si>
  <si>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</si>
  <si>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</si>
  <si>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</si>
  <si>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</si>
  <si>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</si>
  <si>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</si>
  <si>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</si>
  <si>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</si>
  <si>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</si>
  <si>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</si>
  <si>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</si>
  <si>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</si>
  <si>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</si>
  <si>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</si>
  <si>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</si>
  <si>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</si>
  <si>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</si>
  <si>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</si>
  <si>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</si>
  <si>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</si>
  <si>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</si>
  <si>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</si>
  <si>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</si>
  <si>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</si>
  <si>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</si>
  <si>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</si>
  <si>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</si>
  <si>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</si>
  <si>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</si>
  <si>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</si>
  <si>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</si>
  <si>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</si>
  <si>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</si>
  <si>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</si>
  <si>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</si>
  <si>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</si>
  <si>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</si>
  <si>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</si>
  <si>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</si>
  <si>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</si>
  <si>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</si>
  <si>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</si>
  <si>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</si>
  <si>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</si>
  <si>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</si>
  <si>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</si>
  <si>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</si>
  <si>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</si>
  <si>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</si>
  <si>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</si>
  <si>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</si>
  <si>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</si>
  <si>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</si>
  <si>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</si>
  <si>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</si>
  <si>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</si>
  <si>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</si>
  <si>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</si>
  <si>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</si>
  <si>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</si>
  <si>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</si>
  <si>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</si>
  <si>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</si>
  <si>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</si>
  <si>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</si>
  <si>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</si>
  <si>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</si>
  <si>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</si>
  <si>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</si>
  <si>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</si>
  <si>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</si>
  <si>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</si>
  <si>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</si>
  <si>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</si>
  <si>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</si>
  <si>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</si>
  <si>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</si>
  <si>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</si>
  <si>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</si>
  <si>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</si>
  <si>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</si>
  <si>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</si>
  <si>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</si>
  <si>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</si>
  <si>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</si>
  <si>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</si>
  <si>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</si>
  <si>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</si>
  <si>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</si>
  <si>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</si>
  <si>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</si>
  <si>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</si>
  <si>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</si>
  <si>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</si>
  <si>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</si>
  <si>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</si>
  <si>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</si>
  <si>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</si>
  <si>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</si>
  <si>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</si>
  <si>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</si>
  <si>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בסט אינווסט מיטב דש כללי</t>
  </si>
  <si>
    <t>9719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</si>
  <si>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</si>
  <si>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</si>
  <si>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</si>
  <si>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</si>
  <si>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</si>
  <si>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</si>
  <si>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</si>
  <si>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</si>
  <si>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</si>
  <si>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</si>
  <si>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</si>
  <si>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</si>
  <si>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</si>
  <si>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</si>
  <si>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</si>
  <si>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</si>
  <si>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</si>
  <si>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</si>
  <si>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</si>
  <si>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</si>
  <si>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</si>
  <si>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</si>
  <si>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</si>
  <si>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</si>
  <si>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</si>
  <si>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</si>
  <si>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</si>
  <si>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</si>
  <si>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</si>
  <si>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</si>
  <si>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</si>
  <si>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14/02/22</t>
  </si>
  <si>
    <t>ממצמ0923</t>
  </si>
  <si>
    <t>1128081</t>
  </si>
  <si>
    <t>22/06/20</t>
  </si>
  <si>
    <t>ממשל צמודה 1025- האוצר - ממשלתית צמודה</t>
  </si>
  <si>
    <t>1135912</t>
  </si>
  <si>
    <t>ממשל צמודה 1131- האוצר - ממשלתית צמודה</t>
  </si>
  <si>
    <t>1172220</t>
  </si>
  <si>
    <t>09/03/21</t>
  </si>
  <si>
    <t>ממשלתי צמוד 0545</t>
  </si>
  <si>
    <t>1134865</t>
  </si>
  <si>
    <t>13/03/19</t>
  </si>
  <si>
    <t>סה"כ לא צמודות</t>
  </si>
  <si>
    <t>סה"כ מלווה קצר מועד</t>
  </si>
  <si>
    <t>סה"כ שחר</t>
  </si>
  <si>
    <t>ממשל שקלי 0226</t>
  </si>
  <si>
    <t>1174697</t>
  </si>
  <si>
    <t>02/02/22</t>
  </si>
  <si>
    <t>ממשל שקלי 1024- האוצר - ממשלתית שקלית</t>
  </si>
  <si>
    <t>1175777</t>
  </si>
  <si>
    <t>ממשל שקלית 0327</t>
  </si>
  <si>
    <t>1139344</t>
  </si>
  <si>
    <t>10/08/20</t>
  </si>
  <si>
    <t>ממשל שקלית 0330- האוצר - ממשלתית שקלית</t>
  </si>
  <si>
    <t>1160985</t>
  </si>
  <si>
    <t>07/10/21</t>
  </si>
  <si>
    <t>ממשל שקלית 0347</t>
  </si>
  <si>
    <t>1140193</t>
  </si>
  <si>
    <t>05/07/21</t>
  </si>
  <si>
    <t>ממשל שקלית 0432- האוצר - ממשלתית שקלית</t>
  </si>
  <si>
    <t>1180660</t>
  </si>
  <si>
    <t>01/11/21</t>
  </si>
  <si>
    <t>ממשל שקלית 1122- האוצר - ממשלתית שקלית</t>
  </si>
  <si>
    <t>1141225</t>
  </si>
  <si>
    <t>22/11/20</t>
  </si>
  <si>
    <t>ממשלתי 0323</t>
  </si>
  <si>
    <t>1126747</t>
  </si>
  <si>
    <t>30/09/20</t>
  </si>
  <si>
    <t>ממשלתי 0324- האוצר - ממשלתית שקלית</t>
  </si>
  <si>
    <t>1130848</t>
  </si>
  <si>
    <t>02/01/22</t>
  </si>
  <si>
    <t>ממשלתי 0825- האוצר - ממשלתית שקלית</t>
  </si>
  <si>
    <t>1135557</t>
  </si>
  <si>
    <t>ממשלתי שקלי 0425- האוצר - ממשלתית שקלית</t>
  </si>
  <si>
    <t>1162668</t>
  </si>
  <si>
    <t>31/03/22</t>
  </si>
  <si>
    <t>ממשק0142- האוצר - ממשלתית שקלית</t>
  </si>
  <si>
    <t>1125400</t>
  </si>
  <si>
    <t>28/10/18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</si>
  <si>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</si>
  <si>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</si>
  <si>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</si>
  <si>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</si>
  <si>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</si>
  <si>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</si>
  <si>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</si>
  <si>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</si>
  <si>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</si>
  <si>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</si>
  <si>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</si>
  <si>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</si>
  <si>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 58- מזרחי טפחות הנפק</t>
  </si>
  <si>
    <t>2310431</t>
  </si>
  <si>
    <t>520032046</t>
  </si>
  <si>
    <t>בנקים</t>
  </si>
  <si>
    <t>Aaa.il</t>
  </si>
  <si>
    <t>15/06/21</t>
  </si>
  <si>
    <t>מז טפ הנפ אגח 59- מזרחי טפחות הנפק</t>
  </si>
  <si>
    <t>2310449</t>
  </si>
  <si>
    <t>01/07/21</t>
  </si>
  <si>
    <t>מקורות אגח 10- מקורות</t>
  </si>
  <si>
    <t>1158468</t>
  </si>
  <si>
    <t>520010869</t>
  </si>
  <si>
    <t>שרותים</t>
  </si>
  <si>
    <t>15/11/21</t>
  </si>
  <si>
    <t>חשמל אג27</t>
  </si>
  <si>
    <t>6000210</t>
  </si>
  <si>
    <t>520000472</t>
  </si>
  <si>
    <t>אנרגיה</t>
  </si>
  <si>
    <t>ilAA+</t>
  </si>
  <si>
    <t>17/06/21</t>
  </si>
  <si>
    <t>נמלי ישראל אג"ח ב- נמלי ישראל</t>
  </si>
  <si>
    <t>1145572</t>
  </si>
  <si>
    <t>513569780</t>
  </si>
  <si>
    <t>נדלן מניב בישראל</t>
  </si>
  <si>
    <t>Aa1.il</t>
  </si>
  <si>
    <t>אמות אג2- אמות</t>
  </si>
  <si>
    <t>1126630</t>
  </si>
  <si>
    <t>520026683</t>
  </si>
  <si>
    <t>ilAA</t>
  </si>
  <si>
    <t>04/02/18</t>
  </si>
  <si>
    <t>ארפורט סיטי אג"ח 5- איירפורט סיטי</t>
  </si>
  <si>
    <t>1133487</t>
  </si>
  <si>
    <t>511659401</t>
  </si>
  <si>
    <t>ביג  אגח יג- ביג</t>
  </si>
  <si>
    <t>1159516</t>
  </si>
  <si>
    <t>513623314</t>
  </si>
  <si>
    <t>גב ים אג"ח 6- גב-ים</t>
  </si>
  <si>
    <t>7590128</t>
  </si>
  <si>
    <t>520001736</t>
  </si>
  <si>
    <t>מבני תעשיה אג17- מבנה נדל"ן</t>
  </si>
  <si>
    <t>2260446</t>
  </si>
  <si>
    <t>520024126</t>
  </si>
  <si>
    <t>17/01/22</t>
  </si>
  <si>
    <t>מבני תעשיה אגח יט</t>
  </si>
  <si>
    <t>2260487</t>
  </si>
  <si>
    <t>מבני תעשיה אגח כג- מבנה נדל"ן</t>
  </si>
  <si>
    <t>2260545</t>
  </si>
  <si>
    <t>28/03/22</t>
  </si>
  <si>
    <t>מליסרון   אגח ו- מליסרון</t>
  </si>
  <si>
    <t>3230125</t>
  </si>
  <si>
    <t>520037789</t>
  </si>
  <si>
    <t>11/07/16</t>
  </si>
  <si>
    <t>מליסרון אג"ח יג- מליסרון</t>
  </si>
  <si>
    <t>3230224</t>
  </si>
  <si>
    <t>08/06/21</t>
  </si>
  <si>
    <t>מליסרון אג11- מליסרון</t>
  </si>
  <si>
    <t>3230208</t>
  </si>
  <si>
    <t>אדמה אגח  2</t>
  </si>
  <si>
    <t>1110915</t>
  </si>
  <si>
    <t>520043605</t>
  </si>
  <si>
    <t>כימיה, גומי ופלסטיק</t>
  </si>
  <si>
    <t>ilAA-</t>
  </si>
  <si>
    <t>אלוני חץ אג8- אלוני חץ</t>
  </si>
  <si>
    <t>3900271</t>
  </si>
  <si>
    <t>520038506</t>
  </si>
  <si>
    <t>10/06/21</t>
  </si>
  <si>
    <t>בזק אגח 10- בזק</t>
  </si>
  <si>
    <t>2300184</t>
  </si>
  <si>
    <t>520031931</t>
  </si>
  <si>
    <t>בזק.ק6- בזק</t>
  </si>
  <si>
    <t>2300143</t>
  </si>
  <si>
    <t>10/04/19</t>
  </si>
  <si>
    <t>ביג אגח ז- ביג</t>
  </si>
  <si>
    <t>1136084</t>
  </si>
  <si>
    <t>ביג ט'- ביג</t>
  </si>
  <si>
    <t>1141050</t>
  </si>
  <si>
    <t>הראל הנפקות אגח 7- הראל ביטוח מימון והנפקות</t>
  </si>
  <si>
    <t>1126077</t>
  </si>
  <si>
    <t>513834200</t>
  </si>
  <si>
    <t>ביטוח</t>
  </si>
  <si>
    <t>08/11/21</t>
  </si>
  <si>
    <t>ישרס אגח טז- ישרס</t>
  </si>
  <si>
    <t>6130223</t>
  </si>
  <si>
    <t>520017807</t>
  </si>
  <si>
    <t>01/06/21</t>
  </si>
  <si>
    <t>סלע נדל"ן אג3</t>
  </si>
  <si>
    <t>1138973</t>
  </si>
  <si>
    <t>513992529</t>
  </si>
  <si>
    <t>Aa3.il</t>
  </si>
  <si>
    <t>פניקס הון אגח ה- הפניקס גיוסי הון</t>
  </si>
  <si>
    <t>1135417</t>
  </si>
  <si>
    <t>514290345</t>
  </si>
  <si>
    <t>27/05/20</t>
  </si>
  <si>
    <t>אשטרום נכסים אג"ח 11</t>
  </si>
  <si>
    <t>2510238</t>
  </si>
  <si>
    <t>520036617</t>
  </si>
  <si>
    <t>ilA+</t>
  </si>
  <si>
    <t>28/12/20</t>
  </si>
  <si>
    <t>גזית גלוב אגח יג- גזית גלוב</t>
  </si>
  <si>
    <t>1260652</t>
  </si>
  <si>
    <t>520033234</t>
  </si>
  <si>
    <t>נדלן מניב בחו"ל</t>
  </si>
  <si>
    <t>גירון     אגח ו- גירון פיתוח</t>
  </si>
  <si>
    <t>1139849</t>
  </si>
  <si>
    <t>520044520</t>
  </si>
  <si>
    <t>A1.il</t>
  </si>
  <si>
    <t>10/12/20</t>
  </si>
  <si>
    <t>גירון אג"ח 7</t>
  </si>
  <si>
    <t>1142629</t>
  </si>
  <si>
    <t>04/02/19</t>
  </si>
  <si>
    <t>מגה אור החזקות אג"ח 6</t>
  </si>
  <si>
    <t>1138668</t>
  </si>
  <si>
    <t>513257873</t>
  </si>
  <si>
    <t>רבוע נדלן אגח ו- רבוע נדלן</t>
  </si>
  <si>
    <t>1140607</t>
  </si>
  <si>
    <t>513765859</t>
  </si>
  <si>
    <t>23/05/21</t>
  </si>
  <si>
    <t>אדגר אג"ח 9- אדגר השקעות</t>
  </si>
  <si>
    <t>1820190</t>
  </si>
  <si>
    <t>520035171</t>
  </si>
  <si>
    <t>A2.il</t>
  </si>
  <si>
    <t>אשטרום נכ אגח10</t>
  </si>
  <si>
    <t>2510204</t>
  </si>
  <si>
    <t>ilA</t>
  </si>
  <si>
    <t>שיכון ובינוי אג6- שיכון ובינוי</t>
  </si>
  <si>
    <t>1129733</t>
  </si>
  <si>
    <t>520036104</t>
  </si>
  <si>
    <t>בנייה</t>
  </si>
  <si>
    <t>שיכון ובינוי אג8- שיכון ובינוי</t>
  </si>
  <si>
    <t>1135888</t>
  </si>
  <si>
    <t>או פי סי אגח 2</t>
  </si>
  <si>
    <t>1166057</t>
  </si>
  <si>
    <t>514401702</t>
  </si>
  <si>
    <t>ilA-</t>
  </si>
  <si>
    <t>03/05/21</t>
  </si>
  <si>
    <t>דיסקונט הש אג6- דיסקונט השקעות</t>
  </si>
  <si>
    <t>6390207</t>
  </si>
  <si>
    <t>520023896</t>
  </si>
  <si>
    <t>השקעה ואחזקות</t>
  </si>
  <si>
    <t>ilBBB</t>
  </si>
  <si>
    <t>חלל תקשורת אגח יח- חלל תקשורת</t>
  </si>
  <si>
    <t>1158518</t>
  </si>
  <si>
    <t>511396046</t>
  </si>
  <si>
    <t>לא מדורג</t>
  </si>
  <si>
    <t>23/06/19</t>
  </si>
  <si>
    <t>מניבים ריט אג"ח ב- מניבים ריט</t>
  </si>
  <si>
    <t>1155928</t>
  </si>
  <si>
    <t>515327120</t>
  </si>
  <si>
    <t>29/11/18</t>
  </si>
  <si>
    <t>צור       אגח י- צור שמיר</t>
  </si>
  <si>
    <t>7300171</t>
  </si>
  <si>
    <t>520025586</t>
  </si>
  <si>
    <t>28/05/19</t>
  </si>
  <si>
    <t>חשמל     אגח 26- חשמל</t>
  </si>
  <si>
    <t>6000202</t>
  </si>
  <si>
    <t>אקויטל    אגח 2- אקויטל</t>
  </si>
  <si>
    <t>7550122</t>
  </si>
  <si>
    <t>520030859</t>
  </si>
  <si>
    <t>21/02/19</t>
  </si>
  <si>
    <t>גב ים אג8- גב-ים</t>
  </si>
  <si>
    <t>7590151</t>
  </si>
  <si>
    <t>זה זראסאי אג4- דה זראסאי גרופ</t>
  </si>
  <si>
    <t>1147560</t>
  </si>
  <si>
    <t>1744984</t>
  </si>
  <si>
    <t>14/01/19</t>
  </si>
  <si>
    <t>כיל       אגח ה</t>
  </si>
  <si>
    <t>2810299</t>
  </si>
  <si>
    <t>520027830</t>
  </si>
  <si>
    <t>26/08/20</t>
  </si>
  <si>
    <t>מגדל הון  אגח ד- מגדל ביטוח הון</t>
  </si>
  <si>
    <t>1137033</t>
  </si>
  <si>
    <t>513230029</t>
  </si>
  <si>
    <t>Aa2.il</t>
  </si>
  <si>
    <t>31/12/20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</si>
  <si>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</si>
  <si>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</si>
  <si>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</si>
  <si>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</si>
  <si>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</si>
  <si>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19/10/21</t>
  </si>
  <si>
    <t>שופרסל אג5- שופרסל</t>
  </si>
  <si>
    <t>7770209</t>
  </si>
  <si>
    <t>520022732</t>
  </si>
  <si>
    <t>רשתות שיווק</t>
  </si>
  <si>
    <t>אלוני חץ אג10- אלוני חץ</t>
  </si>
  <si>
    <t>3900362</t>
  </si>
  <si>
    <t>אלוני חץ אג9- אלוני חץ</t>
  </si>
  <si>
    <t>3900354</t>
  </si>
  <si>
    <t>אלוני חץ אגח יב- אלוני חץ</t>
  </si>
  <si>
    <t>3900495</t>
  </si>
  <si>
    <t>בזק       אגח 9</t>
  </si>
  <si>
    <t>2300176</t>
  </si>
  <si>
    <t>בזק אג7- בזק</t>
  </si>
  <si>
    <t>2300150</t>
  </si>
  <si>
    <t>07/03/18</t>
  </si>
  <si>
    <t>הפניקס אג4- הפניקס</t>
  </si>
  <si>
    <t>7670250</t>
  </si>
  <si>
    <t>520017450</t>
  </si>
  <si>
    <t>הראל הנפ אגח טז- הראל ביטוח מימון והנפקות</t>
  </si>
  <si>
    <t>1157601</t>
  </si>
  <si>
    <t>ווסטדייל  אגח א- ווסטדייל אמריקה</t>
  </si>
  <si>
    <t>1157577</t>
  </si>
  <si>
    <t>1772</t>
  </si>
  <si>
    <t>19/02/20</t>
  </si>
  <si>
    <t>וורטון אגח א- וורטון פרופרטיז</t>
  </si>
  <si>
    <t>1140169</t>
  </si>
  <si>
    <t>1866231</t>
  </si>
  <si>
    <t>09/02/20</t>
  </si>
  <si>
    <t>טאואר     אגח ז</t>
  </si>
  <si>
    <t>1138494</t>
  </si>
  <si>
    <t>520041997</t>
  </si>
  <si>
    <t>מוליכים למחצה</t>
  </si>
  <si>
    <t>28/06/16</t>
  </si>
  <si>
    <t>ישרס אג"ח 14- ישרס</t>
  </si>
  <si>
    <t>6130199</t>
  </si>
  <si>
    <t>כלל ביטוח  אגח יא- כללביט מימון</t>
  </si>
  <si>
    <t>1160647</t>
  </si>
  <si>
    <t>513754069</t>
  </si>
  <si>
    <t>כללביט אגח  י- כללביט מימון</t>
  </si>
  <si>
    <t>1136068</t>
  </si>
  <si>
    <t>מגדל הון  אג"ח ז- מגדל ביטוח הון</t>
  </si>
  <si>
    <t>1156041</t>
  </si>
  <si>
    <t>נמקו      אגח א- נמקו ריאלטי</t>
  </si>
  <si>
    <t>1139575</t>
  </si>
  <si>
    <t>1665</t>
  </si>
  <si>
    <t>נמקו אגח ב- נמקו ריאלטי</t>
  </si>
  <si>
    <t>1160258</t>
  </si>
  <si>
    <t>18/09/19</t>
  </si>
  <si>
    <t>פניקס הון אגח י- הפניקס גיוסי הון</t>
  </si>
  <si>
    <t>1155530</t>
  </si>
  <si>
    <t>04/11/18</t>
  </si>
  <si>
    <t>לייטסטון אג1- לייטסטון</t>
  </si>
  <si>
    <t>1133891</t>
  </si>
  <si>
    <t>1630</t>
  </si>
  <si>
    <t>21/05/19</t>
  </si>
  <si>
    <t>ספנסר אגח ג- ספנסר אקוויטי</t>
  </si>
  <si>
    <t>1147495</t>
  </si>
  <si>
    <t>1838863</t>
  </si>
  <si>
    <t>09/01/19</t>
  </si>
  <si>
    <t>פרטנר     אגח ו- פרטנר</t>
  </si>
  <si>
    <t>1141415</t>
  </si>
  <si>
    <t>520044314</t>
  </si>
  <si>
    <t>אלדן תחבורה אג3- אלדן תחבורה</t>
  </si>
  <si>
    <t>1140813</t>
  </si>
  <si>
    <t>510454333</t>
  </si>
  <si>
    <t>16/04/18</t>
  </si>
  <si>
    <t>אנלייט אנרגיה אג ו- אנלייט אנרגיה</t>
  </si>
  <si>
    <t>7200173</t>
  </si>
  <si>
    <t>520041146</t>
  </si>
  <si>
    <t>אנרגיה מתחדשת</t>
  </si>
  <si>
    <t>01/09/20</t>
  </si>
  <si>
    <t>אנרג'יקס אג ב</t>
  </si>
  <si>
    <t>1168483</t>
  </si>
  <si>
    <t>513901371</t>
  </si>
  <si>
    <t>08/10/20</t>
  </si>
  <si>
    <t>אשדר אגח 5- אשדר</t>
  </si>
  <si>
    <t>1157783</t>
  </si>
  <si>
    <t>510609761</t>
  </si>
  <si>
    <t>13/05/19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</si>
  <si>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</si>
  <si>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</si>
  <si>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</si>
  <si>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</si>
  <si>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</si>
  <si>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חברה לישראל אגח 12- חברה לישראל</t>
  </si>
  <si>
    <t>5760251</t>
  </si>
  <si>
    <t>520028010</t>
  </si>
  <si>
    <t>נכסים ובנין אגח ט- נכסים ובנין</t>
  </si>
  <si>
    <t>6990212</t>
  </si>
  <si>
    <t>520025438</t>
  </si>
  <si>
    <t>אלון רבוע אגח ד- אלון רבוע כחול</t>
  </si>
  <si>
    <t>1139583</t>
  </si>
  <si>
    <t>520042847</t>
  </si>
  <si>
    <t>A3.il</t>
  </si>
  <si>
    <t>אאורה אג"ח י"ב- אאורה</t>
  </si>
  <si>
    <t>3730454</t>
  </si>
  <si>
    <t>520038274</t>
  </si>
  <si>
    <t>Baa1.il</t>
  </si>
  <si>
    <t>12/08/18</t>
  </si>
  <si>
    <t>מויניאן   אגח ב- מויניאן לימיטד</t>
  </si>
  <si>
    <t>1143015</t>
  </si>
  <si>
    <t>1643</t>
  </si>
  <si>
    <t>18/01/18</t>
  </si>
  <si>
    <t>מויניאן אג"ח א'- מויניאן לימיטד</t>
  </si>
  <si>
    <t>1135656</t>
  </si>
  <si>
    <t>דיסק השק  אגח י- דיסקונט השקעות</t>
  </si>
  <si>
    <t>6390348</t>
  </si>
  <si>
    <t>בי קומיוניק אג"ח 3</t>
  </si>
  <si>
    <t>1139203</t>
  </si>
  <si>
    <t>512832742</t>
  </si>
  <si>
    <t>Caa2.il</t>
  </si>
  <si>
    <t>07/02/19</t>
  </si>
  <si>
    <t>ישראמקו אג1- ישראמקו יהש</t>
  </si>
  <si>
    <t>2320174</t>
  </si>
  <si>
    <t>550010003</t>
  </si>
  <si>
    <t>חיפושי נפט וגז</t>
  </si>
  <si>
    <t>03/08/17</t>
  </si>
  <si>
    <t>דלק תמלוגים אג"ח א- דלק תמלוגים</t>
  </si>
  <si>
    <t>1147479</t>
  </si>
  <si>
    <t>514837111</t>
  </si>
  <si>
    <t>03/06/18</t>
  </si>
  <si>
    <t>בזן       אגח ט- בזן (בתי זיקוק)</t>
  </si>
  <si>
    <t>2590461</t>
  </si>
  <si>
    <t>520036658</t>
  </si>
  <si>
    <t>15/05/17</t>
  </si>
  <si>
    <t>חברה לישראל אג"ח 11</t>
  </si>
  <si>
    <t>5760244</t>
  </si>
  <si>
    <t>18/12/19</t>
  </si>
  <si>
    <t>פננטפארק  אגח א- פננטפארק</t>
  </si>
  <si>
    <t>1142371</t>
  </si>
  <si>
    <t>1504619</t>
  </si>
  <si>
    <t>אשראי חוץ בנקאי</t>
  </si>
  <si>
    <t>20/12/17</t>
  </si>
  <si>
    <t>חלל תקש   אג יז- חלל תקשורת</t>
  </si>
  <si>
    <t>1140888</t>
  </si>
  <si>
    <t>30/08/17</t>
  </si>
  <si>
    <t>חלל תקש  אגח טז- חלל תקשורת</t>
  </si>
  <si>
    <t>1139922</t>
  </si>
  <si>
    <t>25/01/17</t>
  </si>
  <si>
    <t>סה"כ אחר</t>
  </si>
  <si>
    <t>BACR 3.695 16/05/24</t>
  </si>
  <si>
    <t>US06738EBC84</t>
  </si>
  <si>
    <t>בלומברג</t>
  </si>
  <si>
    <t>520029281</t>
  </si>
  <si>
    <t>Banks</t>
  </si>
  <si>
    <t>BBB</t>
  </si>
  <si>
    <t>S&amp;P</t>
  </si>
  <si>
    <t>29/08/18</t>
  </si>
  <si>
    <t>TURK 4.875 19/06/24</t>
  </si>
  <si>
    <t>XS1028951264</t>
  </si>
  <si>
    <t>NYSE</t>
  </si>
  <si>
    <t>5004</t>
  </si>
  <si>
    <t>Telecommunication Services</t>
  </si>
  <si>
    <t>B+</t>
  </si>
  <si>
    <t>Fitch</t>
  </si>
  <si>
    <t>14/08/18</t>
  </si>
  <si>
    <t>סה"כ תל אביב 35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</si>
  <si>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</si>
  <si>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</si>
  <si>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</si>
  <si>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</si>
  <si>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</si>
  <si>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</si>
  <si>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</si>
  <si>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</si>
  <si>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</si>
  <si>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</si>
  <si>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</si>
  <si>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</si>
  <si>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</si>
  <si>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</si>
  <si>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</si>
  <si>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</si>
  <si>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</si>
  <si>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</si>
  <si>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</si>
  <si>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</si>
  <si>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</si>
  <si>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</si>
  <si>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</si>
  <si>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אלקטרה- אלקטרה</t>
  </si>
  <si>
    <t>739037</t>
  </si>
  <si>
    <t>520028911</t>
  </si>
  <si>
    <t>חברה לישראל- חברה לישראל</t>
  </si>
  <si>
    <t>576017</t>
  </si>
  <si>
    <t>איי.סי.אל- איי.סי.אל</t>
  </si>
  <si>
    <t>281014</t>
  </si>
  <si>
    <t>נובה- נובה</t>
  </si>
  <si>
    <t>1084557</t>
  </si>
  <si>
    <t>511812463</t>
  </si>
  <si>
    <t>ביג- ביג</t>
  </si>
  <si>
    <t>1097260</t>
  </si>
  <si>
    <t>מליסרון- מליסרון</t>
  </si>
  <si>
    <t>323014</t>
  </si>
  <si>
    <t>טבע- טבע</t>
  </si>
  <si>
    <t>629014</t>
  </si>
  <si>
    <t>520013954</t>
  </si>
  <si>
    <t>פארמה</t>
  </si>
  <si>
    <t>מיטרוניקס- מיטרוניקס</t>
  </si>
  <si>
    <t>1091065</t>
  </si>
  <si>
    <t>511527202</t>
  </si>
  <si>
    <t>רובוטיקה ותלת מימד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</si>
  <si>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</si>
  <si>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</si>
  <si>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</si>
  <si>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</si>
  <si>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</si>
  <si>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</si>
  <si>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</si>
  <si>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</si>
  <si>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בזן- בזן (בתי זיקוק)</t>
  </si>
  <si>
    <t>2590248</t>
  </si>
  <si>
    <t>פז נפט- פז חברת הנפט</t>
  </si>
  <si>
    <t>1100007</t>
  </si>
  <si>
    <t>510216054</t>
  </si>
  <si>
    <t>אנלייט אנרגיה- אנלייט אנרגיה</t>
  </si>
  <si>
    <t>720011</t>
  </si>
  <si>
    <t>מגדל ביטוח- מגדל בטוח</t>
  </si>
  <si>
    <t>1081165</t>
  </si>
  <si>
    <t>520029984</t>
  </si>
  <si>
    <t>דמרי- דמרי</t>
  </si>
  <si>
    <t>1090315</t>
  </si>
  <si>
    <t>511399388</t>
  </si>
  <si>
    <t>נאוויטס פטר יהש- נאוויטס פטרו</t>
  </si>
  <si>
    <t>1141969</t>
  </si>
  <si>
    <t>550263107</t>
  </si>
  <si>
    <t>קמטק- קמטק</t>
  </si>
  <si>
    <t>1095264</t>
  </si>
  <si>
    <t>511235434</t>
  </si>
  <si>
    <t>אודיוקודס- אודיוקודס</t>
  </si>
  <si>
    <t>1082965</t>
  </si>
  <si>
    <t>520044132</t>
  </si>
  <si>
    <t>ציוד תקשורת</t>
  </si>
  <si>
    <t>פוקס- פוקס</t>
  </si>
  <si>
    <t>1087022</t>
  </si>
  <si>
    <t>512157603</t>
  </si>
  <si>
    <t>דנאל כא- דנאל כא</t>
  </si>
  <si>
    <t>314013</t>
  </si>
  <si>
    <t>520037565</t>
  </si>
  <si>
    <t>ישראכרט- ישראכרט</t>
  </si>
  <si>
    <t>1157403</t>
  </si>
  <si>
    <t>510706153</t>
  </si>
  <si>
    <t>שרותים פיננסים</t>
  </si>
  <si>
    <t>מגיק- מג'יק</t>
  </si>
  <si>
    <t>1082312</t>
  </si>
  <si>
    <t>520036740</t>
  </si>
  <si>
    <t>סה"כ מניות היתר</t>
  </si>
  <si>
    <t>אקוואריוס מנועים- אקוואריוס</t>
  </si>
  <si>
    <t>1170240</t>
  </si>
  <si>
    <t>515114429</t>
  </si>
  <si>
    <t>אלקטרוניקה ואופטיקה</t>
  </si>
  <si>
    <t>נקסט ויז'ן- נקסט ויז'ן</t>
  </si>
  <si>
    <t>1176593</t>
  </si>
  <si>
    <t>514259019</t>
  </si>
  <si>
    <t>סונוביה- סונוביה</t>
  </si>
  <si>
    <t>1170539</t>
  </si>
  <si>
    <t>514997741</t>
  </si>
  <si>
    <t>סופרגז- סופרגז אנרגיה</t>
  </si>
  <si>
    <t>1166917</t>
  </si>
  <si>
    <t>516077989</t>
  </si>
  <si>
    <t>סולאיר- סולאיר</t>
  </si>
  <si>
    <t>1172287</t>
  </si>
  <si>
    <t>516046307</t>
  </si>
  <si>
    <t>ג'נסל- ג'נסל</t>
  </si>
  <si>
    <t>514579887</t>
  </si>
  <si>
    <t>פינרג'י- פינרג'י</t>
  </si>
  <si>
    <t>1172360</t>
  </si>
  <si>
    <t>514354786</t>
  </si>
  <si>
    <t>סה"כ call 001 אופציות</t>
  </si>
  <si>
    <t>INMODE- INMODEMD</t>
  </si>
  <si>
    <t>IL0011595993</t>
  </si>
  <si>
    <t>NASDAQ</t>
  </si>
  <si>
    <t>5297</t>
  </si>
  <si>
    <t>Health Care Equip &amp; Services</t>
  </si>
  <si>
    <t>KORNIT DIGITAL-KRNT</t>
  </si>
  <si>
    <t>IL0011216723</t>
  </si>
  <si>
    <t>1564</t>
  </si>
  <si>
    <t>INDUSTRIAL</t>
  </si>
  <si>
    <t>ROGEN PHARMAL - URGN</t>
  </si>
  <si>
    <t>IL0011407140</t>
  </si>
  <si>
    <t>2313</t>
  </si>
  <si>
    <t>Pharma &amp; Biotechnology</t>
  </si>
  <si>
    <t>CYBER ARK</t>
  </si>
  <si>
    <t>IL0011334468</t>
  </si>
  <si>
    <t>5265</t>
  </si>
  <si>
    <t>Software &amp; Services</t>
  </si>
  <si>
    <t>PALO ALTO NETWO</t>
  </si>
  <si>
    <t>US6974351057</t>
  </si>
  <si>
    <t>4723</t>
  </si>
  <si>
    <t>PERION NETWORK</t>
  </si>
  <si>
    <t>IL0010958192</t>
  </si>
  <si>
    <t>5277</t>
  </si>
  <si>
    <t>REE AUTOMOTIVE-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</si>
  <si>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</si>
  <si>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</si>
  <si>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</si>
  <si>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</si>
  <si>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</si>
  <si>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</si>
  <si>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</si>
  <si>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</si>
  <si>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GILAT SATELLITE</t>
  </si>
  <si>
    <t>IL0010825102</t>
  </si>
  <si>
    <t>520038936</t>
  </si>
  <si>
    <t>Technology Hardware &amp; Equip</t>
  </si>
  <si>
    <t>BAYERISCHE MOTO- BMW</t>
  </si>
  <si>
    <t>DE0005190003</t>
  </si>
  <si>
    <t>FWB</t>
  </si>
  <si>
    <t>5315</t>
  </si>
  <si>
    <t>Automobiles &amp; Components</t>
  </si>
  <si>
    <t>VOLKSWAGEN AG- VOLKSWAGEN</t>
  </si>
  <si>
    <t>DE0007664005</t>
  </si>
  <si>
    <t>4255</t>
  </si>
  <si>
    <t>ARKO CORP- ARKO</t>
  </si>
  <si>
    <t>US0412421085</t>
  </si>
  <si>
    <t>3535148</t>
  </si>
  <si>
    <t>Energy</t>
  </si>
  <si>
    <t>MOSAIC-MOS</t>
  </si>
  <si>
    <t>US61945C1036</t>
  </si>
  <si>
    <t>5095</t>
  </si>
  <si>
    <t>Materials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</si>
  <si>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</si>
  <si>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</si>
  <si>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</si>
  <si>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</si>
  <si>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</si>
  <si>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</si>
  <si>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</si>
  <si>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GOOGL - Google A Class</t>
  </si>
  <si>
    <t>US02079K3059</t>
  </si>
  <si>
    <t>ASTRAZENECA PLC</t>
  </si>
  <si>
    <t>US0463531089</t>
  </si>
  <si>
    <t>5238</t>
  </si>
  <si>
    <t>ALIBABA GROUP H</t>
  </si>
  <si>
    <t>US01609W1027</t>
  </si>
  <si>
    <t>4806</t>
  </si>
  <si>
    <t>MSFT -  MICROSOFT- MICROSOFT</t>
  </si>
  <si>
    <t>us5949181045</t>
  </si>
  <si>
    <t>5083</t>
  </si>
  <si>
    <t>סה"כ שמחקות מדדי מניות בישראל</t>
  </si>
  <si>
    <t>הראל סל (4A) ת"א 90- הראל קרנות מדד</t>
  </si>
  <si>
    <t>1148931</t>
  </si>
  <si>
    <t>511776783</t>
  </si>
  <si>
    <t>מניות</t>
  </si>
  <si>
    <t>פסגות ETF ת"א 125- פסגות קרנות מדד</t>
  </si>
  <si>
    <t>1148808</t>
  </si>
  <si>
    <t>513765339</t>
  </si>
  <si>
    <t>קסם ETF ת"א 125- קסם קרנות נאמנות</t>
  </si>
  <si>
    <t>1146356</t>
  </si>
  <si>
    <t>510938608</t>
  </si>
  <si>
    <t>סה"כ שמחקות מדדי מניות בחו"ל</t>
  </si>
  <si>
    <t>הראל DAX 30 מנוטרל- הראל קרנות מדד</t>
  </si>
  <si>
    <t>1149160</t>
  </si>
  <si>
    <t>הראל S&amp;P500 מנוטרל- הראל קרנות מדד</t>
  </si>
  <si>
    <t>1149137</t>
  </si>
  <si>
    <t>הראל סל (4A) EW S&amp;P 500 מנוטרלות מט"ח- הראל קרנות מדד</t>
  </si>
  <si>
    <t>1149970</t>
  </si>
  <si>
    <t>MTF סל Bluestar China Internet Sof (4D)</t>
  </si>
  <si>
    <t>1171586</t>
  </si>
  <si>
    <t>511303661</t>
  </si>
  <si>
    <t>מגדל MTF DAX30 מנוטרל- מגדל קרנות נאמנות</t>
  </si>
  <si>
    <t>1150416</t>
  </si>
  <si>
    <t>מור סל (4D) S&amp;P500- מור קרנות נאמנות</t>
  </si>
  <si>
    <t>1165810</t>
  </si>
  <si>
    <t>514884485</t>
  </si>
  <si>
    <t>מור סל S&amp;P 500 מנוטרלת מט"ח- מור קרנות נאמנות</t>
  </si>
  <si>
    <t>1165828</t>
  </si>
  <si>
    <t>פסגות S&amp;P500</t>
  </si>
  <si>
    <t>1148162</t>
  </si>
  <si>
    <t>קסם S&amp;P 500 (4A) ETF מנוטרלת- קסם קרנות נאמנות</t>
  </si>
  <si>
    <t>1146604</t>
  </si>
  <si>
    <t>סה"כ שמחקות מדדים אחרים בישראל</t>
  </si>
  <si>
    <t>MTF סל תל בונד 60- מגדל קרנות נאמנות</t>
  </si>
  <si>
    <t>1149996</t>
  </si>
  <si>
    <t>אג"ח</t>
  </si>
  <si>
    <t>פסגות סל תל בונד 60 סדרה 3- פסגות קרנות מדד</t>
  </si>
  <si>
    <t>1148006</t>
  </si>
  <si>
    <t>קסם תל בונד 60- קסם קרנות נאמנות</t>
  </si>
  <si>
    <t>1146232</t>
  </si>
  <si>
    <t>סה"כ שמחקות מדדים אחרים בחו"ל</t>
  </si>
  <si>
    <t>סה"כ short</t>
  </si>
  <si>
    <t>סה"כ שמחקות מדדי מניות</t>
  </si>
  <si>
    <t>RSP-S&amp;P 500 EQUAL WEI- Guggenheim Funds</t>
  </si>
  <si>
    <t>US46137V3574</t>
  </si>
  <si>
    <t>4205</t>
  </si>
  <si>
    <t>CSI-KWEB CHINA</t>
  </si>
  <si>
    <t>US5007673065</t>
  </si>
  <si>
    <t>4868</t>
  </si>
  <si>
    <t>KBE - US BANKS ETF- STATE STREET-SPDRS</t>
  </si>
  <si>
    <t>US78464A7972</t>
  </si>
  <si>
    <t>4640</t>
  </si>
  <si>
    <t>SPY - S&amp;P 500</t>
  </si>
  <si>
    <t>US78462F1030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</si>
  <si>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</si>
  <si>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</si>
  <si>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</si>
  <si>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</si>
  <si>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</si>
  <si>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</si>
  <si>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</si>
  <si>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</si>
  <si>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 PUT 4320 20/05/22</t>
  </si>
  <si>
    <t>BBG013NYFYCL6</t>
  </si>
  <si>
    <t>Other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</si>
  <si>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</si>
  <si>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</si>
  <si>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</si>
  <si>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</si>
  <si>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</si>
  <si>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</si>
  <si>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</si>
  <si>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</si>
  <si>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</si>
  <si>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</si>
  <si>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</si>
  <si>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</si>
  <si>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</si>
  <si>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</si>
  <si>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</si>
  <si>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</si>
  <si>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</si>
  <si>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</si>
  <si>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</si>
  <si>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</si>
  <si>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</si>
  <si>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מקס איט אגחג-רמ- מקס איט</t>
  </si>
  <si>
    <t>1158799</t>
  </si>
  <si>
    <t>512905423</t>
  </si>
  <si>
    <t>08/07/19</t>
  </si>
  <si>
    <t>אליהו הנפקות אג"ח א'-רמ- אליהו הנפקות</t>
  </si>
  <si>
    <t>1142009</t>
  </si>
  <si>
    <t>515703528</t>
  </si>
  <si>
    <t>24/09/17</t>
  </si>
  <si>
    <t>כלל תעש אג טז-רמ- כלל תעשיות</t>
  </si>
  <si>
    <t>6080238</t>
  </si>
  <si>
    <t>520021874</t>
  </si>
  <si>
    <t>29/12/19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</si>
  <si>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</si>
  <si>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</si>
  <si>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</si>
  <si>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</si>
  <si>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</si>
  <si>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</si>
  <si>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</si>
  <si>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</si>
  <si>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</si>
  <si>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</si>
  <si>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</si>
  <si>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לא</t>
  </si>
  <si>
    <t>1315</t>
  </si>
  <si>
    <t>AA+</t>
  </si>
  <si>
    <t>27/03/22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</si>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</sst>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" fillId="0" borderId="0" xfId="0" applyNumberFormat="1" applyFont="1" applyAlignment="1">
      <alignment horizontal="center"/>
    </xf>
    <xf numFmtId="0" fontId="0" fillId="0" borderId="0" xfId="0" applyFill="1"/>
    <xf numFmtId="4" fontId="0" fillId="0" borderId="0" xfId="0" applyNumberFormat="1" applyFont="1" applyFill="1"/>
    <xf numFmtId="166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16" workbookViewId="0">
      <selection activeCell="L20" sqref="L2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120962.47054973774</v>
      </c>
      <c r="D11" s="76">
        <f>C11/$C$42</f>
        <v>7.3219131710676011E-2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575688.19170700002</v>
      </c>
      <c r="D13" s="78">
        <f t="shared" ref="D13:D22" si="0">C13/$C$42</f>
        <v>0.3484666718636818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168720.62430545819</v>
      </c>
      <c r="D15" s="78">
        <f t="shared" si="0"/>
        <v>0.10212735865252721</v>
      </c>
    </row>
    <row r="16" spans="1:36">
      <c r="A16" s="10" t="s">
        <v>13</v>
      </c>
      <c r="B16" s="70" t="s">
        <v>19</v>
      </c>
      <c r="C16" s="77">
        <v>304810.39267155051</v>
      </c>
      <c r="D16" s="78">
        <f t="shared" si="0"/>
        <v>0.18450311229898667</v>
      </c>
    </row>
    <row r="17" spans="1:4">
      <c r="A17" s="10" t="s">
        <v>13</v>
      </c>
      <c r="B17" s="70" t="s">
        <v>195</v>
      </c>
      <c r="C17" s="77">
        <v>456031.92747886002</v>
      </c>
      <c r="D17" s="78">
        <f t="shared" si="0"/>
        <v>0.27603819276011382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202.48905600000001</v>
      </c>
      <c r="D20" s="78">
        <f t="shared" si="0"/>
        <v>1.225675434194957E-4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4553.8302410719998</v>
      </c>
      <c r="D26" s="78">
        <f t="shared" si="1"/>
        <v>2.7564540860796193E-3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21088.537590030199</v>
      </c>
      <c r="D33" s="78">
        <f t="shared" si="1"/>
        <v>1.2764987391317057E-2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2.5172340800000002</v>
      </c>
      <c r="D37" s="78">
        <f t="shared" si="1"/>
        <v>1.5236931984977712E-6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1652060.9808337884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3.5236000000000001</v>
      </c>
    </row>
    <row r="48" spans="1:4">
      <c r="C48" t="s">
        <v>106</v>
      </c>
      <c r="D48">
        <v>3.1760000000000002</v>
      </c>
    </row>
    <row r="49" spans="3:4">
      <c r="C49" t="s">
        <v>113</v>
      </c>
      <c r="D49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1100</v>
      </c>
      <c r="H11" s="7"/>
      <c r="I11" s="75">
        <v>202.48905600000001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223</v>
      </c>
      <c r="C21" s="16"/>
      <c r="D21" s="16"/>
      <c r="E21" s="16"/>
      <c r="G21" s="81">
        <v>1100</v>
      </c>
      <c r="I21" s="81">
        <v>202.48905600000001</v>
      </c>
      <c r="K21" s="80">
        <v>1</v>
      </c>
      <c r="L21" s="80">
        <v>1E-4</v>
      </c>
    </row>
    <row r="22" spans="2:12">
      <c r="B22" s="79" t="s">
        <v>870</v>
      </c>
      <c r="C22" s="16"/>
      <c r="D22" s="16"/>
      <c r="E22" s="16"/>
      <c r="G22" s="81">
        <v>1100</v>
      </c>
      <c r="I22" s="81">
        <v>202.48905600000001</v>
      </c>
      <c r="K22" s="80">
        <v>1</v>
      </c>
      <c r="L22" s="80">
        <v>1E-4</v>
      </c>
    </row>
    <row r="23" spans="2:12">
      <c r="B23" t="s">
        <v>873</v>
      </c>
      <c r="C23" t="s">
        <v>874</v>
      </c>
      <c r="D23" t="s">
        <v>123</v>
      </c>
      <c r="E23" t="s">
        <v>875</v>
      </c>
      <c r="F23" t="s">
        <v>106</v>
      </c>
      <c r="G23" s="77">
        <v>1100</v>
      </c>
      <c r="H23" s="77">
        <v>5796</v>
      </c>
      <c r="I23" s="77">
        <v>202.48905600000001</v>
      </c>
      <c r="J23" s="78">
        <v>0</v>
      </c>
      <c r="K23" s="78">
        <v>1</v>
      </c>
      <c r="L23" s="78">
        <v>1E-4</v>
      </c>
    </row>
    <row r="24" spans="2:12">
      <c r="B24" s="79" t="s">
        <v>876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877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878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879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219</v>
      </c>
      <c r="C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880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878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879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880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885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886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887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890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891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892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893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</v>
      </c>
      <c r="K11" s="7"/>
      <c r="L11" s="7"/>
      <c r="M11" s="76">
        <v>2.87E-2</v>
      </c>
      <c r="N11" s="75">
        <v>4426476.32</v>
      </c>
      <c r="O11" s="7"/>
      <c r="P11" s="75">
        <v>4553.8302410719998</v>
      </c>
      <c r="Q11" s="7"/>
      <c r="R11" s="76">
        <v>1</v>
      </c>
      <c r="S11" s="76">
        <v>2.8E-3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2.4</v>
      </c>
      <c r="M12" s="80">
        <v>2.87E-2</v>
      </c>
      <c r="N12" s="81">
        <v>4426476.32</v>
      </c>
      <c r="P12" s="81">
        <v>4553.8302410719998</v>
      </c>
      <c r="R12" s="80">
        <v>1</v>
      </c>
      <c r="S12" s="80">
        <v>2.8E-3</v>
      </c>
    </row>
    <row r="13" spans="2:81">
      <c r="B13" s="79" t="s">
        <v>890</v>
      </c>
      <c r="C13" s="16"/>
      <c r="D13" s="16"/>
      <c r="E13" s="16"/>
      <c r="J13" s="81">
        <v>0.75</v>
      </c>
      <c r="M13" s="80">
        <v>-9.7000000000000003E-3</v>
      </c>
      <c r="N13" s="81">
        <v>837243.04</v>
      </c>
      <c r="P13" s="81">
        <v>912.00884347199997</v>
      </c>
      <c r="R13" s="80">
        <v>0.20030000000000001</v>
      </c>
      <c r="S13" s="80">
        <v>5.9999999999999995E-4</v>
      </c>
    </row>
    <row r="14" spans="2:81">
      <c r="B14" t="s">
        <v>894</v>
      </c>
      <c r="C14" t="s">
        <v>895</v>
      </c>
      <c r="D14" t="s">
        <v>123</v>
      </c>
      <c r="E14" t="s">
        <v>896</v>
      </c>
      <c r="F14" t="s">
        <v>603</v>
      </c>
      <c r="G14" t="s">
        <v>412</v>
      </c>
      <c r="H14" t="s">
        <v>150</v>
      </c>
      <c r="I14" t="s">
        <v>321</v>
      </c>
      <c r="J14" s="77">
        <v>0.75</v>
      </c>
      <c r="K14" t="s">
        <v>102</v>
      </c>
      <c r="L14" s="78">
        <v>3.15E-2</v>
      </c>
      <c r="M14" s="78">
        <v>-9.7000000000000003E-3</v>
      </c>
      <c r="N14" s="77">
        <v>837243.04</v>
      </c>
      <c r="O14" s="77">
        <v>108.93</v>
      </c>
      <c r="P14" s="77">
        <v>912.00884347199997</v>
      </c>
      <c r="Q14" s="78">
        <v>4.7999999999999996E-3</v>
      </c>
      <c r="R14" s="78">
        <v>0.20030000000000001</v>
      </c>
      <c r="S14" s="78">
        <v>5.9999999999999995E-4</v>
      </c>
    </row>
    <row r="15" spans="2:81">
      <c r="B15" s="79" t="s">
        <v>891</v>
      </c>
      <c r="C15" s="16"/>
      <c r="D15" s="16"/>
      <c r="E15" s="16"/>
      <c r="J15" s="81">
        <v>2.81</v>
      </c>
      <c r="M15" s="80">
        <v>3.8300000000000001E-2</v>
      </c>
      <c r="N15" s="81">
        <v>3589233.28</v>
      </c>
      <c r="P15" s="81">
        <v>3641.8213976000002</v>
      </c>
      <c r="R15" s="80">
        <v>0.79969999999999997</v>
      </c>
      <c r="S15" s="80">
        <v>2.2000000000000001E-3</v>
      </c>
    </row>
    <row r="16" spans="2:81">
      <c r="B16" t="s">
        <v>897</v>
      </c>
      <c r="C16" t="s">
        <v>898</v>
      </c>
      <c r="D16" t="s">
        <v>123</v>
      </c>
      <c r="E16" t="s">
        <v>899</v>
      </c>
      <c r="F16" t="s">
        <v>714</v>
      </c>
      <c r="G16" t="s">
        <v>353</v>
      </c>
      <c r="H16" t="s">
        <v>207</v>
      </c>
      <c r="I16" t="s">
        <v>900</v>
      </c>
      <c r="J16" s="77">
        <v>0.17</v>
      </c>
      <c r="K16" t="s">
        <v>102</v>
      </c>
      <c r="L16" s="78">
        <v>1.14E-2</v>
      </c>
      <c r="M16" s="78">
        <v>5.7000000000000002E-3</v>
      </c>
      <c r="N16" s="77">
        <v>280224</v>
      </c>
      <c r="O16" s="77">
        <v>100.28</v>
      </c>
      <c r="P16" s="77">
        <v>281.00862719999998</v>
      </c>
      <c r="Q16" s="78">
        <v>3.5000000000000001E-3</v>
      </c>
      <c r="R16" s="78">
        <v>6.1699999999999998E-2</v>
      </c>
      <c r="S16" s="78">
        <v>2.0000000000000001E-4</v>
      </c>
    </row>
    <row r="17" spans="2:19">
      <c r="B17" t="s">
        <v>901</v>
      </c>
      <c r="C17" t="s">
        <v>902</v>
      </c>
      <c r="D17" t="s">
        <v>123</v>
      </c>
      <c r="E17" t="s">
        <v>903</v>
      </c>
      <c r="F17" t="s">
        <v>371</v>
      </c>
      <c r="G17" t="s">
        <v>412</v>
      </c>
      <c r="H17" t="s">
        <v>150</v>
      </c>
      <c r="I17" t="s">
        <v>904</v>
      </c>
      <c r="J17" s="77">
        <v>2.23</v>
      </c>
      <c r="K17" t="s">
        <v>102</v>
      </c>
      <c r="L17" s="78">
        <v>4.1000000000000002E-2</v>
      </c>
      <c r="M17" s="78">
        <v>3.9800000000000002E-2</v>
      </c>
      <c r="N17" s="77">
        <v>1268086.22</v>
      </c>
      <c r="O17" s="77">
        <v>100.48</v>
      </c>
      <c r="P17" s="77">
        <v>1274.1730338560001</v>
      </c>
      <c r="Q17" s="78">
        <v>1.5E-3</v>
      </c>
      <c r="R17" s="78">
        <v>0.27979999999999999</v>
      </c>
      <c r="S17" s="78">
        <v>8.0000000000000004E-4</v>
      </c>
    </row>
    <row r="18" spans="2:19">
      <c r="B18" t="s">
        <v>905</v>
      </c>
      <c r="C18" t="s">
        <v>906</v>
      </c>
      <c r="D18" t="s">
        <v>123</v>
      </c>
      <c r="E18" t="s">
        <v>907</v>
      </c>
      <c r="F18" t="s">
        <v>430</v>
      </c>
      <c r="G18" t="s">
        <v>412</v>
      </c>
      <c r="H18" t="s">
        <v>150</v>
      </c>
      <c r="I18" t="s">
        <v>908</v>
      </c>
      <c r="J18" s="77">
        <v>3.52</v>
      </c>
      <c r="K18" t="s">
        <v>102</v>
      </c>
      <c r="L18" s="78">
        <v>4.4699999999999997E-2</v>
      </c>
      <c r="M18" s="78">
        <v>4.1799999999999997E-2</v>
      </c>
      <c r="N18" s="77">
        <v>2040923.06</v>
      </c>
      <c r="O18" s="77">
        <v>102.24</v>
      </c>
      <c r="P18" s="77">
        <v>2086.6397365439998</v>
      </c>
      <c r="Q18" s="78">
        <v>3.3999999999999998E-3</v>
      </c>
      <c r="R18" s="78">
        <v>0.4582</v>
      </c>
      <c r="S18" s="78">
        <v>1.2999999999999999E-3</v>
      </c>
    </row>
    <row r="19" spans="2:19">
      <c r="B19" s="79" t="s">
        <v>289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611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219</v>
      </c>
      <c r="C22" t="s">
        <v>219</v>
      </c>
      <c r="D22" s="16"/>
      <c r="E22" s="16"/>
      <c r="F22" t="s">
        <v>219</v>
      </c>
      <c r="G22" t="s">
        <v>219</v>
      </c>
      <c r="J22" s="77">
        <v>0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223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291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J27" s="77">
        <v>0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225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B30" t="s">
        <v>285</v>
      </c>
      <c r="C30" s="16"/>
      <c r="D30" s="16"/>
      <c r="E30" s="16"/>
    </row>
    <row r="31" spans="2:19">
      <c r="B31" t="s">
        <v>286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284</v>
      </c>
      <c r="C20" s="16"/>
      <c r="D20" s="16"/>
      <c r="E20" s="16"/>
    </row>
    <row r="21" spans="2:13">
      <c r="B21" t="s">
        <v>285</v>
      </c>
      <c r="C21" s="16"/>
      <c r="D21" s="16"/>
      <c r="E21" s="16"/>
    </row>
    <row r="22" spans="2:13">
      <c r="B22" t="s">
        <v>286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909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910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911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912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913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914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915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916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225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917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869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225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4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918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876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topLeftCell="A4" workbookViewId="0">
      <selection activeCell="J26" sqref="J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J12+J29</f>
        <v>120962.47054973774</v>
      </c>
      <c r="K11" s="76">
        <f>J11/$J$11</f>
        <v>1</v>
      </c>
      <c r="L11" s="76">
        <f>J11/'סכום נכסי הקרן'!$C$42</f>
        <v>7.3219131710676011E-2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J13+J15+J19+J21+J23+J25+J27</f>
        <v>120962.47054973774</v>
      </c>
      <c r="K12" s="80">
        <f t="shared" ref="K12:K33" si="0">J12/$J$11</f>
        <v>1</v>
      </c>
      <c r="L12" s="80">
        <f>J12/'סכום נכסי הקרן'!$C$42</f>
        <v>7.3219131710676011E-2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3485.11233999975</v>
      </c>
      <c r="K13" s="80">
        <f t="shared" si="0"/>
        <v>2.8811517524079754E-2</v>
      </c>
      <c r="L13" s="80">
        <f>J13/'סכום נכסי הקרן'!$C$42</f>
        <v>2.1095542963800451E-3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3485.11233999975</v>
      </c>
      <c r="K14" s="78">
        <f t="shared" si="0"/>
        <v>2.8811517524079754E-2</v>
      </c>
      <c r="L14" s="78">
        <f>J14/'סכום נכסי הקרן'!$C$42</f>
        <v>2.1095542963800451E-3</v>
      </c>
    </row>
    <row r="15" spans="2:13">
      <c r="B15" s="79" t="s">
        <v>208</v>
      </c>
      <c r="D15" s="16"/>
      <c r="I15" s="80">
        <v>0</v>
      </c>
      <c r="J15" s="81">
        <v>33523.457589737998</v>
      </c>
      <c r="K15" s="80">
        <f t="shared" si="0"/>
        <v>0.27713932625039855</v>
      </c>
      <c r="L15" s="80">
        <f>J15/'סכום נכסי הקרן'!$C$42</f>
        <v>2.0291900830935943E-2</v>
      </c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110</v>
      </c>
      <c r="H16" s="78">
        <v>0</v>
      </c>
      <c r="I16" s="78">
        <v>0</v>
      </c>
      <c r="J16" s="77">
        <v>1338.5878387959999</v>
      </c>
      <c r="K16" s="78">
        <f t="shared" si="0"/>
        <v>1.1066141694300093E-2</v>
      </c>
      <c r="L16" s="78">
        <f>J16/'סכום נכסי הקרן'!$C$42</f>
        <v>8.1025328624396184E-4</v>
      </c>
    </row>
    <row r="17" spans="2:12">
      <c r="B17" t="s">
        <v>211</v>
      </c>
      <c r="C17" t="s">
        <v>212</v>
      </c>
      <c r="D17" t="s">
        <v>205</v>
      </c>
      <c r="E17" t="s">
        <v>206</v>
      </c>
      <c r="F17" t="s">
        <v>207</v>
      </c>
      <c r="G17" t="s">
        <v>106</v>
      </c>
      <c r="H17" s="78">
        <v>0</v>
      </c>
      <c r="I17" s="78">
        <v>0</v>
      </c>
      <c r="J17" s="77">
        <v>32176.87686896</v>
      </c>
      <c r="K17" s="78">
        <f t="shared" si="0"/>
        <v>0.26600710718560766</v>
      </c>
      <c r="L17" s="78">
        <f>J17/'סכום נכסי הקרן'!$C$42</f>
        <v>1.9476809416998919E-2</v>
      </c>
    </row>
    <row r="18" spans="2:12">
      <c r="B18" t="s">
        <v>213</v>
      </c>
      <c r="C18" t="s">
        <v>214</v>
      </c>
      <c r="D18" t="s">
        <v>205</v>
      </c>
      <c r="E18" t="s">
        <v>206</v>
      </c>
      <c r="F18" t="s">
        <v>207</v>
      </c>
      <c r="G18" t="s">
        <v>113</v>
      </c>
      <c r="H18" s="78">
        <v>0</v>
      </c>
      <c r="I18" s="78">
        <v>0</v>
      </c>
      <c r="J18" s="77">
        <v>7.9928819820000001</v>
      </c>
      <c r="K18" s="78">
        <f t="shared" si="0"/>
        <v>6.6077370490820624E-5</v>
      </c>
      <c r="L18" s="78">
        <f>J18/'סכום נכסי הקרן'!$C$42</f>
        <v>4.8381276930625321E-6</v>
      </c>
    </row>
    <row r="19" spans="2:12">
      <c r="B19" s="79" t="s">
        <v>215</v>
      </c>
      <c r="D19" s="16"/>
      <c r="I19" s="80">
        <v>0</v>
      </c>
      <c r="J19" s="81">
        <f>J20</f>
        <v>83953.90062</v>
      </c>
      <c r="K19" s="80">
        <f t="shared" si="0"/>
        <v>0.69404915622552166</v>
      </c>
      <c r="L19" s="80">
        <f>J19/'סכום נכסי הקרן'!$C$42</f>
        <v>5.0817676583360026E-2</v>
      </c>
    </row>
    <row r="20" spans="2:12">
      <c r="B20" t="s">
        <v>216</v>
      </c>
      <c r="C20" t="s">
        <v>217</v>
      </c>
      <c r="D20" t="s">
        <v>205</v>
      </c>
      <c r="E20" t="s">
        <v>206</v>
      </c>
      <c r="F20" t="s">
        <v>207</v>
      </c>
      <c r="G20" t="s">
        <v>102</v>
      </c>
      <c r="H20" s="78">
        <v>0</v>
      </c>
      <c r="I20" s="78">
        <v>0</v>
      </c>
      <c r="J20" s="77">
        <f>108960.15-25006.24938</f>
        <v>83953.90062</v>
      </c>
      <c r="K20" s="78">
        <f t="shared" si="0"/>
        <v>0.69404915622552166</v>
      </c>
      <c r="L20" s="78">
        <f>J20/'סכום נכסי הקרן'!$C$42</f>
        <v>5.0817676583360026E-2</v>
      </c>
    </row>
    <row r="21" spans="2:12">
      <c r="B21" s="79" t="s">
        <v>218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220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221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79" t="s">
        <v>222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s="79" t="s">
        <v>224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871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918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872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611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870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876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872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611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225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878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879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880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878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879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880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7">
        <v>0</v>
      </c>
      <c r="I35" t="s">
        <v>219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4.58</v>
      </c>
      <c r="J11" s="18"/>
      <c r="K11" s="18"/>
      <c r="L11" s="18"/>
      <c r="M11" s="76">
        <v>0</v>
      </c>
      <c r="N11" s="75">
        <v>18989787.063000001</v>
      </c>
      <c r="O11" s="7"/>
      <c r="P11" s="75">
        <v>21088.537590030199</v>
      </c>
      <c r="Q11" s="76">
        <v>1</v>
      </c>
      <c r="R11" s="76">
        <v>1.2800000000000001E-2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4.58</v>
      </c>
      <c r="M12" s="80">
        <v>0</v>
      </c>
      <c r="N12" s="81">
        <v>18989787.063000001</v>
      </c>
      <c r="P12" s="81">
        <v>21088.537590030199</v>
      </c>
      <c r="Q12" s="80">
        <v>1</v>
      </c>
      <c r="R12" s="80">
        <v>1.2800000000000001E-2</v>
      </c>
    </row>
    <row r="13" spans="2:60">
      <c r="B13" s="79" t="s">
        <v>919</v>
      </c>
      <c r="I13" s="81">
        <v>4.58</v>
      </c>
      <c r="M13" s="80">
        <v>0</v>
      </c>
      <c r="N13" s="81">
        <v>18989787.063000001</v>
      </c>
      <c r="P13" s="81">
        <v>21088.537590030199</v>
      </c>
      <c r="Q13" s="80">
        <v>1</v>
      </c>
      <c r="R13" s="80">
        <v>1.2800000000000001E-2</v>
      </c>
    </row>
    <row r="14" spans="2:60">
      <c r="B14" s="103" t="s">
        <v>942</v>
      </c>
      <c r="C14" t="s">
        <v>920</v>
      </c>
      <c r="D14" t="s">
        <v>921</v>
      </c>
      <c r="F14" t="s">
        <v>922</v>
      </c>
      <c r="G14" t="s">
        <v>923</v>
      </c>
      <c r="H14" t="s">
        <v>924</v>
      </c>
      <c r="I14" s="77">
        <v>4.58</v>
      </c>
      <c r="J14" t="s">
        <v>925</v>
      </c>
      <c r="K14" t="s">
        <v>102</v>
      </c>
      <c r="L14" s="78">
        <v>0</v>
      </c>
      <c r="M14" s="78">
        <v>0</v>
      </c>
      <c r="N14" s="77">
        <v>18989787.063000001</v>
      </c>
      <c r="O14" s="77">
        <v>111.05199610752581</v>
      </c>
      <c r="P14" s="77">
        <v>21088.537590030199</v>
      </c>
      <c r="Q14" s="78">
        <v>1</v>
      </c>
      <c r="R14" s="78">
        <v>1.2800000000000001E-2</v>
      </c>
    </row>
    <row r="15" spans="2:60">
      <c r="B15" s="79" t="s">
        <v>926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t="s">
        <v>219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t="s">
        <v>219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928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t="s">
        <v>219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929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t="s">
        <v>219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930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931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t="s">
        <v>219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932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t="s">
        <v>219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933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t="s">
        <v>219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934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t="s">
        <v>219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935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t="s">
        <v>219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927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t="s">
        <v>219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928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t="s">
        <v>219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934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t="s">
        <v>219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225</v>
      </c>
    </row>
    <row r="42" spans="2:18">
      <c r="B42" t="s">
        <v>284</v>
      </c>
    </row>
    <row r="43" spans="2:18">
      <c r="B43" t="s">
        <v>285</v>
      </c>
    </row>
    <row r="44" spans="2:18">
      <c r="B44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4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890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891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936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937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938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219</v>
      </c>
      <c r="E14" s="78">
        <v>0</v>
      </c>
      <c r="F14" t="s">
        <v>219</v>
      </c>
      <c r="G14" s="77">
        <v>0</v>
      </c>
      <c r="H14" s="78">
        <v>0</v>
      </c>
      <c r="I14" s="78">
        <v>0</v>
      </c>
    </row>
    <row r="15" spans="2:55">
      <c r="B15" s="79" t="s">
        <v>939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219</v>
      </c>
      <c r="E16" s="78">
        <v>0</v>
      </c>
      <c r="F16" t="s">
        <v>219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938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219</v>
      </c>
      <c r="E19" s="78">
        <v>0</v>
      </c>
      <c r="F19" t="s">
        <v>219</v>
      </c>
      <c r="G19" s="77">
        <v>0</v>
      </c>
      <c r="H19" s="78">
        <v>0</v>
      </c>
      <c r="I19" s="78">
        <v>0</v>
      </c>
    </row>
    <row r="20" spans="2:9">
      <c r="B20" s="79" t="s">
        <v>939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219</v>
      </c>
      <c r="E21" s="78">
        <v>0</v>
      </c>
      <c r="F21" t="s">
        <v>219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219</v>
      </c>
      <c r="D15" t="s">
        <v>219</v>
      </c>
      <c r="E15" s="19"/>
      <c r="F15" s="78">
        <v>0</v>
      </c>
      <c r="G15" t="s">
        <v>219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2.5172340800000002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219</v>
      </c>
      <c r="C13" t="s">
        <v>219</v>
      </c>
      <c r="D13" t="s">
        <v>219</v>
      </c>
      <c r="E13" s="19"/>
      <c r="F13" s="78">
        <v>0</v>
      </c>
      <c r="G13" t="s">
        <v>219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2.5172340800000002</v>
      </c>
      <c r="J14" s="80">
        <v>1</v>
      </c>
      <c r="K14" s="80">
        <v>0</v>
      </c>
    </row>
    <row r="15" spans="2:60">
      <c r="B15" t="s">
        <v>940</v>
      </c>
      <c r="C15" t="s">
        <v>941</v>
      </c>
      <c r="D15" t="s">
        <v>219</v>
      </c>
      <c r="E15" t="s">
        <v>435</v>
      </c>
      <c r="F15" s="78">
        <v>0</v>
      </c>
      <c r="G15" t="s">
        <v>106</v>
      </c>
      <c r="H15" s="78">
        <v>0</v>
      </c>
      <c r="I15" s="77">
        <v>2.5172340800000002</v>
      </c>
      <c r="J15" s="78">
        <v>1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219</v>
      </c>
      <c r="C13" s="77">
        <v>0</v>
      </c>
    </row>
    <row r="14" spans="2:17">
      <c r="B14" s="79" t="s">
        <v>223</v>
      </c>
      <c r="C14" s="81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890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891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3.64</v>
      </c>
      <c r="I11" s="7"/>
      <c r="J11" s="7"/>
      <c r="K11" s="76">
        <v>1.6999999999999999E-3</v>
      </c>
      <c r="L11" s="75">
        <v>538191174</v>
      </c>
      <c r="M11" s="7"/>
      <c r="N11" s="75">
        <v>0</v>
      </c>
      <c r="O11" s="75">
        <v>575688.19170700002</v>
      </c>
      <c r="P11" s="7"/>
      <c r="Q11" s="76">
        <v>1</v>
      </c>
      <c r="R11" s="76">
        <v>0.34920000000000001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3.64</v>
      </c>
      <c r="K12" s="80">
        <v>1.6999999999999999E-3</v>
      </c>
      <c r="L12" s="81">
        <v>538191174</v>
      </c>
      <c r="N12" s="81">
        <v>0</v>
      </c>
      <c r="O12" s="81">
        <v>575688.19170700002</v>
      </c>
      <c r="Q12" s="80">
        <v>1</v>
      </c>
      <c r="R12" s="80">
        <v>0.34920000000000001</v>
      </c>
    </row>
    <row r="13" spans="2:53">
      <c r="B13" s="79" t="s">
        <v>226</v>
      </c>
      <c r="C13" s="16"/>
      <c r="D13" s="16"/>
      <c r="H13" s="81">
        <v>4.4000000000000004</v>
      </c>
      <c r="K13" s="80">
        <v>-1.6899999999999998E-2</v>
      </c>
      <c r="L13" s="81">
        <v>197904023</v>
      </c>
      <c r="N13" s="81">
        <v>0</v>
      </c>
      <c r="O13" s="81">
        <v>234885.42420720001</v>
      </c>
      <c r="Q13" s="80">
        <v>0.40799999999999997</v>
      </c>
      <c r="R13" s="80">
        <v>0.14249999999999999</v>
      </c>
    </row>
    <row r="14" spans="2:53">
      <c r="B14" s="79" t="s">
        <v>227</v>
      </c>
      <c r="C14" s="16"/>
      <c r="D14" s="16"/>
      <c r="H14" s="81">
        <v>4.4000000000000004</v>
      </c>
      <c r="K14" s="80">
        <v>-1.6899999999999998E-2</v>
      </c>
      <c r="L14" s="81">
        <v>197904023</v>
      </c>
      <c r="N14" s="81">
        <v>0</v>
      </c>
      <c r="O14" s="81">
        <v>234885.42420720001</v>
      </c>
      <c r="Q14" s="80">
        <v>0.40799999999999997</v>
      </c>
      <c r="R14" s="80">
        <v>0.14249999999999999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25129390</v>
      </c>
      <c r="M15" s="77">
        <v>150.44999999999999</v>
      </c>
      <c r="N15" s="77">
        <v>0</v>
      </c>
      <c r="O15" s="77">
        <v>37807.167255</v>
      </c>
      <c r="P15" s="78">
        <v>1.8E-3</v>
      </c>
      <c r="Q15" s="78">
        <v>6.5699999999999995E-2</v>
      </c>
      <c r="R15" s="78">
        <v>2.29E-2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7">
        <v>1.48</v>
      </c>
      <c r="I16" t="s">
        <v>102</v>
      </c>
      <c r="J16" s="78">
        <v>1.7500000000000002E-2</v>
      </c>
      <c r="K16" s="78">
        <v>-2.7099999999999999E-2</v>
      </c>
      <c r="L16" s="77">
        <v>7030441</v>
      </c>
      <c r="M16" s="77">
        <v>113.7</v>
      </c>
      <c r="N16" s="77">
        <v>0</v>
      </c>
      <c r="O16" s="77">
        <v>7993.6114170000001</v>
      </c>
      <c r="P16" s="78">
        <v>4.0000000000000002E-4</v>
      </c>
      <c r="Q16" s="78">
        <v>1.3899999999999999E-2</v>
      </c>
      <c r="R16" s="78">
        <v>4.7999999999999996E-3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231</v>
      </c>
      <c r="H17" s="77">
        <v>3.55</v>
      </c>
      <c r="I17" t="s">
        <v>102</v>
      </c>
      <c r="J17" s="78">
        <v>7.4999999999999997E-3</v>
      </c>
      <c r="K17" s="78">
        <v>-1.78E-2</v>
      </c>
      <c r="L17" s="77">
        <v>140259718</v>
      </c>
      <c r="M17" s="77">
        <v>114.28</v>
      </c>
      <c r="N17" s="77">
        <v>0</v>
      </c>
      <c r="O17" s="77">
        <v>160288.8057304</v>
      </c>
      <c r="P17" s="78">
        <v>6.4000000000000003E-3</v>
      </c>
      <c r="Q17" s="78">
        <v>0.27839999999999998</v>
      </c>
      <c r="R17" s="78">
        <v>9.7199999999999995E-2</v>
      </c>
    </row>
    <row r="18" spans="2:18">
      <c r="B18" t="s">
        <v>237</v>
      </c>
      <c r="C18" t="s">
        <v>238</v>
      </c>
      <c r="D18" t="s">
        <v>100</v>
      </c>
      <c r="E18" t="s">
        <v>230</v>
      </c>
      <c r="G18" t="s">
        <v>239</v>
      </c>
      <c r="H18" s="77">
        <v>9.6300000000000008</v>
      </c>
      <c r="I18" t="s">
        <v>102</v>
      </c>
      <c r="J18" s="78">
        <v>1E-3</v>
      </c>
      <c r="K18" s="78">
        <v>-5.7000000000000002E-3</v>
      </c>
      <c r="L18" s="77">
        <v>18632851</v>
      </c>
      <c r="M18" s="77">
        <v>110.66</v>
      </c>
      <c r="N18" s="77">
        <v>0</v>
      </c>
      <c r="O18" s="77">
        <v>20619.112916599999</v>
      </c>
      <c r="P18" s="78">
        <v>1.6999999999999999E-3</v>
      </c>
      <c r="Q18" s="78">
        <v>3.5799999999999998E-2</v>
      </c>
      <c r="R18" s="78">
        <v>1.2500000000000001E-2</v>
      </c>
    </row>
    <row r="19" spans="2:18">
      <c r="B19" t="s">
        <v>240</v>
      </c>
      <c r="C19" t="s">
        <v>241</v>
      </c>
      <c r="D19" t="s">
        <v>100</v>
      </c>
      <c r="E19" t="s">
        <v>230</v>
      </c>
      <c r="G19" t="s">
        <v>242</v>
      </c>
      <c r="H19" s="77">
        <v>20.83</v>
      </c>
      <c r="I19" t="s">
        <v>102</v>
      </c>
      <c r="J19" s="78">
        <v>0.01</v>
      </c>
      <c r="K19" s="78">
        <v>4.0000000000000001E-3</v>
      </c>
      <c r="L19" s="77">
        <v>6851623</v>
      </c>
      <c r="M19" s="77">
        <v>119.34</v>
      </c>
      <c r="N19" s="77">
        <v>0</v>
      </c>
      <c r="O19" s="77">
        <v>8176.7268881999998</v>
      </c>
      <c r="P19" s="78">
        <v>4.0000000000000002E-4</v>
      </c>
      <c r="Q19" s="78">
        <v>1.4200000000000001E-2</v>
      </c>
      <c r="R19" s="78">
        <v>5.0000000000000001E-3</v>
      </c>
    </row>
    <row r="20" spans="2:18">
      <c r="B20" s="79" t="s">
        <v>243</v>
      </c>
      <c r="C20" s="16"/>
      <c r="D20" s="16"/>
      <c r="H20" s="81">
        <v>3.12</v>
      </c>
      <c r="K20" s="80">
        <v>1.4500000000000001E-2</v>
      </c>
      <c r="L20" s="81">
        <v>340287151</v>
      </c>
      <c r="N20" s="81">
        <v>0</v>
      </c>
      <c r="O20" s="81">
        <v>340802.76749980001</v>
      </c>
      <c r="Q20" s="80">
        <v>0.59199999999999997</v>
      </c>
      <c r="R20" s="80">
        <v>0.20669999999999999</v>
      </c>
    </row>
    <row r="21" spans="2:18">
      <c r="B21" s="79" t="s">
        <v>244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219</v>
      </c>
      <c r="C22" t="s">
        <v>219</v>
      </c>
      <c r="D22" s="16"/>
      <c r="E22" t="s">
        <v>219</v>
      </c>
      <c r="H22" s="77">
        <v>0</v>
      </c>
      <c r="I22" t="s">
        <v>219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245</v>
      </c>
      <c r="C23" s="16"/>
      <c r="D23" s="16"/>
      <c r="H23" s="81">
        <v>3.12</v>
      </c>
      <c r="K23" s="80">
        <v>1.4500000000000001E-2</v>
      </c>
      <c r="L23" s="81">
        <v>340287151</v>
      </c>
      <c r="N23" s="81">
        <v>0</v>
      </c>
      <c r="O23" s="81">
        <v>340802.76749980001</v>
      </c>
      <c r="Q23" s="80">
        <v>0.59199999999999997</v>
      </c>
      <c r="R23" s="80">
        <v>0.20669999999999999</v>
      </c>
    </row>
    <row r="24" spans="2:18">
      <c r="B24" t="s">
        <v>246</v>
      </c>
      <c r="C24" t="s">
        <v>247</v>
      </c>
      <c r="D24" t="s">
        <v>100</v>
      </c>
      <c r="E24" t="s">
        <v>230</v>
      </c>
      <c r="G24" t="s">
        <v>248</v>
      </c>
      <c r="H24" s="77">
        <v>3.88</v>
      </c>
      <c r="I24" t="s">
        <v>102</v>
      </c>
      <c r="J24" s="78">
        <v>5.0000000000000001E-3</v>
      </c>
      <c r="K24" s="78">
        <v>1.6400000000000001E-2</v>
      </c>
      <c r="L24" s="77">
        <v>30000000</v>
      </c>
      <c r="M24" s="77">
        <v>95.76</v>
      </c>
      <c r="N24" s="77">
        <v>0</v>
      </c>
      <c r="O24" s="77">
        <v>28728</v>
      </c>
      <c r="P24" s="78">
        <v>2.2000000000000001E-3</v>
      </c>
      <c r="Q24" s="78">
        <v>4.99E-2</v>
      </c>
      <c r="R24" s="78">
        <v>1.7399999999999999E-2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 t="s">
        <v>231</v>
      </c>
      <c r="H25" s="77">
        <v>2.58</v>
      </c>
      <c r="I25" t="s">
        <v>102</v>
      </c>
      <c r="J25" s="78">
        <v>4.0000000000000001E-3</v>
      </c>
      <c r="K25" s="78">
        <v>1.47E-2</v>
      </c>
      <c r="L25" s="77">
        <v>97915173</v>
      </c>
      <c r="M25" s="77">
        <v>97.46</v>
      </c>
      <c r="N25" s="77">
        <v>0</v>
      </c>
      <c r="O25" s="77">
        <v>95428.127605799993</v>
      </c>
      <c r="P25" s="78">
        <v>8.9999999999999993E-3</v>
      </c>
      <c r="Q25" s="78">
        <v>0.1658</v>
      </c>
      <c r="R25" s="78">
        <v>5.79E-2</v>
      </c>
    </row>
    <row r="26" spans="2:18">
      <c r="B26" t="s">
        <v>251</v>
      </c>
      <c r="C26" t="s">
        <v>252</v>
      </c>
      <c r="D26" t="s">
        <v>100</v>
      </c>
      <c r="E26" t="s">
        <v>230</v>
      </c>
      <c r="G26" t="s">
        <v>253</v>
      </c>
      <c r="H26" s="77">
        <v>4.8099999999999996</v>
      </c>
      <c r="I26" t="s">
        <v>102</v>
      </c>
      <c r="J26" s="78">
        <v>0.02</v>
      </c>
      <c r="K26" s="78">
        <v>1.72E-2</v>
      </c>
      <c r="L26" s="77">
        <v>3244705</v>
      </c>
      <c r="M26" s="77">
        <v>101.32</v>
      </c>
      <c r="N26" s="77">
        <v>0</v>
      </c>
      <c r="O26" s="77">
        <v>3287.5351059999998</v>
      </c>
      <c r="P26" s="78">
        <v>2.0000000000000001E-4</v>
      </c>
      <c r="Q26" s="78">
        <v>5.7000000000000002E-3</v>
      </c>
      <c r="R26" s="78">
        <v>2E-3</v>
      </c>
    </row>
    <row r="27" spans="2:18">
      <c r="B27" t="s">
        <v>254</v>
      </c>
      <c r="C27" t="s">
        <v>255</v>
      </c>
      <c r="D27" t="s">
        <v>100</v>
      </c>
      <c r="E27" t="s">
        <v>230</v>
      </c>
      <c r="G27" t="s">
        <v>256</v>
      </c>
      <c r="H27" s="77">
        <v>7.72</v>
      </c>
      <c r="I27" t="s">
        <v>102</v>
      </c>
      <c r="J27" s="78">
        <v>0.01</v>
      </c>
      <c r="K27" s="78">
        <v>2.0199999999999999E-2</v>
      </c>
      <c r="L27" s="77">
        <v>10132225</v>
      </c>
      <c r="M27" s="77">
        <v>92.63</v>
      </c>
      <c r="N27" s="77">
        <v>0</v>
      </c>
      <c r="O27" s="77">
        <v>9385.4800175</v>
      </c>
      <c r="P27" s="78">
        <v>4.0000000000000002E-4</v>
      </c>
      <c r="Q27" s="78">
        <v>1.6299999999999999E-2</v>
      </c>
      <c r="R27" s="78">
        <v>5.7000000000000002E-3</v>
      </c>
    </row>
    <row r="28" spans="2:18">
      <c r="B28" t="s">
        <v>257</v>
      </c>
      <c r="C28" t="s">
        <v>258</v>
      </c>
      <c r="D28" t="s">
        <v>100</v>
      </c>
      <c r="E28" t="s">
        <v>230</v>
      </c>
      <c r="G28" t="s">
        <v>259</v>
      </c>
      <c r="H28" s="77">
        <v>17.21</v>
      </c>
      <c r="I28" t="s">
        <v>102</v>
      </c>
      <c r="J28" s="78">
        <v>3.7499999999999999E-2</v>
      </c>
      <c r="K28" s="78">
        <v>2.98E-2</v>
      </c>
      <c r="L28" s="77">
        <v>5734152</v>
      </c>
      <c r="M28" s="77">
        <v>113.4</v>
      </c>
      <c r="N28" s="77">
        <v>0</v>
      </c>
      <c r="O28" s="77">
        <v>6502.5283680000002</v>
      </c>
      <c r="P28" s="78">
        <v>2.0000000000000001E-4</v>
      </c>
      <c r="Q28" s="78">
        <v>1.1299999999999999E-2</v>
      </c>
      <c r="R28" s="78">
        <v>3.8999999999999998E-3</v>
      </c>
    </row>
    <row r="29" spans="2:18">
      <c r="B29" t="s">
        <v>260</v>
      </c>
      <c r="C29" t="s">
        <v>261</v>
      </c>
      <c r="D29" t="s">
        <v>100</v>
      </c>
      <c r="E29" t="s">
        <v>230</v>
      </c>
      <c r="G29" t="s">
        <v>262</v>
      </c>
      <c r="H29" s="77">
        <v>9.43</v>
      </c>
      <c r="I29" t="s">
        <v>102</v>
      </c>
      <c r="J29" s="78">
        <v>1.2999999999999999E-2</v>
      </c>
      <c r="K29" s="78">
        <v>2.1700000000000001E-2</v>
      </c>
      <c r="L29" s="77">
        <v>6401138</v>
      </c>
      <c r="M29" s="77">
        <v>92.79</v>
      </c>
      <c r="N29" s="77">
        <v>0</v>
      </c>
      <c r="O29" s="77">
        <v>5939.6159502</v>
      </c>
      <c r="P29" s="78">
        <v>1.1999999999999999E-3</v>
      </c>
      <c r="Q29" s="78">
        <v>1.03E-2</v>
      </c>
      <c r="R29" s="78">
        <v>3.5999999999999999E-3</v>
      </c>
    </row>
    <row r="30" spans="2:18">
      <c r="B30" t="s">
        <v>263</v>
      </c>
      <c r="C30" t="s">
        <v>264</v>
      </c>
      <c r="D30" t="s">
        <v>100</v>
      </c>
      <c r="E30" t="s">
        <v>230</v>
      </c>
      <c r="G30" t="s">
        <v>265</v>
      </c>
      <c r="H30" s="77">
        <v>0.67</v>
      </c>
      <c r="I30" t="s">
        <v>102</v>
      </c>
      <c r="J30" s="78">
        <v>1.2500000000000001E-2</v>
      </c>
      <c r="K30" s="78">
        <v>3.5999999999999999E-3</v>
      </c>
      <c r="L30" s="77">
        <v>13770476</v>
      </c>
      <c r="M30" s="77">
        <v>101.01</v>
      </c>
      <c r="N30" s="77">
        <v>0</v>
      </c>
      <c r="O30" s="77">
        <v>13909.5578076</v>
      </c>
      <c r="P30" s="78">
        <v>8.9999999999999998E-4</v>
      </c>
      <c r="Q30" s="78">
        <v>2.4199999999999999E-2</v>
      </c>
      <c r="R30" s="78">
        <v>8.3999999999999995E-3</v>
      </c>
    </row>
    <row r="31" spans="2:18">
      <c r="B31" t="s">
        <v>266</v>
      </c>
      <c r="C31" t="s">
        <v>267</v>
      </c>
      <c r="D31" t="s">
        <v>100</v>
      </c>
      <c r="E31" t="s">
        <v>230</v>
      </c>
      <c r="G31" t="s">
        <v>268</v>
      </c>
      <c r="H31" s="77">
        <v>1</v>
      </c>
      <c r="I31" t="s">
        <v>102</v>
      </c>
      <c r="J31" s="78">
        <v>4.2500000000000003E-2</v>
      </c>
      <c r="K31" s="78">
        <v>7.4999999999999997E-3</v>
      </c>
      <c r="L31" s="77">
        <v>20177246</v>
      </c>
      <c r="M31" s="77">
        <v>103.47</v>
      </c>
      <c r="N31" s="77">
        <v>0</v>
      </c>
      <c r="O31" s="77">
        <v>20877.396436200001</v>
      </c>
      <c r="P31" s="78">
        <v>1.4E-3</v>
      </c>
      <c r="Q31" s="78">
        <v>3.6299999999999999E-2</v>
      </c>
      <c r="R31" s="78">
        <v>1.2699999999999999E-2</v>
      </c>
    </row>
    <row r="32" spans="2:18">
      <c r="B32" t="s">
        <v>269</v>
      </c>
      <c r="C32" t="s">
        <v>270</v>
      </c>
      <c r="D32" t="s">
        <v>100</v>
      </c>
      <c r="E32" t="s">
        <v>230</v>
      </c>
      <c r="G32" t="s">
        <v>271</v>
      </c>
      <c r="H32" s="77">
        <v>1.97</v>
      </c>
      <c r="I32" t="s">
        <v>102</v>
      </c>
      <c r="J32" s="78">
        <v>3.7499999999999999E-2</v>
      </c>
      <c r="K32" s="78">
        <v>1.37E-2</v>
      </c>
      <c r="L32" s="77">
        <v>79008345</v>
      </c>
      <c r="M32" s="77">
        <v>104.66</v>
      </c>
      <c r="N32" s="77">
        <v>0</v>
      </c>
      <c r="O32" s="77">
        <v>82690.133877</v>
      </c>
      <c r="P32" s="78">
        <v>3.7000000000000002E-3</v>
      </c>
      <c r="Q32" s="78">
        <v>0.14360000000000001</v>
      </c>
      <c r="R32" s="78">
        <v>5.0200000000000002E-2</v>
      </c>
    </row>
    <row r="33" spans="2:18">
      <c r="B33" t="s">
        <v>272</v>
      </c>
      <c r="C33" t="s">
        <v>273</v>
      </c>
      <c r="D33" t="s">
        <v>100</v>
      </c>
      <c r="E33" t="s">
        <v>230</v>
      </c>
      <c r="G33" t="s">
        <v>231</v>
      </c>
      <c r="H33" s="77">
        <v>3.32</v>
      </c>
      <c r="I33" t="s">
        <v>102</v>
      </c>
      <c r="J33" s="78">
        <v>1.7500000000000002E-2</v>
      </c>
      <c r="K33" s="78">
        <v>1.5299999999999999E-2</v>
      </c>
      <c r="L33" s="77">
        <v>33282202</v>
      </c>
      <c r="M33" s="77">
        <v>101.7</v>
      </c>
      <c r="N33" s="77">
        <v>0</v>
      </c>
      <c r="O33" s="77">
        <v>33847.999433999998</v>
      </c>
      <c r="P33" s="78">
        <v>1.6999999999999999E-3</v>
      </c>
      <c r="Q33" s="78">
        <v>5.8799999999999998E-2</v>
      </c>
      <c r="R33" s="78">
        <v>2.0500000000000001E-2</v>
      </c>
    </row>
    <row r="34" spans="2:18">
      <c r="B34" t="s">
        <v>274</v>
      </c>
      <c r="C34" t="s">
        <v>275</v>
      </c>
      <c r="D34" t="s">
        <v>100</v>
      </c>
      <c r="E34" t="s">
        <v>230</v>
      </c>
      <c r="G34" t="s">
        <v>276</v>
      </c>
      <c r="H34" s="77">
        <v>3.05</v>
      </c>
      <c r="I34" t="s">
        <v>102</v>
      </c>
      <c r="J34" s="78">
        <v>5.0000000000000001E-3</v>
      </c>
      <c r="K34" s="78">
        <v>1.52E-2</v>
      </c>
      <c r="L34" s="77">
        <v>39207900</v>
      </c>
      <c r="M34" s="77">
        <v>97.4</v>
      </c>
      <c r="N34" s="77">
        <v>0</v>
      </c>
      <c r="O34" s="77">
        <v>38188.494599999998</v>
      </c>
      <c r="P34" s="78">
        <v>1.9E-3</v>
      </c>
      <c r="Q34" s="78">
        <v>6.6299999999999998E-2</v>
      </c>
      <c r="R34" s="78">
        <v>2.3199999999999998E-2</v>
      </c>
    </row>
    <row r="35" spans="2:18">
      <c r="B35" t="s">
        <v>277</v>
      </c>
      <c r="C35" t="s">
        <v>278</v>
      </c>
      <c r="D35" t="s">
        <v>100</v>
      </c>
      <c r="E35" t="s">
        <v>230</v>
      </c>
      <c r="G35" t="s">
        <v>279</v>
      </c>
      <c r="H35" s="77">
        <v>13.72</v>
      </c>
      <c r="I35" t="s">
        <v>102</v>
      </c>
      <c r="J35" s="78">
        <v>5.5E-2</v>
      </c>
      <c r="K35" s="78">
        <v>2.7300000000000001E-2</v>
      </c>
      <c r="L35" s="77">
        <v>1413589</v>
      </c>
      <c r="M35" s="77">
        <v>142.75</v>
      </c>
      <c r="N35" s="77">
        <v>0</v>
      </c>
      <c r="O35" s="77">
        <v>2017.8982974999999</v>
      </c>
      <c r="P35" s="78">
        <v>1E-4</v>
      </c>
      <c r="Q35" s="78">
        <v>3.5000000000000001E-3</v>
      </c>
      <c r="R35" s="78">
        <v>1.1999999999999999E-3</v>
      </c>
    </row>
    <row r="36" spans="2:18">
      <c r="B36" s="79" t="s">
        <v>280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223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282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219</v>
      </c>
      <c r="C42" t="s">
        <v>219</v>
      </c>
      <c r="D42" s="16"/>
      <c r="E42" t="s">
        <v>219</v>
      </c>
      <c r="H42" s="77">
        <v>0</v>
      </c>
      <c r="I42" t="s">
        <v>219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283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219</v>
      </c>
      <c r="C44" t="s">
        <v>219</v>
      </c>
      <c r="D44" s="16"/>
      <c r="E44" t="s">
        <v>219</v>
      </c>
      <c r="H44" s="77">
        <v>0</v>
      </c>
      <c r="I44" t="s">
        <v>219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284</v>
      </c>
      <c r="C45" s="16"/>
      <c r="D45" s="16"/>
    </row>
    <row r="46" spans="2:18">
      <c r="B46" t="s">
        <v>285</v>
      </c>
      <c r="C46" s="16"/>
      <c r="D46" s="16"/>
    </row>
    <row r="47" spans="2:18">
      <c r="B47" t="s">
        <v>286</v>
      </c>
      <c r="C47" s="16"/>
      <c r="D47" s="16"/>
    </row>
    <row r="48" spans="2:18">
      <c r="B48" t="s">
        <v>287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890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891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24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3.58</v>
      </c>
      <c r="L11" s="7"/>
      <c r="M11" s="7"/>
      <c r="N11" s="76">
        <v>1.2E-2</v>
      </c>
      <c r="O11" s="75">
        <v>153612701.88999999</v>
      </c>
      <c r="P11" s="33"/>
      <c r="Q11" s="75">
        <v>419.24434000000002</v>
      </c>
      <c r="R11" s="75">
        <v>168720.62430545819</v>
      </c>
      <c r="S11" s="7"/>
      <c r="T11" s="76">
        <v>1</v>
      </c>
      <c r="U11" s="76">
        <v>0.1023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3.6</v>
      </c>
      <c r="N12" s="80">
        <v>1.15E-2</v>
      </c>
      <c r="O12" s="81">
        <v>152922701.88999999</v>
      </c>
      <c r="Q12" s="81">
        <v>419.24434000000002</v>
      </c>
      <c r="R12" s="81">
        <v>166546.23590263899</v>
      </c>
      <c r="T12" s="80">
        <v>0.98709999999999998</v>
      </c>
      <c r="U12" s="80">
        <v>0.10100000000000001</v>
      </c>
    </row>
    <row r="13" spans="2:66">
      <c r="B13" s="79" t="s">
        <v>288</v>
      </c>
      <c r="C13" s="16"/>
      <c r="D13" s="16"/>
      <c r="E13" s="16"/>
      <c r="F13" s="16"/>
      <c r="K13" s="81">
        <v>3.84</v>
      </c>
      <c r="N13" s="80">
        <v>-3.5000000000000001E-3</v>
      </c>
      <c r="O13" s="81">
        <v>77361404.319999993</v>
      </c>
      <c r="Q13" s="81">
        <v>391.34845999999999</v>
      </c>
      <c r="R13" s="81">
        <v>90702.987992887996</v>
      </c>
      <c r="T13" s="80">
        <v>0.53759999999999997</v>
      </c>
      <c r="U13" s="80">
        <v>5.5E-2</v>
      </c>
    </row>
    <row r="14" spans="2:66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296</v>
      </c>
      <c r="I14" t="s">
        <v>150</v>
      </c>
      <c r="J14" t="s">
        <v>297</v>
      </c>
      <c r="K14" s="77">
        <v>0.46</v>
      </c>
      <c r="L14" t="s">
        <v>102</v>
      </c>
      <c r="M14" s="78">
        <v>2.8E-3</v>
      </c>
      <c r="N14" s="78">
        <v>-5.7000000000000002E-3</v>
      </c>
      <c r="O14" s="77">
        <v>1315400</v>
      </c>
      <c r="P14" s="77">
        <v>105.42</v>
      </c>
      <c r="Q14" s="77">
        <v>0</v>
      </c>
      <c r="R14" s="77">
        <v>1386.6946800000001</v>
      </c>
      <c r="S14" s="78">
        <v>3.0999999999999999E-3</v>
      </c>
      <c r="T14" s="78">
        <v>8.2000000000000007E-3</v>
      </c>
      <c r="U14" s="78">
        <v>8.0000000000000004E-4</v>
      </c>
    </row>
    <row r="15" spans="2:66">
      <c r="B15" t="s">
        <v>298</v>
      </c>
      <c r="C15" t="s">
        <v>299</v>
      </c>
      <c r="D15" t="s">
        <v>100</v>
      </c>
      <c r="E15" t="s">
        <v>123</v>
      </c>
      <c r="F15" t="s">
        <v>294</v>
      </c>
      <c r="G15" t="s">
        <v>295</v>
      </c>
      <c r="H15" t="s">
        <v>296</v>
      </c>
      <c r="I15" t="s">
        <v>150</v>
      </c>
      <c r="J15" t="s">
        <v>300</v>
      </c>
      <c r="K15" s="77">
        <v>2</v>
      </c>
      <c r="L15" t="s">
        <v>102</v>
      </c>
      <c r="M15" s="78">
        <v>0.01</v>
      </c>
      <c r="N15" s="78">
        <v>-1.44E-2</v>
      </c>
      <c r="O15" s="77">
        <v>2047821</v>
      </c>
      <c r="P15" s="77">
        <v>109.1</v>
      </c>
      <c r="Q15" s="77">
        <v>21.216100000000001</v>
      </c>
      <c r="R15" s="77">
        <v>2255.3888109999998</v>
      </c>
      <c r="S15" s="78">
        <v>5.1000000000000004E-3</v>
      </c>
      <c r="T15" s="78">
        <v>1.34E-2</v>
      </c>
      <c r="U15" s="78">
        <v>1.4E-3</v>
      </c>
    </row>
    <row r="16" spans="2:66">
      <c r="B16" t="s">
        <v>301</v>
      </c>
      <c r="C16" t="s">
        <v>302</v>
      </c>
      <c r="D16" t="s">
        <v>100</v>
      </c>
      <c r="E16" t="s">
        <v>123</v>
      </c>
      <c r="F16" t="s">
        <v>303</v>
      </c>
      <c r="G16" t="s">
        <v>304</v>
      </c>
      <c r="H16" t="s">
        <v>206</v>
      </c>
      <c r="I16" t="s">
        <v>207</v>
      </c>
      <c r="J16" t="s">
        <v>305</v>
      </c>
      <c r="K16" s="77">
        <v>3.77</v>
      </c>
      <c r="L16" t="s">
        <v>102</v>
      </c>
      <c r="M16" s="78">
        <v>1E-3</v>
      </c>
      <c r="N16" s="78">
        <v>-9.5999999999999992E-3</v>
      </c>
      <c r="O16" s="77">
        <v>908770</v>
      </c>
      <c r="P16" s="77">
        <v>106.25</v>
      </c>
      <c r="Q16" s="77">
        <v>0</v>
      </c>
      <c r="R16" s="77">
        <v>965.56812500000001</v>
      </c>
      <c r="S16" s="78">
        <v>1.4E-3</v>
      </c>
      <c r="T16" s="78">
        <v>5.7000000000000002E-3</v>
      </c>
      <c r="U16" s="78">
        <v>5.9999999999999995E-4</v>
      </c>
    </row>
    <row r="17" spans="2:21">
      <c r="B17" t="s">
        <v>306</v>
      </c>
      <c r="C17" t="s">
        <v>307</v>
      </c>
      <c r="D17" t="s">
        <v>100</v>
      </c>
      <c r="E17" t="s">
        <v>123</v>
      </c>
      <c r="F17" t="s">
        <v>308</v>
      </c>
      <c r="G17" t="s">
        <v>309</v>
      </c>
      <c r="H17" t="s">
        <v>310</v>
      </c>
      <c r="I17" t="s">
        <v>207</v>
      </c>
      <c r="J17" t="s">
        <v>311</v>
      </c>
      <c r="K17" s="77">
        <v>5.55</v>
      </c>
      <c r="L17" t="s">
        <v>102</v>
      </c>
      <c r="M17" s="78">
        <v>3.85E-2</v>
      </c>
      <c r="N17" s="78">
        <v>-1.6000000000000001E-3</v>
      </c>
      <c r="O17" s="77">
        <v>5032190.0599999996</v>
      </c>
      <c r="P17" s="77">
        <v>129.63999999999999</v>
      </c>
      <c r="Q17" s="77">
        <v>157.97789</v>
      </c>
      <c r="R17" s="77">
        <v>6681.7090837839996</v>
      </c>
      <c r="S17" s="78">
        <v>1.9E-3</v>
      </c>
      <c r="T17" s="78">
        <v>3.9600000000000003E-2</v>
      </c>
      <c r="U17" s="78">
        <v>4.1000000000000003E-3</v>
      </c>
    </row>
    <row r="18" spans="2:21">
      <c r="B18" t="s">
        <v>312</v>
      </c>
      <c r="C18" t="s">
        <v>313</v>
      </c>
      <c r="D18" t="s">
        <v>100</v>
      </c>
      <c r="E18" t="s">
        <v>123</v>
      </c>
      <c r="F18" t="s">
        <v>314</v>
      </c>
      <c r="G18" t="s">
        <v>315</v>
      </c>
      <c r="H18" t="s">
        <v>316</v>
      </c>
      <c r="I18" t="s">
        <v>150</v>
      </c>
      <c r="J18" t="s">
        <v>311</v>
      </c>
      <c r="K18" s="77">
        <v>7.32</v>
      </c>
      <c r="L18" t="s">
        <v>102</v>
      </c>
      <c r="M18" s="78">
        <v>1.6500000000000001E-2</v>
      </c>
      <c r="N18" s="78">
        <v>2.5999999999999999E-3</v>
      </c>
      <c r="O18" s="77">
        <v>3878691</v>
      </c>
      <c r="P18" s="77">
        <v>116.1</v>
      </c>
      <c r="Q18" s="77">
        <v>0</v>
      </c>
      <c r="R18" s="77">
        <v>4503.1602510000002</v>
      </c>
      <c r="S18" s="78">
        <v>1.8E-3</v>
      </c>
      <c r="T18" s="78">
        <v>2.6700000000000002E-2</v>
      </c>
      <c r="U18" s="78">
        <v>2.7000000000000001E-3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319</v>
      </c>
      <c r="G19" t="s">
        <v>315</v>
      </c>
      <c r="H19" t="s">
        <v>320</v>
      </c>
      <c r="I19" t="s">
        <v>207</v>
      </c>
      <c r="J19" t="s">
        <v>321</v>
      </c>
      <c r="K19" s="77">
        <v>0.25</v>
      </c>
      <c r="L19" t="s">
        <v>102</v>
      </c>
      <c r="M19" s="78">
        <v>4.8000000000000001E-2</v>
      </c>
      <c r="N19" s="78">
        <v>-5.74E-2</v>
      </c>
      <c r="O19" s="77">
        <v>195772.9</v>
      </c>
      <c r="P19" s="77">
        <v>112.42</v>
      </c>
      <c r="Q19" s="77">
        <v>0</v>
      </c>
      <c r="R19" s="77">
        <v>220.08789418000001</v>
      </c>
      <c r="S19" s="78">
        <v>5.0000000000000001E-4</v>
      </c>
      <c r="T19" s="78">
        <v>1.2999999999999999E-3</v>
      </c>
      <c r="U19" s="78">
        <v>1E-4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315</v>
      </c>
      <c r="H20" t="s">
        <v>320</v>
      </c>
      <c r="I20" t="s">
        <v>207</v>
      </c>
      <c r="J20" t="s">
        <v>300</v>
      </c>
      <c r="K20" s="77">
        <v>3.68</v>
      </c>
      <c r="L20" t="s">
        <v>102</v>
      </c>
      <c r="M20" s="78">
        <v>2.3400000000000001E-2</v>
      </c>
      <c r="N20" s="78">
        <v>-5.5999999999999999E-3</v>
      </c>
      <c r="O20" s="77">
        <v>4533795.07</v>
      </c>
      <c r="P20" s="77">
        <v>114.96</v>
      </c>
      <c r="Q20" s="77">
        <v>0</v>
      </c>
      <c r="R20" s="77">
        <v>5212.050812472</v>
      </c>
      <c r="S20" s="78">
        <v>1.5E-3</v>
      </c>
      <c r="T20" s="78">
        <v>3.09E-2</v>
      </c>
      <c r="U20" s="78">
        <v>3.2000000000000002E-3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315</v>
      </c>
      <c r="H21" t="s">
        <v>320</v>
      </c>
      <c r="I21" t="s">
        <v>207</v>
      </c>
      <c r="J21" t="s">
        <v>265</v>
      </c>
      <c r="K21" s="77">
        <v>5.86</v>
      </c>
      <c r="L21" t="s">
        <v>102</v>
      </c>
      <c r="M21" s="78">
        <v>7.7999999999999996E-3</v>
      </c>
      <c r="N21" s="78">
        <v>3.5000000000000001E-3</v>
      </c>
      <c r="O21" s="77">
        <v>694372.04</v>
      </c>
      <c r="P21" s="77">
        <v>105.33</v>
      </c>
      <c r="Q21" s="77">
        <v>0</v>
      </c>
      <c r="R21" s="77">
        <v>731.38206973199999</v>
      </c>
      <c r="S21" s="78">
        <v>1.6999999999999999E-3</v>
      </c>
      <c r="T21" s="78">
        <v>4.3E-3</v>
      </c>
      <c r="U21" s="78">
        <v>4.0000000000000002E-4</v>
      </c>
    </row>
    <row r="22" spans="2:21">
      <c r="B22" t="s">
        <v>328</v>
      </c>
      <c r="C22" t="s">
        <v>329</v>
      </c>
      <c r="D22" t="s">
        <v>100</v>
      </c>
      <c r="E22" t="s">
        <v>123</v>
      </c>
      <c r="F22" t="s">
        <v>330</v>
      </c>
      <c r="G22" t="s">
        <v>315</v>
      </c>
      <c r="H22" t="s">
        <v>320</v>
      </c>
      <c r="I22" t="s">
        <v>207</v>
      </c>
      <c r="J22" t="s">
        <v>300</v>
      </c>
      <c r="K22" s="77">
        <v>2.44</v>
      </c>
      <c r="L22" t="s">
        <v>102</v>
      </c>
      <c r="M22" s="78">
        <v>4.7500000000000001E-2</v>
      </c>
      <c r="N22" s="78">
        <v>-1.2200000000000001E-2</v>
      </c>
      <c r="O22" s="77">
        <v>305725.64</v>
      </c>
      <c r="P22" s="77">
        <v>144.9</v>
      </c>
      <c r="Q22" s="77">
        <v>0</v>
      </c>
      <c r="R22" s="77">
        <v>442.99645235999998</v>
      </c>
      <c r="S22" s="78">
        <v>2.0000000000000001E-4</v>
      </c>
      <c r="T22" s="78">
        <v>2.5999999999999999E-3</v>
      </c>
      <c r="U22" s="78">
        <v>2.9999999999999997E-4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315</v>
      </c>
      <c r="H23" t="s">
        <v>320</v>
      </c>
      <c r="I23" t="s">
        <v>207</v>
      </c>
      <c r="J23" t="s">
        <v>334</v>
      </c>
      <c r="K23" s="77">
        <v>3.18</v>
      </c>
      <c r="L23" t="s">
        <v>102</v>
      </c>
      <c r="M23" s="78">
        <v>3.6999999999999998E-2</v>
      </c>
      <c r="N23" s="78">
        <v>-9.4999999999999998E-3</v>
      </c>
      <c r="O23" s="77">
        <v>326927</v>
      </c>
      <c r="P23" s="77">
        <v>119.38</v>
      </c>
      <c r="Q23" s="77">
        <v>0</v>
      </c>
      <c r="R23" s="77">
        <v>390.28545259999999</v>
      </c>
      <c r="S23" s="78">
        <v>5.9999999999999995E-4</v>
      </c>
      <c r="T23" s="78">
        <v>2.3E-3</v>
      </c>
      <c r="U23" s="78">
        <v>2.0000000000000001E-4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333</v>
      </c>
      <c r="G24" t="s">
        <v>315</v>
      </c>
      <c r="H24" t="s">
        <v>320</v>
      </c>
      <c r="I24" t="s">
        <v>207</v>
      </c>
      <c r="J24" t="s">
        <v>305</v>
      </c>
      <c r="K24" s="77">
        <v>4.3899999999999997</v>
      </c>
      <c r="L24" t="s">
        <v>102</v>
      </c>
      <c r="M24" s="78">
        <v>2.5999999999999999E-2</v>
      </c>
      <c r="N24" s="78">
        <v>-4.4000000000000003E-3</v>
      </c>
      <c r="O24" s="77">
        <v>1446661.99</v>
      </c>
      <c r="P24" s="77">
        <v>119.26</v>
      </c>
      <c r="Q24" s="77">
        <v>0</v>
      </c>
      <c r="R24" s="77">
        <v>1725.2890892739999</v>
      </c>
      <c r="S24" s="78">
        <v>3.8E-3</v>
      </c>
      <c r="T24" s="78">
        <v>1.0200000000000001E-2</v>
      </c>
      <c r="U24" s="78">
        <v>1E-3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333</v>
      </c>
      <c r="G25" t="s">
        <v>315</v>
      </c>
      <c r="H25" t="s">
        <v>320</v>
      </c>
      <c r="I25" t="s">
        <v>207</v>
      </c>
      <c r="J25" t="s">
        <v>339</v>
      </c>
      <c r="K25" s="77">
        <v>3.78</v>
      </c>
      <c r="L25" t="s">
        <v>102</v>
      </c>
      <c r="M25" s="78">
        <v>2.4E-2</v>
      </c>
      <c r="N25" s="78">
        <v>-6.0000000000000001E-3</v>
      </c>
      <c r="O25" s="77">
        <v>3990000</v>
      </c>
      <c r="P25" s="77">
        <v>116.45</v>
      </c>
      <c r="Q25" s="77">
        <v>0</v>
      </c>
      <c r="R25" s="77">
        <v>4646.3549999999996</v>
      </c>
      <c r="S25" s="78">
        <v>6.1000000000000004E-3</v>
      </c>
      <c r="T25" s="78">
        <v>2.75E-2</v>
      </c>
      <c r="U25" s="78">
        <v>2.8E-3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342</v>
      </c>
      <c r="G26" t="s">
        <v>315</v>
      </c>
      <c r="H26" t="s">
        <v>320</v>
      </c>
      <c r="I26" t="s">
        <v>207</v>
      </c>
      <c r="J26" t="s">
        <v>343</v>
      </c>
      <c r="K26" s="77">
        <v>1.03</v>
      </c>
      <c r="L26" t="s">
        <v>102</v>
      </c>
      <c r="M26" s="78">
        <v>4.9000000000000002E-2</v>
      </c>
      <c r="N26" s="78">
        <v>-2.6800000000000001E-2</v>
      </c>
      <c r="O26" s="77">
        <v>79216.05</v>
      </c>
      <c r="P26" s="77">
        <v>115.18</v>
      </c>
      <c r="Q26" s="77">
        <v>2.07246</v>
      </c>
      <c r="R26" s="77">
        <v>93.313506390000001</v>
      </c>
      <c r="S26" s="78">
        <v>2.9999999999999997E-4</v>
      </c>
      <c r="T26" s="78">
        <v>5.9999999999999995E-4</v>
      </c>
      <c r="U26" s="78">
        <v>1E-4</v>
      </c>
    </row>
    <row r="27" spans="2:21">
      <c r="B27" t="s">
        <v>344</v>
      </c>
      <c r="C27" t="s">
        <v>345</v>
      </c>
      <c r="D27" t="s">
        <v>100</v>
      </c>
      <c r="E27" t="s">
        <v>123</v>
      </c>
      <c r="F27" t="s">
        <v>342</v>
      </c>
      <c r="G27" t="s">
        <v>315</v>
      </c>
      <c r="H27" t="s">
        <v>320</v>
      </c>
      <c r="I27" t="s">
        <v>207</v>
      </c>
      <c r="J27" t="s">
        <v>346</v>
      </c>
      <c r="K27" s="77">
        <v>0.66</v>
      </c>
      <c r="L27" t="s">
        <v>102</v>
      </c>
      <c r="M27" s="78">
        <v>5.8500000000000003E-2</v>
      </c>
      <c r="N27" s="78">
        <v>-2.6700000000000002E-2</v>
      </c>
      <c r="O27" s="77">
        <v>88109.93</v>
      </c>
      <c r="P27" s="77">
        <v>120.92</v>
      </c>
      <c r="Q27" s="77">
        <v>0</v>
      </c>
      <c r="R27" s="77">
        <v>106.54252735599999</v>
      </c>
      <c r="S27" s="78">
        <v>2.0000000000000001E-4</v>
      </c>
      <c r="T27" s="78">
        <v>5.9999999999999995E-4</v>
      </c>
      <c r="U27" s="78">
        <v>1E-4</v>
      </c>
    </row>
    <row r="28" spans="2:21">
      <c r="B28" t="s">
        <v>347</v>
      </c>
      <c r="C28" t="s">
        <v>348</v>
      </c>
      <c r="D28" t="s">
        <v>100</v>
      </c>
      <c r="E28" t="s">
        <v>123</v>
      </c>
      <c r="F28" t="s">
        <v>342</v>
      </c>
      <c r="G28" t="s">
        <v>315</v>
      </c>
      <c r="H28" t="s">
        <v>320</v>
      </c>
      <c r="I28" t="s">
        <v>207</v>
      </c>
      <c r="J28" t="s">
        <v>300</v>
      </c>
      <c r="K28" s="77">
        <v>3.06</v>
      </c>
      <c r="L28" t="s">
        <v>102</v>
      </c>
      <c r="M28" s="78">
        <v>2.3E-2</v>
      </c>
      <c r="N28" s="78">
        <v>-5.0000000000000001E-3</v>
      </c>
      <c r="O28" s="77">
        <v>3953481.87</v>
      </c>
      <c r="P28" s="77">
        <v>115.22</v>
      </c>
      <c r="Q28" s="77">
        <v>0</v>
      </c>
      <c r="R28" s="77">
        <v>4555.2018106140004</v>
      </c>
      <c r="S28" s="78">
        <v>3.0000000000000001E-3</v>
      </c>
      <c r="T28" s="78">
        <v>2.7E-2</v>
      </c>
      <c r="U28" s="78">
        <v>2.8E-3</v>
      </c>
    </row>
    <row r="29" spans="2:21">
      <c r="B29" t="s">
        <v>349</v>
      </c>
      <c r="C29" t="s">
        <v>350</v>
      </c>
      <c r="D29" t="s">
        <v>100</v>
      </c>
      <c r="E29" t="s">
        <v>123</v>
      </c>
      <c r="F29" t="s">
        <v>351</v>
      </c>
      <c r="G29" t="s">
        <v>352</v>
      </c>
      <c r="H29" t="s">
        <v>353</v>
      </c>
      <c r="I29" t="s">
        <v>207</v>
      </c>
      <c r="J29" t="s">
        <v>305</v>
      </c>
      <c r="K29" s="77">
        <v>6.74</v>
      </c>
      <c r="L29" t="s">
        <v>102</v>
      </c>
      <c r="M29" s="78">
        <v>5.1499999999999997E-2</v>
      </c>
      <c r="N29" s="78">
        <v>9.4999999999999998E-3</v>
      </c>
      <c r="O29" s="77">
        <v>1614411.62</v>
      </c>
      <c r="P29" s="77">
        <v>165.3</v>
      </c>
      <c r="Q29" s="77">
        <v>0</v>
      </c>
      <c r="R29" s="77">
        <v>2668.6224078599998</v>
      </c>
      <c r="S29" s="78">
        <v>5.0000000000000001E-4</v>
      </c>
      <c r="T29" s="78">
        <v>1.5800000000000002E-2</v>
      </c>
      <c r="U29" s="78">
        <v>1.6000000000000001E-3</v>
      </c>
    </row>
    <row r="30" spans="2:21">
      <c r="B30" t="s">
        <v>354</v>
      </c>
      <c r="C30" t="s">
        <v>355</v>
      </c>
      <c r="D30" t="s">
        <v>100</v>
      </c>
      <c r="E30" t="s">
        <v>123</v>
      </c>
      <c r="F30" t="s">
        <v>356</v>
      </c>
      <c r="G30" t="s">
        <v>315</v>
      </c>
      <c r="H30" t="s">
        <v>353</v>
      </c>
      <c r="I30" t="s">
        <v>207</v>
      </c>
      <c r="J30" t="s">
        <v>357</v>
      </c>
      <c r="K30" s="77">
        <v>0.9</v>
      </c>
      <c r="L30" t="s">
        <v>102</v>
      </c>
      <c r="M30" s="78">
        <v>4.4499999999999998E-2</v>
      </c>
      <c r="N30" s="78">
        <v>-3.0300000000000001E-2</v>
      </c>
      <c r="O30" s="77">
        <v>384086.64</v>
      </c>
      <c r="P30" s="77">
        <v>114.9</v>
      </c>
      <c r="Q30" s="77">
        <v>0</v>
      </c>
      <c r="R30" s="77">
        <v>441.31554935999998</v>
      </c>
      <c r="S30" s="78">
        <v>1.8E-3</v>
      </c>
      <c r="T30" s="78">
        <v>2.5999999999999999E-3</v>
      </c>
      <c r="U30" s="78">
        <v>2.9999999999999997E-4</v>
      </c>
    </row>
    <row r="31" spans="2:21">
      <c r="B31" t="s">
        <v>358</v>
      </c>
      <c r="C31" t="s">
        <v>359</v>
      </c>
      <c r="D31" t="s">
        <v>100</v>
      </c>
      <c r="E31" t="s">
        <v>123</v>
      </c>
      <c r="F31" t="s">
        <v>360</v>
      </c>
      <c r="G31" t="s">
        <v>132</v>
      </c>
      <c r="H31" t="s">
        <v>353</v>
      </c>
      <c r="I31" t="s">
        <v>207</v>
      </c>
      <c r="J31" t="s">
        <v>300</v>
      </c>
      <c r="K31" s="77">
        <v>2.4300000000000002</v>
      </c>
      <c r="L31" t="s">
        <v>102</v>
      </c>
      <c r="M31" s="78">
        <v>2.1999999999999999E-2</v>
      </c>
      <c r="N31" s="78">
        <v>-1.2200000000000001E-2</v>
      </c>
      <c r="O31" s="77">
        <v>4556232</v>
      </c>
      <c r="P31" s="77">
        <v>113.51</v>
      </c>
      <c r="Q31" s="77">
        <v>0</v>
      </c>
      <c r="R31" s="77">
        <v>5171.7789432</v>
      </c>
      <c r="S31" s="78">
        <v>5.1999999999999998E-3</v>
      </c>
      <c r="T31" s="78">
        <v>3.0700000000000002E-2</v>
      </c>
      <c r="U31" s="78">
        <v>3.0999999999999999E-3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360</v>
      </c>
      <c r="G32" t="s">
        <v>132</v>
      </c>
      <c r="H32" t="s">
        <v>353</v>
      </c>
      <c r="I32" t="s">
        <v>207</v>
      </c>
      <c r="J32" t="s">
        <v>363</v>
      </c>
      <c r="K32" s="77">
        <v>0.66</v>
      </c>
      <c r="L32" t="s">
        <v>102</v>
      </c>
      <c r="M32" s="78">
        <v>3.6999999999999998E-2</v>
      </c>
      <c r="N32" s="78">
        <v>-3.1699999999999999E-2</v>
      </c>
      <c r="O32" s="77">
        <v>592252.73</v>
      </c>
      <c r="P32" s="77">
        <v>113.78</v>
      </c>
      <c r="Q32" s="77">
        <v>0</v>
      </c>
      <c r="R32" s="77">
        <v>673.86515619399995</v>
      </c>
      <c r="S32" s="78">
        <v>1.1999999999999999E-3</v>
      </c>
      <c r="T32" s="78">
        <v>4.0000000000000001E-3</v>
      </c>
      <c r="U32" s="78">
        <v>4.0000000000000002E-4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327</v>
      </c>
      <c r="G33" t="s">
        <v>315</v>
      </c>
      <c r="H33" t="s">
        <v>353</v>
      </c>
      <c r="I33" t="s">
        <v>207</v>
      </c>
      <c r="J33" t="s">
        <v>300</v>
      </c>
      <c r="K33" s="77">
        <v>2</v>
      </c>
      <c r="L33" t="s">
        <v>102</v>
      </c>
      <c r="M33" s="78">
        <v>2.5000000000000001E-2</v>
      </c>
      <c r="N33" s="78">
        <v>-1.3100000000000001E-2</v>
      </c>
      <c r="O33" s="77">
        <v>3702381.31</v>
      </c>
      <c r="P33" s="77">
        <v>113.03</v>
      </c>
      <c r="Q33" s="77">
        <v>0</v>
      </c>
      <c r="R33" s="77">
        <v>4184.801594693</v>
      </c>
      <c r="S33" s="78">
        <v>8.8000000000000005E-3</v>
      </c>
      <c r="T33" s="78">
        <v>2.4799999999999999E-2</v>
      </c>
      <c r="U33" s="78">
        <v>2.5000000000000001E-3</v>
      </c>
    </row>
    <row r="34" spans="2:21">
      <c r="B34" t="s">
        <v>366</v>
      </c>
      <c r="C34" t="s">
        <v>367</v>
      </c>
      <c r="D34" t="s">
        <v>100</v>
      </c>
      <c r="E34" t="s">
        <v>123</v>
      </c>
      <c r="F34" t="s">
        <v>327</v>
      </c>
      <c r="G34" t="s">
        <v>315</v>
      </c>
      <c r="H34" t="s">
        <v>353</v>
      </c>
      <c r="I34" t="s">
        <v>207</v>
      </c>
      <c r="J34" t="s">
        <v>305</v>
      </c>
      <c r="K34" s="77">
        <v>3.29</v>
      </c>
      <c r="L34" t="s">
        <v>102</v>
      </c>
      <c r="M34" s="78">
        <v>1.95E-2</v>
      </c>
      <c r="N34" s="78">
        <v>-7.4999999999999997E-3</v>
      </c>
      <c r="O34" s="77">
        <v>1319152.3500000001</v>
      </c>
      <c r="P34" s="77">
        <v>114.76</v>
      </c>
      <c r="Q34" s="77">
        <v>0</v>
      </c>
      <c r="R34" s="77">
        <v>1513.85923686</v>
      </c>
      <c r="S34" s="78">
        <v>2.2000000000000001E-3</v>
      </c>
      <c r="T34" s="78">
        <v>8.9999999999999993E-3</v>
      </c>
      <c r="U34" s="78">
        <v>8.9999999999999998E-4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371</v>
      </c>
      <c r="H35" t="s">
        <v>353</v>
      </c>
      <c r="I35" t="s">
        <v>207</v>
      </c>
      <c r="J35" t="s">
        <v>372</v>
      </c>
      <c r="K35" s="77">
        <v>2.08</v>
      </c>
      <c r="L35" t="s">
        <v>102</v>
      </c>
      <c r="M35" s="78">
        <v>3.85E-2</v>
      </c>
      <c r="N35" s="78">
        <v>-1.6400000000000001E-2</v>
      </c>
      <c r="O35" s="77">
        <v>2285935</v>
      </c>
      <c r="P35" s="77">
        <v>121.4</v>
      </c>
      <c r="Q35" s="77">
        <v>0</v>
      </c>
      <c r="R35" s="77">
        <v>2775.12509</v>
      </c>
      <c r="S35" s="78">
        <v>9.1000000000000004E-3</v>
      </c>
      <c r="T35" s="78">
        <v>1.6400000000000001E-2</v>
      </c>
      <c r="U35" s="78">
        <v>1.6999999999999999E-3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375</v>
      </c>
      <c r="G36" t="s">
        <v>315</v>
      </c>
      <c r="H36" t="s">
        <v>353</v>
      </c>
      <c r="I36" t="s">
        <v>207</v>
      </c>
      <c r="J36" t="s">
        <v>376</v>
      </c>
      <c r="K36" s="77">
        <v>5.38</v>
      </c>
      <c r="L36" t="s">
        <v>102</v>
      </c>
      <c r="M36" s="78">
        <v>2.4E-2</v>
      </c>
      <c r="N36" s="78">
        <v>7.1000000000000004E-3</v>
      </c>
      <c r="O36" s="77">
        <v>2268840.13</v>
      </c>
      <c r="P36" s="77">
        <v>116.21</v>
      </c>
      <c r="Q36" s="77">
        <v>0</v>
      </c>
      <c r="R36" s="77">
        <v>2636.6191150730001</v>
      </c>
      <c r="S36" s="78">
        <v>2E-3</v>
      </c>
      <c r="T36" s="78">
        <v>1.5599999999999999E-2</v>
      </c>
      <c r="U36" s="78">
        <v>1.6000000000000001E-3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379</v>
      </c>
      <c r="G37" t="s">
        <v>315</v>
      </c>
      <c r="H37" t="s">
        <v>380</v>
      </c>
      <c r="I37" t="s">
        <v>150</v>
      </c>
      <c r="J37" t="s">
        <v>372</v>
      </c>
      <c r="K37" s="77">
        <v>5.26</v>
      </c>
      <c r="L37" t="s">
        <v>102</v>
      </c>
      <c r="M37" s="78">
        <v>1.9599999999999999E-2</v>
      </c>
      <c r="N37" s="78">
        <v>2.8999999999999998E-3</v>
      </c>
      <c r="O37" s="77">
        <v>2660419</v>
      </c>
      <c r="P37" s="77">
        <v>114.73</v>
      </c>
      <c r="Q37" s="77">
        <v>0</v>
      </c>
      <c r="R37" s="77">
        <v>3052.2987186999999</v>
      </c>
      <c r="S37" s="78">
        <v>2.7000000000000001E-3</v>
      </c>
      <c r="T37" s="78">
        <v>1.8100000000000002E-2</v>
      </c>
      <c r="U37" s="78">
        <v>1.9E-3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371</v>
      </c>
      <c r="H38" t="s">
        <v>353</v>
      </c>
      <c r="I38" t="s">
        <v>207</v>
      </c>
      <c r="J38" t="s">
        <v>384</v>
      </c>
      <c r="K38" s="77">
        <v>4.37</v>
      </c>
      <c r="L38" t="s">
        <v>102</v>
      </c>
      <c r="M38" s="78">
        <v>2.2499999999999999E-2</v>
      </c>
      <c r="N38" s="78">
        <v>-4.0000000000000001E-3</v>
      </c>
      <c r="O38" s="77">
        <v>32211</v>
      </c>
      <c r="P38" s="77">
        <v>118.72</v>
      </c>
      <c r="Q38" s="77">
        <v>0</v>
      </c>
      <c r="R38" s="77">
        <v>38.240899200000001</v>
      </c>
      <c r="S38" s="78">
        <v>1E-4</v>
      </c>
      <c r="T38" s="78">
        <v>2.0000000000000001E-4</v>
      </c>
      <c r="U38" s="78">
        <v>0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387</v>
      </c>
      <c r="G39" t="s">
        <v>315</v>
      </c>
      <c r="H39" t="s">
        <v>388</v>
      </c>
      <c r="I39" t="s">
        <v>207</v>
      </c>
      <c r="J39" t="s">
        <v>389</v>
      </c>
      <c r="K39" s="77">
        <v>5.07</v>
      </c>
      <c r="L39" t="s">
        <v>102</v>
      </c>
      <c r="M39" s="78">
        <v>1.9400000000000001E-2</v>
      </c>
      <c r="N39" s="78">
        <v>-5.5999999999999999E-3</v>
      </c>
      <c r="O39" s="77">
        <v>1300844.8400000001</v>
      </c>
      <c r="P39" s="77">
        <v>114.18</v>
      </c>
      <c r="Q39" s="77">
        <v>0</v>
      </c>
      <c r="R39" s="77">
        <v>1485.304638312</v>
      </c>
      <c r="S39" s="78">
        <v>5.5999999999999999E-3</v>
      </c>
      <c r="T39" s="78">
        <v>8.8000000000000005E-3</v>
      </c>
      <c r="U39" s="78">
        <v>8.9999999999999998E-4</v>
      </c>
    </row>
    <row r="40" spans="2:21">
      <c r="B40" t="s">
        <v>390</v>
      </c>
      <c r="C40" t="s">
        <v>391</v>
      </c>
      <c r="D40" t="s">
        <v>100</v>
      </c>
      <c r="E40" t="s">
        <v>123</v>
      </c>
      <c r="F40" t="s">
        <v>392</v>
      </c>
      <c r="G40" t="s">
        <v>393</v>
      </c>
      <c r="H40" t="s">
        <v>388</v>
      </c>
      <c r="I40" t="s">
        <v>207</v>
      </c>
      <c r="J40" t="s">
        <v>300</v>
      </c>
      <c r="K40" s="77">
        <v>4.03</v>
      </c>
      <c r="L40" t="s">
        <v>102</v>
      </c>
      <c r="M40" s="78">
        <v>2.7799999999999998E-2</v>
      </c>
      <c r="N40" s="78">
        <v>1.5E-3</v>
      </c>
      <c r="O40" s="77">
        <v>6884171.4000000004</v>
      </c>
      <c r="P40" s="77">
        <v>111.62</v>
      </c>
      <c r="Q40" s="77">
        <v>0</v>
      </c>
      <c r="R40" s="77">
        <v>7684.1121166800003</v>
      </c>
      <c r="S40" s="78">
        <v>4.1000000000000003E-3</v>
      </c>
      <c r="T40" s="78">
        <v>4.5499999999999999E-2</v>
      </c>
      <c r="U40" s="78">
        <v>4.7000000000000002E-3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396</v>
      </c>
      <c r="G41" t="s">
        <v>315</v>
      </c>
      <c r="H41" t="s">
        <v>397</v>
      </c>
      <c r="I41" t="s">
        <v>150</v>
      </c>
      <c r="J41" t="s">
        <v>398</v>
      </c>
      <c r="K41" s="77">
        <v>3.25</v>
      </c>
      <c r="L41" t="s">
        <v>102</v>
      </c>
      <c r="M41" s="78">
        <v>2.5000000000000001E-2</v>
      </c>
      <c r="N41" s="78">
        <v>-6.8999999999999999E-3</v>
      </c>
      <c r="O41" s="77">
        <v>1356784.42</v>
      </c>
      <c r="P41" s="77">
        <v>115.61</v>
      </c>
      <c r="Q41" s="77">
        <v>0</v>
      </c>
      <c r="R41" s="77">
        <v>1568.5784679620001</v>
      </c>
      <c r="S41" s="78">
        <v>3.5999999999999999E-3</v>
      </c>
      <c r="T41" s="78">
        <v>9.2999999999999992E-3</v>
      </c>
      <c r="U41" s="78">
        <v>1E-3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396</v>
      </c>
      <c r="G42" t="s">
        <v>315</v>
      </c>
      <c r="H42" t="s">
        <v>397</v>
      </c>
      <c r="I42" t="s">
        <v>150</v>
      </c>
      <c r="J42" t="s">
        <v>401</v>
      </c>
      <c r="K42" s="77">
        <v>6.18</v>
      </c>
      <c r="L42" t="s">
        <v>102</v>
      </c>
      <c r="M42" s="78">
        <v>1.9E-2</v>
      </c>
      <c r="N42" s="78">
        <v>8.6999999999999994E-3</v>
      </c>
      <c r="O42" s="77">
        <v>957313.17</v>
      </c>
      <c r="P42" s="77">
        <v>111.5</v>
      </c>
      <c r="Q42" s="77">
        <v>0</v>
      </c>
      <c r="R42" s="77">
        <v>1067.4041845500001</v>
      </c>
      <c r="S42" s="78">
        <v>2.8999999999999998E-3</v>
      </c>
      <c r="T42" s="78">
        <v>6.3E-3</v>
      </c>
      <c r="U42" s="78">
        <v>5.9999999999999995E-4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315</v>
      </c>
      <c r="H43" t="s">
        <v>388</v>
      </c>
      <c r="I43" t="s">
        <v>207</v>
      </c>
      <c r="J43" t="s">
        <v>305</v>
      </c>
      <c r="K43" s="77">
        <v>2.68</v>
      </c>
      <c r="L43" t="s">
        <v>102</v>
      </c>
      <c r="M43" s="78">
        <v>2.0500000000000001E-2</v>
      </c>
      <c r="N43" s="78">
        <v>-7.3000000000000001E-3</v>
      </c>
      <c r="O43" s="77">
        <v>4111956.29</v>
      </c>
      <c r="P43" s="77">
        <v>113.56</v>
      </c>
      <c r="Q43" s="77">
        <v>0</v>
      </c>
      <c r="R43" s="77">
        <v>4669.5375629239998</v>
      </c>
      <c r="S43" s="78">
        <v>8.8000000000000005E-3</v>
      </c>
      <c r="T43" s="78">
        <v>2.7699999999999999E-2</v>
      </c>
      <c r="U43" s="78">
        <v>2.8E-3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315</v>
      </c>
      <c r="H44" t="s">
        <v>397</v>
      </c>
      <c r="I44" t="s">
        <v>150</v>
      </c>
      <c r="J44" t="s">
        <v>408</v>
      </c>
      <c r="K44" s="77">
        <v>3.6</v>
      </c>
      <c r="L44" t="s">
        <v>102</v>
      </c>
      <c r="M44" s="78">
        <v>2.1499999999999998E-2</v>
      </c>
      <c r="N44" s="78">
        <v>5.0000000000000001E-4</v>
      </c>
      <c r="O44" s="77">
        <v>3434389.7</v>
      </c>
      <c r="P44" s="77">
        <v>114.05</v>
      </c>
      <c r="Q44" s="77">
        <v>0</v>
      </c>
      <c r="R44" s="77">
        <v>3916.9214528500002</v>
      </c>
      <c r="S44" s="78">
        <v>1.8E-3</v>
      </c>
      <c r="T44" s="78">
        <v>2.3199999999999998E-2</v>
      </c>
      <c r="U44" s="78">
        <v>2.3999999999999998E-3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411</v>
      </c>
      <c r="G45" t="s">
        <v>393</v>
      </c>
      <c r="H45" t="s">
        <v>412</v>
      </c>
      <c r="I45" t="s">
        <v>150</v>
      </c>
      <c r="J45" t="s">
        <v>311</v>
      </c>
      <c r="K45" s="77">
        <v>1.73</v>
      </c>
      <c r="L45" t="s">
        <v>102</v>
      </c>
      <c r="M45" s="78">
        <v>4.65E-2</v>
      </c>
      <c r="N45" s="78">
        <v>-0.01</v>
      </c>
      <c r="O45" s="77">
        <v>1768271.2</v>
      </c>
      <c r="P45" s="77">
        <v>115.79</v>
      </c>
      <c r="Q45" s="77">
        <v>0</v>
      </c>
      <c r="R45" s="77">
        <v>2047.48122248</v>
      </c>
      <c r="S45" s="78">
        <v>3.0999999999999999E-3</v>
      </c>
      <c r="T45" s="78">
        <v>1.21E-2</v>
      </c>
      <c r="U45" s="78">
        <v>1.1999999999999999E-3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387</v>
      </c>
      <c r="G46" t="s">
        <v>315</v>
      </c>
      <c r="H46" t="s">
        <v>415</v>
      </c>
      <c r="I46" t="s">
        <v>207</v>
      </c>
      <c r="J46" t="s">
        <v>334</v>
      </c>
      <c r="K46" s="77">
        <v>2.91</v>
      </c>
      <c r="L46" t="s">
        <v>102</v>
      </c>
      <c r="M46" s="78">
        <v>3.0599999999999999E-2</v>
      </c>
      <c r="N46" s="78">
        <v>-5.8999999999999999E-3</v>
      </c>
      <c r="O46" s="77">
        <v>135641</v>
      </c>
      <c r="P46" s="77">
        <v>116.81</v>
      </c>
      <c r="Q46" s="77">
        <v>0</v>
      </c>
      <c r="R46" s="77">
        <v>158.44225209999999</v>
      </c>
      <c r="S46" s="78">
        <v>2.9999999999999997E-4</v>
      </c>
      <c r="T46" s="78">
        <v>8.9999999999999998E-4</v>
      </c>
      <c r="U46" s="78">
        <v>1E-4</v>
      </c>
    </row>
    <row r="47" spans="2:21">
      <c r="B47" t="s">
        <v>416</v>
      </c>
      <c r="C47" t="s">
        <v>417</v>
      </c>
      <c r="D47" t="s">
        <v>100</v>
      </c>
      <c r="E47" t="s">
        <v>123</v>
      </c>
      <c r="F47" t="s">
        <v>418</v>
      </c>
      <c r="G47" t="s">
        <v>419</v>
      </c>
      <c r="H47" t="s">
        <v>415</v>
      </c>
      <c r="I47" t="s">
        <v>207</v>
      </c>
      <c r="J47" t="s">
        <v>357</v>
      </c>
      <c r="K47" s="77">
        <v>1.97</v>
      </c>
      <c r="L47" t="s">
        <v>102</v>
      </c>
      <c r="M47" s="78">
        <v>4.3400000000000001E-2</v>
      </c>
      <c r="N47" s="78">
        <v>-1.0500000000000001E-2</v>
      </c>
      <c r="O47" s="77">
        <v>1284103.46</v>
      </c>
      <c r="P47" s="77">
        <v>114.95</v>
      </c>
      <c r="Q47" s="77">
        <v>210.08201</v>
      </c>
      <c r="R47" s="77">
        <v>1686.15893727</v>
      </c>
      <c r="S47" s="78">
        <v>1.1000000000000001E-3</v>
      </c>
      <c r="T47" s="78">
        <v>0.01</v>
      </c>
      <c r="U47" s="78">
        <v>1E-3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418</v>
      </c>
      <c r="G48" t="s">
        <v>419</v>
      </c>
      <c r="H48" t="s">
        <v>415</v>
      </c>
      <c r="I48" t="s">
        <v>207</v>
      </c>
      <c r="J48" t="s">
        <v>305</v>
      </c>
      <c r="K48" s="77">
        <v>4.7</v>
      </c>
      <c r="L48" t="s">
        <v>102</v>
      </c>
      <c r="M48" s="78">
        <v>3.9E-2</v>
      </c>
      <c r="N48" s="78">
        <v>5.7000000000000002E-3</v>
      </c>
      <c r="O48" s="77">
        <v>1262295.77</v>
      </c>
      <c r="P48" s="77">
        <v>123.2</v>
      </c>
      <c r="Q48" s="77">
        <v>0</v>
      </c>
      <c r="R48" s="77">
        <v>1555.1483886399999</v>
      </c>
      <c r="S48" s="78">
        <v>8.0000000000000004E-4</v>
      </c>
      <c r="T48" s="78">
        <v>9.1999999999999998E-3</v>
      </c>
      <c r="U48" s="78">
        <v>8.9999999999999998E-4</v>
      </c>
    </row>
    <row r="49" spans="2:21">
      <c r="B49" t="s">
        <v>422</v>
      </c>
      <c r="C49" t="s">
        <v>423</v>
      </c>
      <c r="D49" t="s">
        <v>100</v>
      </c>
      <c r="E49" t="s">
        <v>123</v>
      </c>
      <c r="F49" t="s">
        <v>424</v>
      </c>
      <c r="G49" t="s">
        <v>309</v>
      </c>
      <c r="H49" t="s">
        <v>425</v>
      </c>
      <c r="I49" t="s">
        <v>207</v>
      </c>
      <c r="J49" t="s">
        <v>426</v>
      </c>
      <c r="K49" s="77">
        <v>4.8600000000000003</v>
      </c>
      <c r="L49" t="s">
        <v>102</v>
      </c>
      <c r="M49" s="78">
        <v>2.75E-2</v>
      </c>
      <c r="N49" s="78">
        <v>5.0000000000000001E-3</v>
      </c>
      <c r="O49" s="77">
        <v>1457133.48</v>
      </c>
      <c r="P49" s="77">
        <v>114.76</v>
      </c>
      <c r="Q49" s="77">
        <v>0</v>
      </c>
      <c r="R49" s="77">
        <v>1672.2063816479999</v>
      </c>
      <c r="S49" s="78">
        <v>1.6000000000000001E-3</v>
      </c>
      <c r="T49" s="78">
        <v>9.9000000000000008E-3</v>
      </c>
      <c r="U49" s="78">
        <v>1E-3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429</v>
      </c>
      <c r="G50" t="s">
        <v>430</v>
      </c>
      <c r="H50" t="s">
        <v>431</v>
      </c>
      <c r="I50" t="s">
        <v>207</v>
      </c>
      <c r="J50" t="s">
        <v>408</v>
      </c>
      <c r="K50" s="77">
        <v>2.2000000000000002</v>
      </c>
      <c r="L50" t="s">
        <v>102</v>
      </c>
      <c r="M50" s="78">
        <v>4.9500000000000002E-2</v>
      </c>
      <c r="N50" s="78">
        <v>-2.0000000000000001E-4</v>
      </c>
      <c r="O50" s="77">
        <v>606080.76</v>
      </c>
      <c r="P50" s="77">
        <v>140.69999999999999</v>
      </c>
      <c r="Q50" s="77">
        <v>0</v>
      </c>
      <c r="R50" s="77">
        <v>852.75562932000003</v>
      </c>
      <c r="S50" s="78">
        <v>8.0000000000000004E-4</v>
      </c>
      <c r="T50" s="78">
        <v>5.1000000000000004E-3</v>
      </c>
      <c r="U50" s="78">
        <v>5.0000000000000001E-4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434</v>
      </c>
      <c r="G51" t="s">
        <v>132</v>
      </c>
      <c r="H51" t="s">
        <v>219</v>
      </c>
      <c r="I51" t="s">
        <v>435</v>
      </c>
      <c r="J51" t="s">
        <v>436</v>
      </c>
      <c r="K51" s="77">
        <v>3.1</v>
      </c>
      <c r="L51" t="s">
        <v>102</v>
      </c>
      <c r="M51" s="78">
        <v>4.8000000000000001E-2</v>
      </c>
      <c r="N51" s="78">
        <v>1.4800000000000001E-2</v>
      </c>
      <c r="O51" s="77">
        <v>784000</v>
      </c>
      <c r="P51" s="77">
        <v>114.52</v>
      </c>
      <c r="Q51" s="77">
        <v>0</v>
      </c>
      <c r="R51" s="77">
        <v>897.83680000000004</v>
      </c>
      <c r="S51" s="78">
        <v>4.5999999999999999E-3</v>
      </c>
      <c r="T51" s="78">
        <v>5.3E-3</v>
      </c>
      <c r="U51" s="78">
        <v>5.0000000000000001E-4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439</v>
      </c>
      <c r="G52" t="s">
        <v>315</v>
      </c>
      <c r="H52" t="s">
        <v>219</v>
      </c>
      <c r="I52" t="s">
        <v>435</v>
      </c>
      <c r="J52" t="s">
        <v>440</v>
      </c>
      <c r="K52" s="77">
        <v>4.7300000000000004</v>
      </c>
      <c r="L52" t="s">
        <v>102</v>
      </c>
      <c r="M52" s="78">
        <v>2.75E-2</v>
      </c>
      <c r="N52" s="78">
        <v>4.4999999999999997E-3</v>
      </c>
      <c r="O52" s="77">
        <v>2001562.5</v>
      </c>
      <c r="P52" s="77">
        <v>115.41</v>
      </c>
      <c r="Q52" s="77">
        <v>0</v>
      </c>
      <c r="R52" s="77">
        <v>2310.0032812499999</v>
      </c>
      <c r="S52" s="78">
        <v>4.1999999999999997E-3</v>
      </c>
      <c r="T52" s="78">
        <v>1.37E-2</v>
      </c>
      <c r="U52" s="78">
        <v>1.4E-3</v>
      </c>
    </row>
    <row r="53" spans="2:21">
      <c r="B53" t="s">
        <v>441</v>
      </c>
      <c r="C53" t="s">
        <v>442</v>
      </c>
      <c r="D53" t="s">
        <v>100</v>
      </c>
      <c r="E53" t="s">
        <v>123</v>
      </c>
      <c r="F53" t="s">
        <v>443</v>
      </c>
      <c r="G53" t="s">
        <v>430</v>
      </c>
      <c r="H53" t="s">
        <v>219</v>
      </c>
      <c r="I53" t="s">
        <v>435</v>
      </c>
      <c r="J53" t="s">
        <v>444</v>
      </c>
      <c r="K53" s="77">
        <v>4.1399999999999997</v>
      </c>
      <c r="L53" t="s">
        <v>102</v>
      </c>
      <c r="M53" s="78">
        <v>3.6999999999999998E-2</v>
      </c>
      <c r="N53" s="78">
        <v>1.5299999999999999E-2</v>
      </c>
      <c r="O53" s="77">
        <v>1804000</v>
      </c>
      <c r="P53" s="77">
        <v>114.11</v>
      </c>
      <c r="Q53" s="77">
        <v>0</v>
      </c>
      <c r="R53" s="77">
        <v>2058.5444000000002</v>
      </c>
      <c r="S53" s="78">
        <v>1.6999999999999999E-3</v>
      </c>
      <c r="T53" s="78">
        <v>1.2200000000000001E-2</v>
      </c>
      <c r="U53" s="78">
        <v>1.1999999999999999E-3</v>
      </c>
    </row>
    <row r="54" spans="2:21">
      <c r="B54" s="79" t="s">
        <v>243</v>
      </c>
      <c r="C54" s="16"/>
      <c r="D54" s="16"/>
      <c r="E54" s="16"/>
      <c r="F54" s="16"/>
      <c r="K54" s="81">
        <v>3.42</v>
      </c>
      <c r="N54" s="80">
        <v>2.7400000000000001E-2</v>
      </c>
      <c r="O54" s="81">
        <v>70035723.329999998</v>
      </c>
      <c r="Q54" s="81">
        <v>27.895879999999998</v>
      </c>
      <c r="R54" s="81">
        <v>71050.249478922997</v>
      </c>
      <c r="T54" s="80">
        <v>0.42109999999999997</v>
      </c>
      <c r="U54" s="80">
        <v>4.3099999999999999E-2</v>
      </c>
    </row>
    <row r="55" spans="2:21">
      <c r="B55" t="s">
        <v>445</v>
      </c>
      <c r="C55" t="s">
        <v>446</v>
      </c>
      <c r="D55" t="s">
        <v>100</v>
      </c>
      <c r="E55" t="s">
        <v>123</v>
      </c>
      <c r="F55" t="s">
        <v>308</v>
      </c>
      <c r="G55" t="s">
        <v>309</v>
      </c>
      <c r="H55" t="s">
        <v>310</v>
      </c>
      <c r="I55" t="s">
        <v>207</v>
      </c>
      <c r="J55" t="s">
        <v>305</v>
      </c>
      <c r="K55" s="77">
        <v>1.03</v>
      </c>
      <c r="L55" t="s">
        <v>102</v>
      </c>
      <c r="M55" s="78">
        <v>4.8000000000000001E-2</v>
      </c>
      <c r="N55" s="78">
        <v>1.2800000000000001E-2</v>
      </c>
      <c r="O55" s="77">
        <v>1162328.29</v>
      </c>
      <c r="P55" s="77">
        <v>103.44</v>
      </c>
      <c r="Q55" s="77">
        <v>27.895879999999998</v>
      </c>
      <c r="R55" s="77">
        <v>1230.2082631759999</v>
      </c>
      <c r="S55" s="78">
        <v>8.9999999999999998E-4</v>
      </c>
      <c r="T55" s="78">
        <v>7.3000000000000001E-3</v>
      </c>
      <c r="U55" s="78">
        <v>6.9999999999999999E-4</v>
      </c>
    </row>
    <row r="56" spans="2:21">
      <c r="B56" t="s">
        <v>447</v>
      </c>
      <c r="C56" t="s">
        <v>448</v>
      </c>
      <c r="D56" t="s">
        <v>100</v>
      </c>
      <c r="E56" t="s">
        <v>123</v>
      </c>
      <c r="F56" t="s">
        <v>449</v>
      </c>
      <c r="G56" t="s">
        <v>430</v>
      </c>
      <c r="H56" t="s">
        <v>320</v>
      </c>
      <c r="I56" t="s">
        <v>207</v>
      </c>
      <c r="J56" t="s">
        <v>450</v>
      </c>
      <c r="K56" s="77">
        <v>1.1599999999999999</v>
      </c>
      <c r="L56" t="s">
        <v>102</v>
      </c>
      <c r="M56" s="78">
        <v>1.9099999999999999E-2</v>
      </c>
      <c r="N56" s="78">
        <v>1.7399999999999999E-2</v>
      </c>
      <c r="O56" s="77">
        <v>2384348.4500000002</v>
      </c>
      <c r="P56" s="77">
        <v>100.54</v>
      </c>
      <c r="Q56" s="77">
        <v>0</v>
      </c>
      <c r="R56" s="77">
        <v>2397.2239316300002</v>
      </c>
      <c r="S56" s="78">
        <v>6.4999999999999997E-3</v>
      </c>
      <c r="T56" s="78">
        <v>1.4200000000000001E-2</v>
      </c>
      <c r="U56" s="78">
        <v>1.5E-3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330</v>
      </c>
      <c r="G57" t="s">
        <v>315</v>
      </c>
      <c r="H57" t="s">
        <v>320</v>
      </c>
      <c r="I57" t="s">
        <v>207</v>
      </c>
      <c r="J57" t="s">
        <v>300</v>
      </c>
      <c r="K57" s="77">
        <v>6.73</v>
      </c>
      <c r="L57" t="s">
        <v>102</v>
      </c>
      <c r="M57" s="78">
        <v>2.5499999999999998E-2</v>
      </c>
      <c r="N57" s="78">
        <v>3.3700000000000001E-2</v>
      </c>
      <c r="O57" s="77">
        <v>3779670.7</v>
      </c>
      <c r="P57" s="77">
        <v>95.4</v>
      </c>
      <c r="Q57" s="77">
        <v>0</v>
      </c>
      <c r="R57" s="77">
        <v>3605.8058477999998</v>
      </c>
      <c r="S57" s="78">
        <v>2.5999999999999999E-3</v>
      </c>
      <c r="T57" s="78">
        <v>2.1399999999999999E-2</v>
      </c>
      <c r="U57" s="78">
        <v>2.2000000000000001E-3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393</v>
      </c>
      <c r="H58" t="s">
        <v>320</v>
      </c>
      <c r="I58" t="s">
        <v>207</v>
      </c>
      <c r="J58" t="s">
        <v>456</v>
      </c>
      <c r="K58" s="77">
        <v>2.0499999999999998</v>
      </c>
      <c r="L58" t="s">
        <v>102</v>
      </c>
      <c r="M58" s="78">
        <v>3.15E-2</v>
      </c>
      <c r="N58" s="78">
        <v>4.07E-2</v>
      </c>
      <c r="O58" s="77">
        <v>46717.13</v>
      </c>
      <c r="P58" s="77">
        <v>98.52</v>
      </c>
      <c r="Q58" s="77">
        <v>0</v>
      </c>
      <c r="R58" s="77">
        <v>46.025716475999999</v>
      </c>
      <c r="S58" s="78">
        <v>2.0000000000000001E-4</v>
      </c>
      <c r="T58" s="78">
        <v>2.9999999999999997E-4</v>
      </c>
      <c r="U58" s="78">
        <v>0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352</v>
      </c>
      <c r="H59" t="s">
        <v>320</v>
      </c>
      <c r="I59" t="s">
        <v>207</v>
      </c>
      <c r="J59" t="s">
        <v>460</v>
      </c>
      <c r="K59" s="77">
        <v>1.48</v>
      </c>
      <c r="L59" t="s">
        <v>102</v>
      </c>
      <c r="M59" s="78">
        <v>2.4500000000000001E-2</v>
      </c>
      <c r="N59" s="78">
        <v>1.38E-2</v>
      </c>
      <c r="O59" s="77">
        <v>881371</v>
      </c>
      <c r="P59" s="77">
        <v>101.59</v>
      </c>
      <c r="Q59" s="77">
        <v>0</v>
      </c>
      <c r="R59" s="77">
        <v>895.38479889999996</v>
      </c>
      <c r="S59" s="78">
        <v>1.1000000000000001E-3</v>
      </c>
      <c r="T59" s="78">
        <v>5.3E-3</v>
      </c>
      <c r="U59" s="78">
        <v>5.0000000000000001E-4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371</v>
      </c>
      <c r="H60" t="s">
        <v>464</v>
      </c>
      <c r="I60" t="s">
        <v>150</v>
      </c>
      <c r="J60" t="s">
        <v>465</v>
      </c>
      <c r="K60" s="77">
        <v>1</v>
      </c>
      <c r="L60" t="s">
        <v>102</v>
      </c>
      <c r="M60" s="78">
        <v>3.39E-2</v>
      </c>
      <c r="N60" s="78">
        <v>1.46E-2</v>
      </c>
      <c r="O60" s="77">
        <v>78213</v>
      </c>
      <c r="P60" s="77">
        <v>101.9</v>
      </c>
      <c r="Q60" s="77">
        <v>0</v>
      </c>
      <c r="R60" s="77">
        <v>79.699046999999993</v>
      </c>
      <c r="S60" s="78">
        <v>1E-4</v>
      </c>
      <c r="T60" s="78">
        <v>5.0000000000000001E-4</v>
      </c>
      <c r="U60" s="78">
        <v>0</v>
      </c>
    </row>
    <row r="61" spans="2:21">
      <c r="B61" t="s">
        <v>466</v>
      </c>
      <c r="C61" t="s">
        <v>467</v>
      </c>
      <c r="D61" t="s">
        <v>100</v>
      </c>
      <c r="E61" t="s">
        <v>123</v>
      </c>
      <c r="F61" t="s">
        <v>468</v>
      </c>
      <c r="G61" t="s">
        <v>393</v>
      </c>
      <c r="H61" t="s">
        <v>320</v>
      </c>
      <c r="I61" t="s">
        <v>207</v>
      </c>
      <c r="J61" t="s">
        <v>456</v>
      </c>
      <c r="K61" s="77">
        <v>1.7</v>
      </c>
      <c r="L61" t="s">
        <v>102</v>
      </c>
      <c r="M61" s="78">
        <v>3.3799999999999997E-2</v>
      </c>
      <c r="N61" s="78">
        <v>2.81E-2</v>
      </c>
      <c r="O61" s="77">
        <v>100590.75</v>
      </c>
      <c r="P61" s="77">
        <v>101.81</v>
      </c>
      <c r="Q61" s="77">
        <v>0</v>
      </c>
      <c r="R61" s="77">
        <v>102.411442575</v>
      </c>
      <c r="S61" s="78">
        <v>2.0000000000000001E-4</v>
      </c>
      <c r="T61" s="78">
        <v>5.9999999999999995E-4</v>
      </c>
      <c r="U61" s="78">
        <v>1E-4</v>
      </c>
    </row>
    <row r="62" spans="2:21">
      <c r="B62" t="s">
        <v>469</v>
      </c>
      <c r="C62" t="s">
        <v>470</v>
      </c>
      <c r="D62" t="s">
        <v>100</v>
      </c>
      <c r="E62" t="s">
        <v>123</v>
      </c>
      <c r="F62" t="s">
        <v>468</v>
      </c>
      <c r="G62" t="s">
        <v>393</v>
      </c>
      <c r="H62" t="s">
        <v>320</v>
      </c>
      <c r="I62" t="s">
        <v>207</v>
      </c>
      <c r="J62" t="s">
        <v>471</v>
      </c>
      <c r="K62" s="77">
        <v>4.37</v>
      </c>
      <c r="L62" t="s">
        <v>102</v>
      </c>
      <c r="M62" s="78">
        <v>3.49E-2</v>
      </c>
      <c r="N62" s="78">
        <v>3.9300000000000002E-2</v>
      </c>
      <c r="O62" s="77">
        <v>3380616</v>
      </c>
      <c r="P62" s="77">
        <v>99.11</v>
      </c>
      <c r="Q62" s="77">
        <v>0</v>
      </c>
      <c r="R62" s="77">
        <v>3350.5285176000002</v>
      </c>
      <c r="S62" s="78">
        <v>6.0000000000000001E-3</v>
      </c>
      <c r="T62" s="78">
        <v>1.9900000000000001E-2</v>
      </c>
      <c r="U62" s="78">
        <v>2E-3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474</v>
      </c>
      <c r="G63" t="s">
        <v>475</v>
      </c>
      <c r="H63" t="s">
        <v>320</v>
      </c>
      <c r="I63" t="s">
        <v>207</v>
      </c>
      <c r="J63" t="s">
        <v>305</v>
      </c>
      <c r="K63" s="77">
        <v>3.68</v>
      </c>
      <c r="L63" t="s">
        <v>102</v>
      </c>
      <c r="M63" s="78">
        <v>5.0900000000000001E-2</v>
      </c>
      <c r="N63" s="78">
        <v>2.5000000000000001E-2</v>
      </c>
      <c r="O63" s="77">
        <v>1031984</v>
      </c>
      <c r="P63" s="77">
        <v>112</v>
      </c>
      <c r="Q63" s="77">
        <v>0</v>
      </c>
      <c r="R63" s="77">
        <v>1155.8220799999999</v>
      </c>
      <c r="S63" s="78">
        <v>1.1999999999999999E-3</v>
      </c>
      <c r="T63" s="78">
        <v>6.8999999999999999E-3</v>
      </c>
      <c r="U63" s="78">
        <v>6.9999999999999999E-4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356</v>
      </c>
      <c r="G64" t="s">
        <v>315</v>
      </c>
      <c r="H64" t="s">
        <v>353</v>
      </c>
      <c r="I64" t="s">
        <v>207</v>
      </c>
      <c r="J64" t="s">
        <v>376</v>
      </c>
      <c r="K64" s="77">
        <v>3.29</v>
      </c>
      <c r="L64" t="s">
        <v>102</v>
      </c>
      <c r="M64" s="78">
        <v>2.3400000000000001E-2</v>
      </c>
      <c r="N64" s="78">
        <v>1.26E-2</v>
      </c>
      <c r="O64" s="77">
        <v>3699416</v>
      </c>
      <c r="P64" s="77">
        <v>103.8</v>
      </c>
      <c r="Q64" s="77">
        <v>0</v>
      </c>
      <c r="R64" s="77">
        <v>3839.9938080000002</v>
      </c>
      <c r="S64" s="78">
        <v>2.5999999999999999E-3</v>
      </c>
      <c r="T64" s="78">
        <v>2.2800000000000001E-2</v>
      </c>
      <c r="U64" s="78">
        <v>2.3E-3</v>
      </c>
    </row>
    <row r="65" spans="2:21">
      <c r="B65" t="s">
        <v>478</v>
      </c>
      <c r="C65" t="s">
        <v>479</v>
      </c>
      <c r="D65" t="s">
        <v>100</v>
      </c>
      <c r="E65" t="s">
        <v>123</v>
      </c>
      <c r="F65" t="s">
        <v>356</v>
      </c>
      <c r="G65" t="s">
        <v>315</v>
      </c>
      <c r="H65" t="s">
        <v>353</v>
      </c>
      <c r="I65" t="s">
        <v>207</v>
      </c>
      <c r="J65" t="s">
        <v>372</v>
      </c>
      <c r="K65" s="77">
        <v>2.93</v>
      </c>
      <c r="L65" t="s">
        <v>102</v>
      </c>
      <c r="M65" s="78">
        <v>3.85E-2</v>
      </c>
      <c r="N65" s="78">
        <v>2.3800000000000002E-2</v>
      </c>
      <c r="O65" s="77">
        <v>2564641.48</v>
      </c>
      <c r="P65" s="77">
        <v>104.58</v>
      </c>
      <c r="Q65" s="77">
        <v>0</v>
      </c>
      <c r="R65" s="77">
        <v>2682.1020597840002</v>
      </c>
      <c r="S65" s="78">
        <v>2.3E-3</v>
      </c>
      <c r="T65" s="78">
        <v>1.5900000000000001E-2</v>
      </c>
      <c r="U65" s="78">
        <v>1.6000000000000001E-3</v>
      </c>
    </row>
    <row r="66" spans="2:21">
      <c r="B66" t="s">
        <v>480</v>
      </c>
      <c r="C66" t="s">
        <v>481</v>
      </c>
      <c r="D66" t="s">
        <v>100</v>
      </c>
      <c r="E66" t="s">
        <v>123</v>
      </c>
      <c r="F66" t="s">
        <v>356</v>
      </c>
      <c r="G66" t="s">
        <v>315</v>
      </c>
      <c r="H66" t="s">
        <v>353</v>
      </c>
      <c r="I66" t="s">
        <v>207</v>
      </c>
      <c r="J66" t="s">
        <v>305</v>
      </c>
      <c r="K66" s="77">
        <v>5.96</v>
      </c>
      <c r="L66" t="s">
        <v>102</v>
      </c>
      <c r="M66" s="78">
        <v>2.41E-2</v>
      </c>
      <c r="N66" s="78">
        <v>3.2800000000000003E-2</v>
      </c>
      <c r="O66" s="77">
        <v>1874951.1</v>
      </c>
      <c r="P66" s="77">
        <v>95.24</v>
      </c>
      <c r="Q66" s="77">
        <v>0</v>
      </c>
      <c r="R66" s="77">
        <v>1785.70342764</v>
      </c>
      <c r="S66" s="78">
        <v>1.4E-3</v>
      </c>
      <c r="T66" s="78">
        <v>1.06E-2</v>
      </c>
      <c r="U66" s="78">
        <v>1.1000000000000001E-3</v>
      </c>
    </row>
    <row r="67" spans="2:21">
      <c r="B67" t="s">
        <v>482</v>
      </c>
      <c r="C67" t="s">
        <v>483</v>
      </c>
      <c r="D67" t="s">
        <v>100</v>
      </c>
      <c r="E67" t="s">
        <v>123</v>
      </c>
      <c r="F67" t="s">
        <v>360</v>
      </c>
      <c r="G67" t="s">
        <v>132</v>
      </c>
      <c r="H67" t="s">
        <v>353</v>
      </c>
      <c r="I67" t="s">
        <v>207</v>
      </c>
      <c r="J67" t="s">
        <v>372</v>
      </c>
      <c r="K67" s="77">
        <v>2.36</v>
      </c>
      <c r="L67" t="s">
        <v>102</v>
      </c>
      <c r="M67" s="78">
        <v>3.6499999999999998E-2</v>
      </c>
      <c r="N67" s="78">
        <v>2.3900000000000001E-2</v>
      </c>
      <c r="O67" s="77">
        <v>4274568.42</v>
      </c>
      <c r="P67" s="77">
        <v>104.23</v>
      </c>
      <c r="Q67" s="77">
        <v>0</v>
      </c>
      <c r="R67" s="77">
        <v>4455.3826641659998</v>
      </c>
      <c r="S67" s="78">
        <v>2.3999999999999998E-3</v>
      </c>
      <c r="T67" s="78">
        <v>2.64E-2</v>
      </c>
      <c r="U67" s="78">
        <v>2.7000000000000001E-3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360</v>
      </c>
      <c r="G68" t="s">
        <v>132</v>
      </c>
      <c r="H68" t="s">
        <v>353</v>
      </c>
      <c r="I68" t="s">
        <v>207</v>
      </c>
      <c r="J68" t="s">
        <v>486</v>
      </c>
      <c r="K68" s="77">
        <v>0.67</v>
      </c>
      <c r="L68" t="s">
        <v>102</v>
      </c>
      <c r="M68" s="78">
        <v>1.4E-2</v>
      </c>
      <c r="N68" s="78">
        <v>5.8999999999999999E-3</v>
      </c>
      <c r="O68" s="77">
        <v>45702</v>
      </c>
      <c r="P68" s="77">
        <v>100.66</v>
      </c>
      <c r="Q68" s="77">
        <v>0</v>
      </c>
      <c r="R68" s="77">
        <v>46.003633200000003</v>
      </c>
      <c r="S68" s="78">
        <v>1.2999999999999999E-3</v>
      </c>
      <c r="T68" s="78">
        <v>2.9999999999999997E-4</v>
      </c>
      <c r="U68" s="78">
        <v>0</v>
      </c>
    </row>
    <row r="69" spans="2:21">
      <c r="B69" t="s">
        <v>487</v>
      </c>
      <c r="C69" t="s">
        <v>488</v>
      </c>
      <c r="D69" t="s">
        <v>100</v>
      </c>
      <c r="E69" t="s">
        <v>123</v>
      </c>
      <c r="F69" t="s">
        <v>489</v>
      </c>
      <c r="G69" t="s">
        <v>371</v>
      </c>
      <c r="H69" t="s">
        <v>353</v>
      </c>
      <c r="I69" t="s">
        <v>207</v>
      </c>
      <c r="J69" t="s">
        <v>372</v>
      </c>
      <c r="K69" s="77">
        <v>4.67</v>
      </c>
      <c r="L69" t="s">
        <v>102</v>
      </c>
      <c r="M69" s="78">
        <v>1.38E-2</v>
      </c>
      <c r="N69" s="78">
        <v>1.3599999999999999E-2</v>
      </c>
      <c r="O69" s="77">
        <v>50824</v>
      </c>
      <c r="P69" s="77">
        <v>100.33</v>
      </c>
      <c r="Q69" s="77">
        <v>0</v>
      </c>
      <c r="R69" s="77">
        <v>50.991719199999999</v>
      </c>
      <c r="S69" s="78">
        <v>2.0000000000000001E-4</v>
      </c>
      <c r="T69" s="78">
        <v>2.9999999999999997E-4</v>
      </c>
      <c r="U69" s="78">
        <v>0</v>
      </c>
    </row>
    <row r="70" spans="2:21">
      <c r="B70" t="s">
        <v>490</v>
      </c>
      <c r="C70" t="s">
        <v>491</v>
      </c>
      <c r="D70" t="s">
        <v>100</v>
      </c>
      <c r="E70" t="s">
        <v>123</v>
      </c>
      <c r="F70" t="s">
        <v>370</v>
      </c>
      <c r="G70" t="s">
        <v>371</v>
      </c>
      <c r="H70" t="s">
        <v>353</v>
      </c>
      <c r="I70" t="s">
        <v>207</v>
      </c>
      <c r="J70" t="s">
        <v>372</v>
      </c>
      <c r="K70" s="77">
        <v>4</v>
      </c>
      <c r="L70" t="s">
        <v>102</v>
      </c>
      <c r="M70" s="78">
        <v>2.9100000000000001E-2</v>
      </c>
      <c r="N70" s="78">
        <v>2.75E-2</v>
      </c>
      <c r="O70" s="77">
        <v>3559429</v>
      </c>
      <c r="P70" s="77">
        <v>101.42</v>
      </c>
      <c r="Q70" s="77">
        <v>0</v>
      </c>
      <c r="R70" s="77">
        <v>3609.9728918000001</v>
      </c>
      <c r="S70" s="78">
        <v>5.8999999999999999E-3</v>
      </c>
      <c r="T70" s="78">
        <v>2.1399999999999999E-2</v>
      </c>
      <c r="U70" s="78">
        <v>2.2000000000000001E-3</v>
      </c>
    </row>
    <row r="71" spans="2:21">
      <c r="B71" t="s">
        <v>492</v>
      </c>
      <c r="C71" t="s">
        <v>493</v>
      </c>
      <c r="D71" t="s">
        <v>100</v>
      </c>
      <c r="E71" t="s">
        <v>123</v>
      </c>
      <c r="F71" t="s">
        <v>494</v>
      </c>
      <c r="G71" t="s">
        <v>393</v>
      </c>
      <c r="H71" t="s">
        <v>353</v>
      </c>
      <c r="I71" t="s">
        <v>207</v>
      </c>
      <c r="J71" t="s">
        <v>495</v>
      </c>
      <c r="K71" s="77">
        <v>2.73</v>
      </c>
      <c r="L71" t="s">
        <v>102</v>
      </c>
      <c r="M71" s="78">
        <v>4.8000000000000001E-2</v>
      </c>
      <c r="N71" s="78">
        <v>3.5999999999999997E-2</v>
      </c>
      <c r="O71" s="77">
        <v>1452841.65</v>
      </c>
      <c r="P71" s="77">
        <v>105.39</v>
      </c>
      <c r="Q71" s="77">
        <v>0</v>
      </c>
      <c r="R71" s="77">
        <v>1531.149814935</v>
      </c>
      <c r="S71" s="78">
        <v>3.0999999999999999E-3</v>
      </c>
      <c r="T71" s="78">
        <v>9.1000000000000004E-3</v>
      </c>
      <c r="U71" s="78">
        <v>8.9999999999999998E-4</v>
      </c>
    </row>
    <row r="72" spans="2:21">
      <c r="B72" t="s">
        <v>496</v>
      </c>
      <c r="C72" t="s">
        <v>497</v>
      </c>
      <c r="D72" t="s">
        <v>100</v>
      </c>
      <c r="E72" t="s">
        <v>123</v>
      </c>
      <c r="F72" t="s">
        <v>498</v>
      </c>
      <c r="G72" t="s">
        <v>393</v>
      </c>
      <c r="H72" t="s">
        <v>353</v>
      </c>
      <c r="I72" t="s">
        <v>207</v>
      </c>
      <c r="J72" t="s">
        <v>499</v>
      </c>
      <c r="K72" s="77">
        <v>1.5</v>
      </c>
      <c r="L72" t="s">
        <v>102</v>
      </c>
      <c r="M72" s="78">
        <v>3.9E-2</v>
      </c>
      <c r="N72" s="78">
        <v>3.2099999999999997E-2</v>
      </c>
      <c r="O72" s="77">
        <v>939376.04</v>
      </c>
      <c r="P72" s="77">
        <v>101.4</v>
      </c>
      <c r="Q72" s="77">
        <v>0</v>
      </c>
      <c r="R72" s="77">
        <v>952.52730455999995</v>
      </c>
      <c r="S72" s="78">
        <v>2E-3</v>
      </c>
      <c r="T72" s="78">
        <v>5.5999999999999999E-3</v>
      </c>
      <c r="U72" s="78">
        <v>5.9999999999999995E-4</v>
      </c>
    </row>
    <row r="73" spans="2:21">
      <c r="B73" t="s">
        <v>500</v>
      </c>
      <c r="C73" t="s">
        <v>501</v>
      </c>
      <c r="D73" t="s">
        <v>100</v>
      </c>
      <c r="E73" t="s">
        <v>123</v>
      </c>
      <c r="F73" t="s">
        <v>502</v>
      </c>
      <c r="G73" t="s">
        <v>503</v>
      </c>
      <c r="H73" t="s">
        <v>353</v>
      </c>
      <c r="I73" t="s">
        <v>207</v>
      </c>
      <c r="J73" t="s">
        <v>504</v>
      </c>
      <c r="K73" s="77">
        <v>0.75</v>
      </c>
      <c r="L73" t="s">
        <v>102</v>
      </c>
      <c r="M73" s="78">
        <v>2.7900000000000001E-2</v>
      </c>
      <c r="N73" s="78">
        <v>5.1999999999999998E-3</v>
      </c>
      <c r="O73" s="77">
        <v>142850</v>
      </c>
      <c r="P73" s="77">
        <v>101.7</v>
      </c>
      <c r="Q73" s="77">
        <v>0</v>
      </c>
      <c r="R73" s="77">
        <v>145.27844999999999</v>
      </c>
      <c r="S73" s="78">
        <v>1.1000000000000001E-3</v>
      </c>
      <c r="T73" s="78">
        <v>8.9999999999999998E-4</v>
      </c>
      <c r="U73" s="78">
        <v>1E-4</v>
      </c>
    </row>
    <row r="74" spans="2:21">
      <c r="B74" t="s">
        <v>505</v>
      </c>
      <c r="C74" t="s">
        <v>506</v>
      </c>
      <c r="D74" t="s">
        <v>100</v>
      </c>
      <c r="E74" t="s">
        <v>123</v>
      </c>
      <c r="F74" t="s">
        <v>375</v>
      </c>
      <c r="G74" t="s">
        <v>315</v>
      </c>
      <c r="H74" t="s">
        <v>353</v>
      </c>
      <c r="I74" t="s">
        <v>207</v>
      </c>
      <c r="J74" t="s">
        <v>376</v>
      </c>
      <c r="K74" s="77">
        <v>2.76</v>
      </c>
      <c r="L74" t="s">
        <v>102</v>
      </c>
      <c r="M74" s="78">
        <v>5.0500000000000003E-2</v>
      </c>
      <c r="N74" s="78">
        <v>2.1700000000000001E-2</v>
      </c>
      <c r="O74" s="77">
        <v>1284671.93</v>
      </c>
      <c r="P74" s="77">
        <v>108.47</v>
      </c>
      <c r="Q74" s="77">
        <v>0</v>
      </c>
      <c r="R74" s="77">
        <v>1393.4836424709999</v>
      </c>
      <c r="S74" s="78">
        <v>2.8E-3</v>
      </c>
      <c r="T74" s="78">
        <v>8.3000000000000001E-3</v>
      </c>
      <c r="U74" s="78">
        <v>8.0000000000000004E-4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509</v>
      </c>
      <c r="G75" t="s">
        <v>371</v>
      </c>
      <c r="H75" t="s">
        <v>353</v>
      </c>
      <c r="I75" t="s">
        <v>207</v>
      </c>
      <c r="J75" t="s">
        <v>372</v>
      </c>
      <c r="K75" s="77">
        <v>7.25</v>
      </c>
      <c r="L75" t="s">
        <v>102</v>
      </c>
      <c r="M75" s="78">
        <v>2.64E-2</v>
      </c>
      <c r="N75" s="78">
        <v>3.3599999999999998E-2</v>
      </c>
      <c r="O75" s="77">
        <v>5830487</v>
      </c>
      <c r="P75" s="77">
        <v>95.17</v>
      </c>
      <c r="Q75" s="77">
        <v>0</v>
      </c>
      <c r="R75" s="77">
        <v>5548.8744778999999</v>
      </c>
      <c r="S75" s="78">
        <v>3.5999999999999999E-3</v>
      </c>
      <c r="T75" s="78">
        <v>3.2899999999999999E-2</v>
      </c>
      <c r="U75" s="78">
        <v>3.3999999999999998E-3</v>
      </c>
    </row>
    <row r="76" spans="2:21">
      <c r="B76" t="s">
        <v>510</v>
      </c>
      <c r="C76" t="s">
        <v>511</v>
      </c>
      <c r="D76" t="s">
        <v>100</v>
      </c>
      <c r="E76" t="s">
        <v>123</v>
      </c>
      <c r="F76" t="s">
        <v>509</v>
      </c>
      <c r="G76" t="s">
        <v>371</v>
      </c>
      <c r="H76" t="s">
        <v>353</v>
      </c>
      <c r="I76" t="s">
        <v>207</v>
      </c>
      <c r="J76" t="s">
        <v>305</v>
      </c>
      <c r="K76" s="77">
        <v>2.2400000000000002</v>
      </c>
      <c r="L76" t="s">
        <v>102</v>
      </c>
      <c r="M76" s="78">
        <v>3.9199999999999999E-2</v>
      </c>
      <c r="N76" s="78">
        <v>2.4400000000000002E-2</v>
      </c>
      <c r="O76" s="77">
        <v>4252563</v>
      </c>
      <c r="P76" s="77">
        <v>104.02</v>
      </c>
      <c r="Q76" s="77">
        <v>0</v>
      </c>
      <c r="R76" s="77">
        <v>4423.5160325999996</v>
      </c>
      <c r="S76" s="78">
        <v>4.4000000000000003E-3</v>
      </c>
      <c r="T76" s="78">
        <v>2.6200000000000001E-2</v>
      </c>
      <c r="U76" s="78">
        <v>2.7000000000000001E-3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463</v>
      </c>
      <c r="G77" t="s">
        <v>371</v>
      </c>
      <c r="H77" t="s">
        <v>380</v>
      </c>
      <c r="I77" t="s">
        <v>150</v>
      </c>
      <c r="J77" t="s">
        <v>300</v>
      </c>
      <c r="K77" s="77">
        <v>4.3899999999999997</v>
      </c>
      <c r="L77" t="s">
        <v>102</v>
      </c>
      <c r="M77" s="78">
        <v>4.1000000000000002E-2</v>
      </c>
      <c r="N77" s="78">
        <v>2.98E-2</v>
      </c>
      <c r="O77" s="77">
        <v>3836577</v>
      </c>
      <c r="P77" s="77">
        <v>105.88</v>
      </c>
      <c r="Q77" s="77">
        <v>0</v>
      </c>
      <c r="R77" s="77">
        <v>4062.1677276</v>
      </c>
      <c r="S77" s="78">
        <v>5.4000000000000003E-3</v>
      </c>
      <c r="T77" s="78">
        <v>2.41E-2</v>
      </c>
      <c r="U77" s="78">
        <v>2.5000000000000001E-3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516</v>
      </c>
      <c r="G78" t="s">
        <v>393</v>
      </c>
      <c r="H78" t="s">
        <v>353</v>
      </c>
      <c r="I78" t="s">
        <v>207</v>
      </c>
      <c r="J78" t="s">
        <v>499</v>
      </c>
      <c r="K78" s="77">
        <v>1.8</v>
      </c>
      <c r="L78" t="s">
        <v>102</v>
      </c>
      <c r="M78" s="78">
        <v>5.8000000000000003E-2</v>
      </c>
      <c r="N78" s="78">
        <v>4.0500000000000001E-2</v>
      </c>
      <c r="O78" s="77">
        <v>995214.95</v>
      </c>
      <c r="P78" s="77">
        <v>105.14</v>
      </c>
      <c r="Q78" s="77">
        <v>0</v>
      </c>
      <c r="R78" s="77">
        <v>1046.3689984299999</v>
      </c>
      <c r="S78" s="78">
        <v>2.0999999999999999E-3</v>
      </c>
      <c r="T78" s="78">
        <v>6.1999999999999998E-3</v>
      </c>
      <c r="U78" s="78">
        <v>5.9999999999999995E-4</v>
      </c>
    </row>
    <row r="79" spans="2:21">
      <c r="B79" t="s">
        <v>517</v>
      </c>
      <c r="C79" t="s">
        <v>518</v>
      </c>
      <c r="D79" t="s">
        <v>100</v>
      </c>
      <c r="E79" t="s">
        <v>123</v>
      </c>
      <c r="F79" t="s">
        <v>516</v>
      </c>
      <c r="G79" t="s">
        <v>393</v>
      </c>
      <c r="H79" t="s">
        <v>353</v>
      </c>
      <c r="I79" t="s">
        <v>207</v>
      </c>
      <c r="J79" t="s">
        <v>519</v>
      </c>
      <c r="K79" s="77">
        <v>4.42</v>
      </c>
      <c r="L79" t="s">
        <v>102</v>
      </c>
      <c r="M79" s="78">
        <v>4.4999999999999998E-2</v>
      </c>
      <c r="N79" s="78">
        <v>5.3800000000000001E-2</v>
      </c>
      <c r="O79" s="77">
        <v>162473.44</v>
      </c>
      <c r="P79" s="77">
        <v>98.51</v>
      </c>
      <c r="Q79" s="77">
        <v>0</v>
      </c>
      <c r="R79" s="77">
        <v>160.052585744</v>
      </c>
      <c r="S79" s="78">
        <v>2.0000000000000001E-4</v>
      </c>
      <c r="T79" s="78">
        <v>8.9999999999999998E-4</v>
      </c>
      <c r="U79" s="78">
        <v>1E-4</v>
      </c>
    </row>
    <row r="80" spans="2:21">
      <c r="B80" t="s">
        <v>520</v>
      </c>
      <c r="C80" t="s">
        <v>521</v>
      </c>
      <c r="D80" t="s">
        <v>100</v>
      </c>
      <c r="E80" t="s">
        <v>123</v>
      </c>
      <c r="F80" t="s">
        <v>383</v>
      </c>
      <c r="G80" t="s">
        <v>371</v>
      </c>
      <c r="H80" t="s">
        <v>353</v>
      </c>
      <c r="I80" t="s">
        <v>207</v>
      </c>
      <c r="J80" t="s">
        <v>522</v>
      </c>
      <c r="K80" s="77">
        <v>2.78</v>
      </c>
      <c r="L80" t="s">
        <v>102</v>
      </c>
      <c r="M80" s="78">
        <v>1.44E-2</v>
      </c>
      <c r="N80" s="78">
        <v>1.1599999999999999E-2</v>
      </c>
      <c r="O80" s="77">
        <v>2254031</v>
      </c>
      <c r="P80" s="77">
        <v>101.03</v>
      </c>
      <c r="Q80" s="77">
        <v>0</v>
      </c>
      <c r="R80" s="77">
        <v>2277.2475193</v>
      </c>
      <c r="S80" s="78">
        <v>7.7000000000000002E-3</v>
      </c>
      <c r="T80" s="78">
        <v>1.35E-2</v>
      </c>
      <c r="U80" s="78">
        <v>1.4E-3</v>
      </c>
    </row>
    <row r="81" spans="2:21">
      <c r="B81" t="s">
        <v>523</v>
      </c>
      <c r="C81" t="s">
        <v>524</v>
      </c>
      <c r="D81" t="s">
        <v>100</v>
      </c>
      <c r="E81" t="s">
        <v>123</v>
      </c>
      <c r="F81" t="s">
        <v>525</v>
      </c>
      <c r="G81" t="s">
        <v>393</v>
      </c>
      <c r="H81" t="s">
        <v>388</v>
      </c>
      <c r="I81" t="s">
        <v>207</v>
      </c>
      <c r="J81" t="s">
        <v>526</v>
      </c>
      <c r="K81" s="77">
        <v>1.1200000000000001</v>
      </c>
      <c r="L81" t="s">
        <v>102</v>
      </c>
      <c r="M81" s="78">
        <v>6.0499999999999998E-2</v>
      </c>
      <c r="N81" s="78">
        <v>3.27E-2</v>
      </c>
      <c r="O81" s="77">
        <v>677967.9</v>
      </c>
      <c r="P81" s="77">
        <v>105.16</v>
      </c>
      <c r="Q81" s="77">
        <v>0</v>
      </c>
      <c r="R81" s="77">
        <v>712.95104363999997</v>
      </c>
      <c r="S81" s="78">
        <v>1.1999999999999999E-3</v>
      </c>
      <c r="T81" s="78">
        <v>4.1999999999999997E-3</v>
      </c>
      <c r="U81" s="78">
        <v>4.0000000000000002E-4</v>
      </c>
    </row>
    <row r="82" spans="2:21">
      <c r="B82" t="s">
        <v>527</v>
      </c>
      <c r="C82" t="s">
        <v>528</v>
      </c>
      <c r="D82" t="s">
        <v>100</v>
      </c>
      <c r="E82" t="s">
        <v>123</v>
      </c>
      <c r="F82" t="s">
        <v>529</v>
      </c>
      <c r="G82" t="s">
        <v>393</v>
      </c>
      <c r="H82" t="s">
        <v>388</v>
      </c>
      <c r="I82" t="s">
        <v>207</v>
      </c>
      <c r="J82" t="s">
        <v>530</v>
      </c>
      <c r="K82" s="77">
        <v>2.4500000000000002</v>
      </c>
      <c r="L82" t="s">
        <v>102</v>
      </c>
      <c r="M82" s="78">
        <v>3.9E-2</v>
      </c>
      <c r="N82" s="78">
        <v>4.7500000000000001E-2</v>
      </c>
      <c r="O82" s="77">
        <v>218579.20000000001</v>
      </c>
      <c r="P82" s="77">
        <v>101.17</v>
      </c>
      <c r="Q82" s="77">
        <v>0</v>
      </c>
      <c r="R82" s="77">
        <v>221.13657663999999</v>
      </c>
      <c r="S82" s="78">
        <v>5.0000000000000001E-4</v>
      </c>
      <c r="T82" s="78">
        <v>1.2999999999999999E-3</v>
      </c>
      <c r="U82" s="78">
        <v>1E-4</v>
      </c>
    </row>
    <row r="83" spans="2:21">
      <c r="B83" t="s">
        <v>531</v>
      </c>
      <c r="C83" t="s">
        <v>532</v>
      </c>
      <c r="D83" t="s">
        <v>100</v>
      </c>
      <c r="E83" t="s">
        <v>123</v>
      </c>
      <c r="F83" t="s">
        <v>533</v>
      </c>
      <c r="G83" t="s">
        <v>132</v>
      </c>
      <c r="H83" t="s">
        <v>388</v>
      </c>
      <c r="I83" t="s">
        <v>207</v>
      </c>
      <c r="J83" t="s">
        <v>300</v>
      </c>
      <c r="K83" s="77">
        <v>1.22</v>
      </c>
      <c r="L83" t="s">
        <v>102</v>
      </c>
      <c r="M83" s="78">
        <v>2.1600000000000001E-2</v>
      </c>
      <c r="N83" s="78">
        <v>1.9E-2</v>
      </c>
      <c r="O83" s="77">
        <v>802846.52</v>
      </c>
      <c r="P83" s="77">
        <v>100.89</v>
      </c>
      <c r="Q83" s="77">
        <v>0</v>
      </c>
      <c r="R83" s="77">
        <v>809.99185402800003</v>
      </c>
      <c r="S83" s="78">
        <v>2.0999999999999999E-3</v>
      </c>
      <c r="T83" s="78">
        <v>4.7999999999999996E-3</v>
      </c>
      <c r="U83" s="78">
        <v>5.0000000000000001E-4</v>
      </c>
    </row>
    <row r="84" spans="2:21">
      <c r="B84" t="s">
        <v>534</v>
      </c>
      <c r="C84" t="s">
        <v>535</v>
      </c>
      <c r="D84" t="s">
        <v>100</v>
      </c>
      <c r="E84" t="s">
        <v>123</v>
      </c>
      <c r="F84" t="s">
        <v>536</v>
      </c>
      <c r="G84" t="s">
        <v>304</v>
      </c>
      <c r="H84" t="s">
        <v>415</v>
      </c>
      <c r="I84" t="s">
        <v>207</v>
      </c>
      <c r="J84" t="s">
        <v>537</v>
      </c>
      <c r="K84" s="77">
        <v>0.57999999999999996</v>
      </c>
      <c r="L84" t="s">
        <v>102</v>
      </c>
      <c r="M84" s="78">
        <v>3.6999999999999998E-2</v>
      </c>
      <c r="N84" s="78">
        <v>1.7299999999999999E-2</v>
      </c>
      <c r="O84" s="77">
        <v>200000</v>
      </c>
      <c r="P84" s="77">
        <v>102.68</v>
      </c>
      <c r="Q84" s="77">
        <v>0</v>
      </c>
      <c r="R84" s="77">
        <v>205.36</v>
      </c>
      <c r="S84" s="78">
        <v>3.0999999999999999E-3</v>
      </c>
      <c r="T84" s="78">
        <v>1.1999999999999999E-3</v>
      </c>
      <c r="U84" s="78">
        <v>1E-4</v>
      </c>
    </row>
    <row r="85" spans="2:21">
      <c r="B85" t="s">
        <v>538</v>
      </c>
      <c r="C85" t="s">
        <v>539</v>
      </c>
      <c r="D85" t="s">
        <v>100</v>
      </c>
      <c r="E85" t="s">
        <v>123</v>
      </c>
      <c r="F85" t="s">
        <v>540</v>
      </c>
      <c r="G85" t="s">
        <v>541</v>
      </c>
      <c r="H85" t="s">
        <v>412</v>
      </c>
      <c r="I85" t="s">
        <v>150</v>
      </c>
      <c r="J85" t="s">
        <v>542</v>
      </c>
      <c r="K85" s="77">
        <v>3.28</v>
      </c>
      <c r="L85" t="s">
        <v>102</v>
      </c>
      <c r="M85" s="78">
        <v>3.4500000000000003E-2</v>
      </c>
      <c r="N85" s="78">
        <v>2.8000000000000001E-2</v>
      </c>
      <c r="O85" s="77">
        <v>2555508.2599999998</v>
      </c>
      <c r="P85" s="77">
        <v>102.47</v>
      </c>
      <c r="Q85" s="77">
        <v>0</v>
      </c>
      <c r="R85" s="77">
        <v>2618.629314022</v>
      </c>
      <c r="S85" s="78">
        <v>5.3E-3</v>
      </c>
      <c r="T85" s="78">
        <v>1.55E-2</v>
      </c>
      <c r="U85" s="78">
        <v>1.6000000000000001E-3</v>
      </c>
    </row>
    <row r="86" spans="2:21">
      <c r="B86" t="s">
        <v>543</v>
      </c>
      <c r="C86" t="s">
        <v>544</v>
      </c>
      <c r="D86" t="s">
        <v>100</v>
      </c>
      <c r="E86" t="s">
        <v>123</v>
      </c>
      <c r="F86" t="s">
        <v>545</v>
      </c>
      <c r="G86" t="s">
        <v>541</v>
      </c>
      <c r="H86" t="s">
        <v>415</v>
      </c>
      <c r="I86" t="s">
        <v>207</v>
      </c>
      <c r="J86" t="s">
        <v>546</v>
      </c>
      <c r="K86" s="77">
        <v>5.3</v>
      </c>
      <c r="L86" t="s">
        <v>102</v>
      </c>
      <c r="M86" s="78">
        <v>2.5000000000000001E-3</v>
      </c>
      <c r="N86" s="78">
        <v>2.64E-2</v>
      </c>
      <c r="O86" s="77">
        <v>2429535</v>
      </c>
      <c r="P86" s="77">
        <v>88.3</v>
      </c>
      <c r="Q86" s="77">
        <v>0</v>
      </c>
      <c r="R86" s="77">
        <v>2145.2794050000002</v>
      </c>
      <c r="S86" s="78">
        <v>4.3E-3</v>
      </c>
      <c r="T86" s="78">
        <v>1.2699999999999999E-2</v>
      </c>
      <c r="U86" s="78">
        <v>1.2999999999999999E-3</v>
      </c>
    </row>
    <row r="87" spans="2:21">
      <c r="B87" t="s">
        <v>547</v>
      </c>
      <c r="C87" t="s">
        <v>548</v>
      </c>
      <c r="D87" t="s">
        <v>100</v>
      </c>
      <c r="E87" t="s">
        <v>123</v>
      </c>
      <c r="F87" t="s">
        <v>549</v>
      </c>
      <c r="G87" t="s">
        <v>419</v>
      </c>
      <c r="H87" t="s">
        <v>415</v>
      </c>
      <c r="I87" t="s">
        <v>207</v>
      </c>
      <c r="J87" t="s">
        <v>550</v>
      </c>
      <c r="K87" s="77">
        <v>1.84</v>
      </c>
      <c r="L87" t="s">
        <v>102</v>
      </c>
      <c r="M87" s="78">
        <v>3.4200000000000001E-2</v>
      </c>
      <c r="N87" s="78">
        <v>0.03</v>
      </c>
      <c r="O87" s="77">
        <v>1143643.5</v>
      </c>
      <c r="P87" s="77">
        <v>101.35</v>
      </c>
      <c r="Q87" s="77">
        <v>0</v>
      </c>
      <c r="R87" s="77">
        <v>1159.0826872499999</v>
      </c>
      <c r="S87" s="78">
        <v>3.3999999999999998E-3</v>
      </c>
      <c r="T87" s="78">
        <v>6.8999999999999999E-3</v>
      </c>
      <c r="U87" s="78">
        <v>6.9999999999999999E-4</v>
      </c>
    </row>
    <row r="88" spans="2:21">
      <c r="B88" t="s">
        <v>551</v>
      </c>
      <c r="C88" t="s">
        <v>552</v>
      </c>
      <c r="D88" t="s">
        <v>100</v>
      </c>
      <c r="E88" t="s">
        <v>123</v>
      </c>
      <c r="F88" t="s">
        <v>553</v>
      </c>
      <c r="G88" t="s">
        <v>419</v>
      </c>
      <c r="H88" t="s">
        <v>415</v>
      </c>
      <c r="I88" t="s">
        <v>207</v>
      </c>
      <c r="J88" t="s">
        <v>465</v>
      </c>
      <c r="K88" s="77">
        <v>1.55</v>
      </c>
      <c r="L88" t="s">
        <v>102</v>
      </c>
      <c r="M88" s="78">
        <v>4.2000000000000003E-2</v>
      </c>
      <c r="N88" s="78">
        <v>2.5399999999999999E-2</v>
      </c>
      <c r="O88" s="77">
        <v>45818.400000000001</v>
      </c>
      <c r="P88" s="77">
        <v>104.23</v>
      </c>
      <c r="Q88" s="77">
        <v>0</v>
      </c>
      <c r="R88" s="77">
        <v>47.756518319999998</v>
      </c>
      <c r="S88" s="78">
        <v>1E-4</v>
      </c>
      <c r="T88" s="78">
        <v>2.9999999999999997E-4</v>
      </c>
      <c r="U88" s="78">
        <v>0</v>
      </c>
    </row>
    <row r="89" spans="2:21">
      <c r="B89" t="s">
        <v>554</v>
      </c>
      <c r="C89" t="s">
        <v>555</v>
      </c>
      <c r="D89" t="s">
        <v>100</v>
      </c>
      <c r="E89" t="s">
        <v>123</v>
      </c>
      <c r="F89" t="s">
        <v>553</v>
      </c>
      <c r="G89" t="s">
        <v>419</v>
      </c>
      <c r="H89" t="s">
        <v>415</v>
      </c>
      <c r="I89" t="s">
        <v>207</v>
      </c>
      <c r="J89" t="s">
        <v>300</v>
      </c>
      <c r="K89" s="77">
        <v>3.27</v>
      </c>
      <c r="L89" t="s">
        <v>102</v>
      </c>
      <c r="M89" s="78">
        <v>4.2999999999999997E-2</v>
      </c>
      <c r="N89" s="78">
        <v>3.0599999999999999E-2</v>
      </c>
      <c r="O89" s="77">
        <v>1698998.63</v>
      </c>
      <c r="P89" s="77">
        <v>105.03</v>
      </c>
      <c r="Q89" s="77">
        <v>0</v>
      </c>
      <c r="R89" s="77">
        <v>1784.458261089</v>
      </c>
      <c r="S89" s="78">
        <v>1.6000000000000001E-3</v>
      </c>
      <c r="T89" s="78">
        <v>1.06E-2</v>
      </c>
      <c r="U89" s="78">
        <v>1.1000000000000001E-3</v>
      </c>
    </row>
    <row r="90" spans="2:21">
      <c r="B90" t="s">
        <v>556</v>
      </c>
      <c r="C90" t="s">
        <v>557</v>
      </c>
      <c r="D90" t="s">
        <v>100</v>
      </c>
      <c r="E90" t="s">
        <v>123</v>
      </c>
      <c r="F90" t="s">
        <v>558</v>
      </c>
      <c r="G90" t="s">
        <v>430</v>
      </c>
      <c r="H90" t="s">
        <v>415</v>
      </c>
      <c r="I90" t="s">
        <v>207</v>
      </c>
      <c r="J90" t="s">
        <v>305</v>
      </c>
      <c r="K90" s="77">
        <v>2.46</v>
      </c>
      <c r="L90" t="s">
        <v>102</v>
      </c>
      <c r="M90" s="78">
        <v>3.3500000000000002E-2</v>
      </c>
      <c r="N90" s="78">
        <v>2.3599999999999999E-2</v>
      </c>
      <c r="O90" s="77">
        <v>2989291.6</v>
      </c>
      <c r="P90" s="77">
        <v>102.43</v>
      </c>
      <c r="Q90" s="77">
        <v>0</v>
      </c>
      <c r="R90" s="77">
        <v>3061.9313858800001</v>
      </c>
      <c r="S90" s="78">
        <v>6.0000000000000001E-3</v>
      </c>
      <c r="T90" s="78">
        <v>1.8100000000000002E-2</v>
      </c>
      <c r="U90" s="78">
        <v>1.9E-3</v>
      </c>
    </row>
    <row r="91" spans="2:21">
      <c r="B91" t="s">
        <v>559</v>
      </c>
      <c r="C91" t="s">
        <v>560</v>
      </c>
      <c r="D91" t="s">
        <v>100</v>
      </c>
      <c r="E91" t="s">
        <v>123</v>
      </c>
      <c r="F91" t="s">
        <v>561</v>
      </c>
      <c r="G91" t="s">
        <v>315</v>
      </c>
      <c r="H91" t="s">
        <v>412</v>
      </c>
      <c r="I91" t="s">
        <v>150</v>
      </c>
      <c r="J91" t="s">
        <v>357</v>
      </c>
      <c r="K91" s="77">
        <v>4.71</v>
      </c>
      <c r="L91" t="s">
        <v>102</v>
      </c>
      <c r="M91" s="78">
        <v>3.95E-2</v>
      </c>
      <c r="N91" s="78">
        <v>3.7699999999999997E-2</v>
      </c>
      <c r="O91" s="77">
        <v>521367.76</v>
      </c>
      <c r="P91" s="77">
        <v>101.97</v>
      </c>
      <c r="Q91" s="77">
        <v>0</v>
      </c>
      <c r="R91" s="77">
        <v>531.63870487199995</v>
      </c>
      <c r="S91" s="78">
        <v>2.9999999999999997E-4</v>
      </c>
      <c r="T91" s="78">
        <v>3.2000000000000002E-3</v>
      </c>
      <c r="U91" s="78">
        <v>2.9999999999999997E-4</v>
      </c>
    </row>
    <row r="92" spans="2:21">
      <c r="B92" t="s">
        <v>562</v>
      </c>
      <c r="C92" t="s">
        <v>563</v>
      </c>
      <c r="D92" t="s">
        <v>100</v>
      </c>
      <c r="E92" t="s">
        <v>123</v>
      </c>
      <c r="F92" t="s">
        <v>564</v>
      </c>
      <c r="G92" t="s">
        <v>430</v>
      </c>
      <c r="H92" t="s">
        <v>565</v>
      </c>
      <c r="I92" t="s">
        <v>150</v>
      </c>
      <c r="J92" t="s">
        <v>300</v>
      </c>
      <c r="K92" s="77">
        <v>1.1200000000000001</v>
      </c>
      <c r="L92" t="s">
        <v>102</v>
      </c>
      <c r="M92" s="78">
        <v>4.5999999999999999E-2</v>
      </c>
      <c r="N92" s="78">
        <v>2.3400000000000001E-2</v>
      </c>
      <c r="O92" s="77">
        <v>2272688.4</v>
      </c>
      <c r="P92" s="77">
        <v>103.69</v>
      </c>
      <c r="Q92" s="77">
        <v>0</v>
      </c>
      <c r="R92" s="77">
        <v>2356.5506019600002</v>
      </c>
      <c r="S92" s="78">
        <v>3.0000000000000001E-3</v>
      </c>
      <c r="T92" s="78">
        <v>1.4E-2</v>
      </c>
      <c r="U92" s="78">
        <v>1.4E-3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568</v>
      </c>
      <c r="G93" t="s">
        <v>419</v>
      </c>
      <c r="H93" t="s">
        <v>569</v>
      </c>
      <c r="I93" t="s">
        <v>150</v>
      </c>
      <c r="J93" t="s">
        <v>570</v>
      </c>
      <c r="K93" s="77">
        <v>0.76</v>
      </c>
      <c r="L93" t="s">
        <v>102</v>
      </c>
      <c r="M93" s="78">
        <v>5.6500000000000002E-2</v>
      </c>
      <c r="N93" s="78">
        <v>3.1600000000000003E-2</v>
      </c>
      <c r="O93" s="77">
        <v>800000</v>
      </c>
      <c r="P93" s="77">
        <v>102.8</v>
      </c>
      <c r="Q93" s="77">
        <v>0</v>
      </c>
      <c r="R93" s="77">
        <v>822.4</v>
      </c>
      <c r="S93" s="78">
        <v>1.11E-2</v>
      </c>
      <c r="T93" s="78">
        <v>4.8999999999999998E-3</v>
      </c>
      <c r="U93" s="78">
        <v>5.0000000000000001E-4</v>
      </c>
    </row>
    <row r="94" spans="2:21">
      <c r="B94" t="s">
        <v>571</v>
      </c>
      <c r="C94" t="s">
        <v>572</v>
      </c>
      <c r="D94" t="s">
        <v>100</v>
      </c>
      <c r="E94" t="s">
        <v>123</v>
      </c>
      <c r="F94" t="s">
        <v>573</v>
      </c>
      <c r="G94" t="s">
        <v>393</v>
      </c>
      <c r="H94" t="s">
        <v>569</v>
      </c>
      <c r="I94" t="s">
        <v>150</v>
      </c>
      <c r="J94" t="s">
        <v>574</v>
      </c>
      <c r="K94" s="77">
        <v>1.85</v>
      </c>
      <c r="L94" t="s">
        <v>102</v>
      </c>
      <c r="M94" s="78">
        <v>3.0499999999999999E-2</v>
      </c>
      <c r="N94" s="78">
        <v>5.9700000000000003E-2</v>
      </c>
      <c r="O94" s="77">
        <v>385000</v>
      </c>
      <c r="P94" s="77">
        <v>95.7</v>
      </c>
      <c r="Q94" s="77">
        <v>0</v>
      </c>
      <c r="R94" s="77">
        <v>368.44499999999999</v>
      </c>
      <c r="S94" s="78">
        <v>5.0000000000000001E-4</v>
      </c>
      <c r="T94" s="78">
        <v>2.2000000000000001E-3</v>
      </c>
      <c r="U94" s="78">
        <v>2.0000000000000001E-4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573</v>
      </c>
      <c r="G95" t="s">
        <v>393</v>
      </c>
      <c r="H95" t="s">
        <v>569</v>
      </c>
      <c r="I95" t="s">
        <v>150</v>
      </c>
      <c r="J95" t="s">
        <v>495</v>
      </c>
      <c r="K95" s="77">
        <v>0.25</v>
      </c>
      <c r="L95" t="s">
        <v>102</v>
      </c>
      <c r="M95" s="78">
        <v>4.4499999999999998E-2</v>
      </c>
      <c r="N95" s="78">
        <v>4.8300000000000003E-2</v>
      </c>
      <c r="O95" s="77">
        <v>634087.07999999996</v>
      </c>
      <c r="P95" s="77">
        <v>101.03</v>
      </c>
      <c r="Q95" s="77">
        <v>0</v>
      </c>
      <c r="R95" s="77">
        <v>640.61817692399995</v>
      </c>
      <c r="S95" s="78">
        <v>3.5000000000000001E-3</v>
      </c>
      <c r="T95" s="78">
        <v>3.8E-3</v>
      </c>
      <c r="U95" s="78">
        <v>4.0000000000000002E-4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429</v>
      </c>
      <c r="G96" t="s">
        <v>430</v>
      </c>
      <c r="H96" t="s">
        <v>431</v>
      </c>
      <c r="I96" t="s">
        <v>207</v>
      </c>
      <c r="J96" t="s">
        <v>460</v>
      </c>
      <c r="K96" s="77">
        <v>2.56</v>
      </c>
      <c r="L96" t="s">
        <v>102</v>
      </c>
      <c r="M96" s="78">
        <v>4.8000000000000001E-2</v>
      </c>
      <c r="N96" s="78">
        <v>3.8100000000000002E-2</v>
      </c>
      <c r="O96" s="77">
        <v>2413590.5699999998</v>
      </c>
      <c r="P96" s="77">
        <v>103.81</v>
      </c>
      <c r="Q96" s="77">
        <v>0</v>
      </c>
      <c r="R96" s="77">
        <v>2505.5483707170001</v>
      </c>
      <c r="S96" s="78">
        <v>1.6999999999999999E-3</v>
      </c>
      <c r="T96" s="78">
        <v>1.49E-2</v>
      </c>
      <c r="U96" s="78">
        <v>1.5E-3</v>
      </c>
    </row>
    <row r="97" spans="2:21">
      <c r="B97" t="s">
        <v>579</v>
      </c>
      <c r="C97" t="s">
        <v>580</v>
      </c>
      <c r="D97" t="s">
        <v>100</v>
      </c>
      <c r="E97" t="s">
        <v>123</v>
      </c>
      <c r="F97" t="s">
        <v>581</v>
      </c>
      <c r="G97" t="s">
        <v>132</v>
      </c>
      <c r="H97" t="s">
        <v>582</v>
      </c>
      <c r="I97" t="s">
        <v>150</v>
      </c>
      <c r="J97" t="s">
        <v>583</v>
      </c>
      <c r="K97" s="77">
        <v>2.54</v>
      </c>
      <c r="L97" t="s">
        <v>102</v>
      </c>
      <c r="M97" s="78">
        <v>3.85E-2</v>
      </c>
      <c r="N97" s="78">
        <v>3.3099999999999997E-2</v>
      </c>
      <c r="O97" s="77">
        <v>180343.18</v>
      </c>
      <c r="P97" s="77">
        <v>102.33</v>
      </c>
      <c r="Q97" s="77">
        <v>0</v>
      </c>
      <c r="R97" s="77">
        <v>184.545176094</v>
      </c>
      <c r="S97" s="78">
        <v>2.9999999999999997E-4</v>
      </c>
      <c r="T97" s="78">
        <v>1.1000000000000001E-3</v>
      </c>
      <c r="U97" s="78">
        <v>1E-4</v>
      </c>
    </row>
    <row r="98" spans="2:21">
      <c r="B98" s="79" t="s">
        <v>289</v>
      </c>
      <c r="C98" s="16"/>
      <c r="D98" s="16"/>
      <c r="E98" s="16"/>
      <c r="F98" s="16"/>
      <c r="K98" s="81">
        <v>1.71</v>
      </c>
      <c r="N98" s="80">
        <v>5.8799999999999998E-2</v>
      </c>
      <c r="O98" s="81">
        <v>5525574.2400000002</v>
      </c>
      <c r="Q98" s="81">
        <v>0</v>
      </c>
      <c r="R98" s="81">
        <v>4792.998430828</v>
      </c>
      <c r="T98" s="80">
        <v>2.8400000000000002E-2</v>
      </c>
      <c r="U98" s="80">
        <v>2.8999999999999998E-3</v>
      </c>
    </row>
    <row r="99" spans="2:21">
      <c r="B99" t="s">
        <v>584</v>
      </c>
      <c r="C99" t="s">
        <v>585</v>
      </c>
      <c r="D99" t="s">
        <v>100</v>
      </c>
      <c r="E99" t="s">
        <v>123</v>
      </c>
      <c r="F99" t="s">
        <v>586</v>
      </c>
      <c r="G99" t="s">
        <v>587</v>
      </c>
      <c r="H99" t="s">
        <v>320</v>
      </c>
      <c r="I99" t="s">
        <v>207</v>
      </c>
      <c r="J99" t="s">
        <v>588</v>
      </c>
      <c r="K99" s="77">
        <v>1.69</v>
      </c>
      <c r="L99" t="s">
        <v>102</v>
      </c>
      <c r="M99" s="78">
        <v>3.49E-2</v>
      </c>
      <c r="N99" s="78">
        <v>3.8899999999999997E-2</v>
      </c>
      <c r="O99" s="77">
        <v>660342.6</v>
      </c>
      <c r="P99" s="77">
        <v>88.88</v>
      </c>
      <c r="Q99" s="77">
        <v>0</v>
      </c>
      <c r="R99" s="77">
        <v>586.91250288000003</v>
      </c>
      <c r="S99" s="78">
        <v>5.0000000000000001E-4</v>
      </c>
      <c r="T99" s="78">
        <v>3.5000000000000001E-3</v>
      </c>
      <c r="U99" s="78">
        <v>4.0000000000000002E-4</v>
      </c>
    </row>
    <row r="100" spans="2:21">
      <c r="B100" t="s">
        <v>589</v>
      </c>
      <c r="C100" t="s">
        <v>590</v>
      </c>
      <c r="D100" t="s">
        <v>100</v>
      </c>
      <c r="E100" t="s">
        <v>123</v>
      </c>
      <c r="F100" t="s">
        <v>591</v>
      </c>
      <c r="G100" t="s">
        <v>587</v>
      </c>
      <c r="H100" t="s">
        <v>380</v>
      </c>
      <c r="I100" t="s">
        <v>150</v>
      </c>
      <c r="J100" t="s">
        <v>592</v>
      </c>
      <c r="K100" s="77">
        <v>3.95</v>
      </c>
      <c r="L100" t="s">
        <v>102</v>
      </c>
      <c r="M100" s="78">
        <v>5.4800000000000001E-2</v>
      </c>
      <c r="N100" s="78">
        <v>4.8599999999999997E-2</v>
      </c>
      <c r="O100" s="77">
        <v>242902.6</v>
      </c>
      <c r="P100" s="77">
        <v>94.27</v>
      </c>
      <c r="Q100" s="77">
        <v>0</v>
      </c>
      <c r="R100" s="77">
        <v>228.98428102</v>
      </c>
      <c r="S100" s="78">
        <v>1E-3</v>
      </c>
      <c r="T100" s="78">
        <v>1.4E-3</v>
      </c>
      <c r="U100" s="78">
        <v>1E-4</v>
      </c>
    </row>
    <row r="101" spans="2:21">
      <c r="B101" t="s">
        <v>593</v>
      </c>
      <c r="C101" t="s">
        <v>594</v>
      </c>
      <c r="D101" t="s">
        <v>100</v>
      </c>
      <c r="E101" t="s">
        <v>123</v>
      </c>
      <c r="F101" t="s">
        <v>595</v>
      </c>
      <c r="G101" t="s">
        <v>309</v>
      </c>
      <c r="H101" t="s">
        <v>415</v>
      </c>
      <c r="I101" t="s">
        <v>207</v>
      </c>
      <c r="J101" t="s">
        <v>596</v>
      </c>
      <c r="K101" s="77">
        <v>2.4300000000000002</v>
      </c>
      <c r="L101" t="s">
        <v>102</v>
      </c>
      <c r="M101" s="78">
        <v>4.7E-2</v>
      </c>
      <c r="N101" s="78">
        <v>4.7600000000000003E-2</v>
      </c>
      <c r="O101" s="77">
        <v>671572.35</v>
      </c>
      <c r="P101" s="77">
        <v>87.02</v>
      </c>
      <c r="Q101" s="77">
        <v>0</v>
      </c>
      <c r="R101" s="77">
        <v>584.40225897000005</v>
      </c>
      <c r="S101" s="78">
        <v>1.1999999999999999E-3</v>
      </c>
      <c r="T101" s="78">
        <v>3.5000000000000001E-3</v>
      </c>
      <c r="U101" s="78">
        <v>4.0000000000000002E-4</v>
      </c>
    </row>
    <row r="102" spans="2:21">
      <c r="B102" t="s">
        <v>597</v>
      </c>
      <c r="C102" t="s">
        <v>598</v>
      </c>
      <c r="D102" t="s">
        <v>100</v>
      </c>
      <c r="E102" t="s">
        <v>123</v>
      </c>
      <c r="F102" t="s">
        <v>558</v>
      </c>
      <c r="G102" t="s">
        <v>430</v>
      </c>
      <c r="H102" t="s">
        <v>415</v>
      </c>
      <c r="I102" t="s">
        <v>207</v>
      </c>
      <c r="J102" t="s">
        <v>599</v>
      </c>
      <c r="K102" s="77">
        <v>1.19</v>
      </c>
      <c r="L102" t="s">
        <v>102</v>
      </c>
      <c r="M102" s="78">
        <v>5.2499999999999998E-2</v>
      </c>
      <c r="N102" s="78">
        <v>3.8600000000000002E-2</v>
      </c>
      <c r="O102" s="77">
        <v>1090637.8899999999</v>
      </c>
      <c r="P102" s="77">
        <v>85.22</v>
      </c>
      <c r="Q102" s="77">
        <v>0</v>
      </c>
      <c r="R102" s="77">
        <v>929.44160985799999</v>
      </c>
      <c r="S102" s="78">
        <v>1.2999999999999999E-3</v>
      </c>
      <c r="T102" s="78">
        <v>5.4999999999999997E-3</v>
      </c>
      <c r="U102" s="78">
        <v>5.9999999999999995E-4</v>
      </c>
    </row>
    <row r="103" spans="2:21">
      <c r="B103" t="s">
        <v>600</v>
      </c>
      <c r="C103" t="s">
        <v>601</v>
      </c>
      <c r="D103" t="s">
        <v>100</v>
      </c>
      <c r="E103" t="s">
        <v>123</v>
      </c>
      <c r="F103" t="s">
        <v>602</v>
      </c>
      <c r="G103" t="s">
        <v>603</v>
      </c>
      <c r="H103" t="s">
        <v>425</v>
      </c>
      <c r="I103" t="s">
        <v>207</v>
      </c>
      <c r="J103" t="s">
        <v>604</v>
      </c>
      <c r="K103" s="77">
        <v>1.45</v>
      </c>
      <c r="L103" t="s">
        <v>102</v>
      </c>
      <c r="M103" s="78">
        <v>3.8300000000000001E-2</v>
      </c>
      <c r="N103" s="78">
        <v>3.9399999999999998E-2</v>
      </c>
      <c r="O103" s="77">
        <v>1798029.8</v>
      </c>
      <c r="P103" s="77">
        <v>91</v>
      </c>
      <c r="Q103" s="77">
        <v>0</v>
      </c>
      <c r="R103" s="77">
        <v>1636.207118</v>
      </c>
      <c r="S103" s="78">
        <v>5.3E-3</v>
      </c>
      <c r="T103" s="78">
        <v>9.7000000000000003E-3</v>
      </c>
      <c r="U103" s="78">
        <v>1E-3</v>
      </c>
    </row>
    <row r="104" spans="2:21">
      <c r="B104" t="s">
        <v>605</v>
      </c>
      <c r="C104" t="s">
        <v>606</v>
      </c>
      <c r="D104" t="s">
        <v>100</v>
      </c>
      <c r="E104" t="s">
        <v>123</v>
      </c>
      <c r="F104" t="s">
        <v>434</v>
      </c>
      <c r="G104" t="s">
        <v>132</v>
      </c>
      <c r="H104" t="s">
        <v>219</v>
      </c>
      <c r="I104" t="s">
        <v>435</v>
      </c>
      <c r="J104" t="s">
        <v>607</v>
      </c>
      <c r="K104" s="77">
        <v>1.66</v>
      </c>
      <c r="L104" t="s">
        <v>102</v>
      </c>
      <c r="M104" s="78">
        <v>5.5E-2</v>
      </c>
      <c r="N104" s="78">
        <v>0.2752</v>
      </c>
      <c r="O104" s="77">
        <v>290892</v>
      </c>
      <c r="P104" s="77">
        <v>74</v>
      </c>
      <c r="Q104" s="77">
        <v>0</v>
      </c>
      <c r="R104" s="77">
        <v>215.26007999999999</v>
      </c>
      <c r="S104" s="78">
        <v>1.1999999999999999E-3</v>
      </c>
      <c r="T104" s="78">
        <v>1.2999999999999999E-3</v>
      </c>
      <c r="U104" s="78">
        <v>1E-4</v>
      </c>
    </row>
    <row r="105" spans="2:21">
      <c r="B105" t="s">
        <v>608</v>
      </c>
      <c r="C105" t="s">
        <v>609</v>
      </c>
      <c r="D105" t="s">
        <v>100</v>
      </c>
      <c r="E105" t="s">
        <v>123</v>
      </c>
      <c r="F105" t="s">
        <v>434</v>
      </c>
      <c r="G105" t="s">
        <v>132</v>
      </c>
      <c r="H105" t="s">
        <v>219</v>
      </c>
      <c r="I105" t="s">
        <v>435</v>
      </c>
      <c r="J105" t="s">
        <v>610</v>
      </c>
      <c r="K105" s="77">
        <v>1.73</v>
      </c>
      <c r="L105" t="s">
        <v>102</v>
      </c>
      <c r="M105" s="78">
        <v>5.9499999999999997E-2</v>
      </c>
      <c r="N105" s="78">
        <v>9.9199999999999997E-2</v>
      </c>
      <c r="O105" s="77">
        <v>771197</v>
      </c>
      <c r="P105" s="77">
        <v>79.33</v>
      </c>
      <c r="Q105" s="77">
        <v>0</v>
      </c>
      <c r="R105" s="77">
        <v>611.79058010000006</v>
      </c>
      <c r="S105" s="78">
        <v>8.0000000000000004E-4</v>
      </c>
      <c r="T105" s="78">
        <v>3.5999999999999999E-3</v>
      </c>
      <c r="U105" s="78">
        <v>4.0000000000000002E-4</v>
      </c>
    </row>
    <row r="106" spans="2:21">
      <c r="B106" s="79" t="s">
        <v>611</v>
      </c>
      <c r="C106" s="16"/>
      <c r="D106" s="16"/>
      <c r="E106" s="16"/>
      <c r="F106" s="16"/>
      <c r="K106" s="81">
        <v>0</v>
      </c>
      <c r="N106" s="80">
        <v>0</v>
      </c>
      <c r="O106" s="81">
        <v>0</v>
      </c>
      <c r="Q106" s="81">
        <v>0</v>
      </c>
      <c r="R106" s="81">
        <v>0</v>
      </c>
      <c r="T106" s="80">
        <v>0</v>
      </c>
      <c r="U106" s="80">
        <v>0</v>
      </c>
    </row>
    <row r="107" spans="2:21">
      <c r="B107" t="s">
        <v>219</v>
      </c>
      <c r="C107" t="s">
        <v>219</v>
      </c>
      <c r="D107" s="16"/>
      <c r="E107" s="16"/>
      <c r="F107" s="16"/>
      <c r="G107" t="s">
        <v>219</v>
      </c>
      <c r="H107" t="s">
        <v>219</v>
      </c>
      <c r="K107" s="77">
        <v>0</v>
      </c>
      <c r="L107" t="s">
        <v>219</v>
      </c>
      <c r="M107" s="78">
        <v>0</v>
      </c>
      <c r="N107" s="78">
        <v>0</v>
      </c>
      <c r="O107" s="77">
        <v>0</v>
      </c>
      <c r="P107" s="77">
        <v>0</v>
      </c>
      <c r="R107" s="77">
        <v>0</v>
      </c>
      <c r="S107" s="78">
        <v>0</v>
      </c>
      <c r="T107" s="78">
        <v>0</v>
      </c>
      <c r="U107" s="78">
        <v>0</v>
      </c>
    </row>
    <row r="108" spans="2:21">
      <c r="B108" s="79" t="s">
        <v>223</v>
      </c>
      <c r="C108" s="16"/>
      <c r="D108" s="16"/>
      <c r="E108" s="16"/>
      <c r="F108" s="16"/>
      <c r="K108" s="81">
        <v>2.0699999999999998</v>
      </c>
      <c r="N108" s="80">
        <v>5.0700000000000002E-2</v>
      </c>
      <c r="O108" s="81">
        <v>690000</v>
      </c>
      <c r="Q108" s="81">
        <v>0</v>
      </c>
      <c r="R108" s="81">
        <v>2174.3884028192001</v>
      </c>
      <c r="T108" s="80">
        <v>1.29E-2</v>
      </c>
      <c r="U108" s="80">
        <v>1.2999999999999999E-3</v>
      </c>
    </row>
    <row r="109" spans="2:21">
      <c r="B109" s="79" t="s">
        <v>290</v>
      </c>
      <c r="C109" s="16"/>
      <c r="D109" s="16"/>
      <c r="E109" s="16"/>
      <c r="F109" s="16"/>
      <c r="K109" s="81">
        <v>0</v>
      </c>
      <c r="N109" s="80">
        <v>0</v>
      </c>
      <c r="O109" s="81">
        <v>0</v>
      </c>
      <c r="Q109" s="81">
        <v>0</v>
      </c>
      <c r="R109" s="81">
        <v>0</v>
      </c>
      <c r="T109" s="80">
        <v>0</v>
      </c>
      <c r="U109" s="80">
        <v>0</v>
      </c>
    </row>
    <row r="110" spans="2:21">
      <c r="B110" t="s">
        <v>219</v>
      </c>
      <c r="C110" t="s">
        <v>219</v>
      </c>
      <c r="D110" s="16"/>
      <c r="E110" s="16"/>
      <c r="F110" s="16"/>
      <c r="G110" t="s">
        <v>219</v>
      </c>
      <c r="H110" t="s">
        <v>219</v>
      </c>
      <c r="K110" s="77">
        <v>0</v>
      </c>
      <c r="L110" t="s">
        <v>219</v>
      </c>
      <c r="M110" s="78">
        <v>0</v>
      </c>
      <c r="N110" s="78">
        <v>0</v>
      </c>
      <c r="O110" s="77">
        <v>0</v>
      </c>
      <c r="P110" s="77">
        <v>0</v>
      </c>
      <c r="R110" s="77">
        <v>0</v>
      </c>
      <c r="S110" s="78">
        <v>0</v>
      </c>
      <c r="T110" s="78">
        <v>0</v>
      </c>
      <c r="U110" s="78">
        <v>0</v>
      </c>
    </row>
    <row r="111" spans="2:21">
      <c r="B111" s="79" t="s">
        <v>291</v>
      </c>
      <c r="C111" s="16"/>
      <c r="D111" s="16"/>
      <c r="E111" s="16"/>
      <c r="F111" s="16"/>
      <c r="K111" s="81">
        <v>2.0699999999999998</v>
      </c>
      <c r="N111" s="80">
        <v>5.0700000000000002E-2</v>
      </c>
      <c r="O111" s="81">
        <v>690000</v>
      </c>
      <c r="Q111" s="81">
        <v>0</v>
      </c>
      <c r="R111" s="81">
        <v>2174.3884028192001</v>
      </c>
      <c r="T111" s="80">
        <v>1.29E-2</v>
      </c>
      <c r="U111" s="80">
        <v>1.2999999999999999E-3</v>
      </c>
    </row>
    <row r="112" spans="2:21">
      <c r="B112" t="s">
        <v>612</v>
      </c>
      <c r="C112" t="s">
        <v>613</v>
      </c>
      <c r="D112" t="s">
        <v>123</v>
      </c>
      <c r="E112" t="s">
        <v>614</v>
      </c>
      <c r="F112" t="s">
        <v>615</v>
      </c>
      <c r="G112" t="s">
        <v>616</v>
      </c>
      <c r="H112" t="s">
        <v>617</v>
      </c>
      <c r="I112" t="s">
        <v>618</v>
      </c>
      <c r="J112" t="s">
        <v>619</v>
      </c>
      <c r="K112" s="77">
        <v>2.0499999999999998</v>
      </c>
      <c r="L112" t="s">
        <v>106</v>
      </c>
      <c r="M112" s="78">
        <v>3.6999999999999998E-2</v>
      </c>
      <c r="N112" s="78">
        <v>3.4000000000000002E-2</v>
      </c>
      <c r="O112" s="77">
        <v>380000</v>
      </c>
      <c r="P112" s="77">
        <v>101.13131315789474</v>
      </c>
      <c r="Q112" s="77">
        <v>0</v>
      </c>
      <c r="R112" s="77">
        <v>1220.53359224</v>
      </c>
      <c r="S112" s="78">
        <v>2.9999999999999997E-4</v>
      </c>
      <c r="T112" s="78">
        <v>7.1999999999999998E-3</v>
      </c>
      <c r="U112" s="78">
        <v>6.9999999999999999E-4</v>
      </c>
    </row>
    <row r="113" spans="2:21">
      <c r="B113" t="s">
        <v>620</v>
      </c>
      <c r="C113" t="s">
        <v>621</v>
      </c>
      <c r="D113" t="s">
        <v>622</v>
      </c>
      <c r="E113" t="s">
        <v>614</v>
      </c>
      <c r="F113" t="s">
        <v>623</v>
      </c>
      <c r="G113" t="s">
        <v>624</v>
      </c>
      <c r="H113" t="s">
        <v>625</v>
      </c>
      <c r="I113" t="s">
        <v>626</v>
      </c>
      <c r="J113" t="s">
        <v>627</v>
      </c>
      <c r="K113" s="77">
        <v>2.1</v>
      </c>
      <c r="L113" t="s">
        <v>106</v>
      </c>
      <c r="M113" s="78">
        <v>4.8800000000000003E-2</v>
      </c>
      <c r="N113" s="78">
        <v>7.2099999999999997E-2</v>
      </c>
      <c r="O113" s="77">
        <v>310000</v>
      </c>
      <c r="P113" s="77">
        <v>96.881328774193548</v>
      </c>
      <c r="Q113" s="77">
        <v>0</v>
      </c>
      <c r="R113" s="77">
        <v>953.85481057920003</v>
      </c>
      <c r="S113" s="78">
        <v>5.9999999999999995E-4</v>
      </c>
      <c r="T113" s="78">
        <v>5.7000000000000002E-3</v>
      </c>
      <c r="U113" s="78">
        <v>5.9999999999999995E-4</v>
      </c>
    </row>
    <row r="114" spans="2:21">
      <c r="B114" t="s">
        <v>225</v>
      </c>
      <c r="C114" s="16"/>
      <c r="D114" s="16"/>
      <c r="E114" s="16"/>
      <c r="F114" s="16"/>
    </row>
    <row r="115" spans="2:21">
      <c r="B115" t="s">
        <v>284</v>
      </c>
      <c r="C115" s="16"/>
      <c r="D115" s="16"/>
      <c r="E115" s="16"/>
      <c r="F115" s="16"/>
    </row>
    <row r="116" spans="2:21">
      <c r="B116" t="s">
        <v>285</v>
      </c>
      <c r="C116" s="16"/>
      <c r="D116" s="16"/>
      <c r="E116" s="16"/>
      <c r="F116" s="16"/>
    </row>
    <row r="117" spans="2:21">
      <c r="B117" t="s">
        <v>286</v>
      </c>
      <c r="C117" s="16"/>
      <c r="D117" s="16"/>
      <c r="E117" s="16"/>
      <c r="F117" s="16"/>
    </row>
    <row r="118" spans="2:21">
      <c r="B118" t="s">
        <v>287</v>
      </c>
      <c r="C118" s="16"/>
      <c r="D118" s="16"/>
      <c r="E118" s="16"/>
      <c r="F118" s="16"/>
    </row>
    <row r="119" spans="2:21">
      <c r="C119" s="16"/>
      <c r="D119" s="16"/>
      <c r="E119" s="16"/>
      <c r="F119" s="16"/>
    </row>
    <row r="120" spans="2:21"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4" workbookViewId="0">
      <selection activeCell="J58" sqref="J5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15.42578125" style="16" bestFit="1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I12+I57</f>
        <v>18434615.75</v>
      </c>
      <c r="J11" s="7"/>
      <c r="K11" s="75">
        <v>318.25689</v>
      </c>
      <c r="L11" s="75">
        <v>304810.39267155051</v>
      </c>
      <c r="M11" s="7"/>
      <c r="N11" s="76">
        <v>1</v>
      </c>
      <c r="O11" s="76">
        <v>0.18490000000000001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f>I13+I33+I46+I55</f>
        <v>17799433.870000001</v>
      </c>
      <c r="K12" s="81">
        <v>318.25689</v>
      </c>
      <c r="L12" s="81">
        <v>224114.61813898251</v>
      </c>
      <c r="N12" s="80">
        <v>0.73529999999999995</v>
      </c>
      <c r="O12" s="80">
        <v>0.13589999999999999</v>
      </c>
    </row>
    <row r="13" spans="2:62">
      <c r="B13" s="79" t="s">
        <v>628</v>
      </c>
      <c r="E13" s="16"/>
      <c r="F13" s="16"/>
      <c r="G13" s="16"/>
      <c r="I13" s="81">
        <v>5184879.87</v>
      </c>
      <c r="K13" s="81">
        <v>265.88037000000003</v>
      </c>
      <c r="L13" s="81">
        <v>151313.3596996</v>
      </c>
      <c r="N13" s="80">
        <v>0.49640000000000001</v>
      </c>
      <c r="O13" s="80">
        <v>9.1800000000000007E-2</v>
      </c>
    </row>
    <row r="14" spans="2:62">
      <c r="B14" t="s">
        <v>629</v>
      </c>
      <c r="C14" t="s">
        <v>630</v>
      </c>
      <c r="D14" t="s">
        <v>100</v>
      </c>
      <c r="E14" t="s">
        <v>123</v>
      </c>
      <c r="F14" t="s">
        <v>631</v>
      </c>
      <c r="G14" t="s">
        <v>541</v>
      </c>
      <c r="H14" t="s">
        <v>102</v>
      </c>
      <c r="I14" s="77">
        <v>12008</v>
      </c>
      <c r="J14" s="77">
        <v>25830</v>
      </c>
      <c r="K14" s="77">
        <v>0</v>
      </c>
      <c r="L14" s="77">
        <v>3101.6664000000001</v>
      </c>
      <c r="M14" s="78">
        <v>2.0000000000000001E-4</v>
      </c>
      <c r="N14" s="78">
        <v>1.0200000000000001E-2</v>
      </c>
      <c r="O14" s="78">
        <v>1.9E-3</v>
      </c>
    </row>
    <row r="15" spans="2:62">
      <c r="B15" t="s">
        <v>632</v>
      </c>
      <c r="C15" t="s">
        <v>633</v>
      </c>
      <c r="D15" t="s">
        <v>100</v>
      </c>
      <c r="E15" t="s">
        <v>123</v>
      </c>
      <c r="F15" t="s">
        <v>545</v>
      </c>
      <c r="G15" t="s">
        <v>541</v>
      </c>
      <c r="H15" t="s">
        <v>102</v>
      </c>
      <c r="I15" s="77">
        <v>279582</v>
      </c>
      <c r="J15" s="77">
        <v>1225</v>
      </c>
      <c r="K15" s="77">
        <v>13.979100000000001</v>
      </c>
      <c r="L15" s="77">
        <v>3438.8586</v>
      </c>
      <c r="M15" s="78">
        <v>5.0000000000000001E-4</v>
      </c>
      <c r="N15" s="78">
        <v>1.1299999999999999E-2</v>
      </c>
      <c r="O15" s="78">
        <v>2.0999999999999999E-3</v>
      </c>
    </row>
    <row r="16" spans="2:62">
      <c r="B16" t="s">
        <v>634</v>
      </c>
      <c r="C16" t="s">
        <v>635</v>
      </c>
      <c r="D16" t="s">
        <v>100</v>
      </c>
      <c r="E16" t="s">
        <v>123</v>
      </c>
      <c r="F16" t="s">
        <v>489</v>
      </c>
      <c r="G16" t="s">
        <v>371</v>
      </c>
      <c r="H16" t="s">
        <v>102</v>
      </c>
      <c r="I16" s="77">
        <v>199895</v>
      </c>
      <c r="J16" s="77">
        <v>4205</v>
      </c>
      <c r="K16" s="77">
        <v>0</v>
      </c>
      <c r="L16" s="77">
        <v>8405.58475</v>
      </c>
      <c r="M16" s="78">
        <v>8.0000000000000004E-4</v>
      </c>
      <c r="N16" s="78">
        <v>2.76E-2</v>
      </c>
      <c r="O16" s="78">
        <v>5.1000000000000004E-3</v>
      </c>
    </row>
    <row r="17" spans="2:15">
      <c r="B17" t="s">
        <v>636</v>
      </c>
      <c r="C17" t="s">
        <v>637</v>
      </c>
      <c r="D17" t="s">
        <v>100</v>
      </c>
      <c r="E17" t="s">
        <v>123</v>
      </c>
      <c r="F17" t="s">
        <v>638</v>
      </c>
      <c r="G17" t="s">
        <v>371</v>
      </c>
      <c r="H17" t="s">
        <v>102</v>
      </c>
      <c r="I17" s="77">
        <v>159485</v>
      </c>
      <c r="J17" s="77">
        <v>3910</v>
      </c>
      <c r="K17" s="77">
        <v>0</v>
      </c>
      <c r="L17" s="77">
        <v>6235.8635000000004</v>
      </c>
      <c r="M17" s="78">
        <v>6.9999999999999999E-4</v>
      </c>
      <c r="N17" s="78">
        <v>2.0500000000000001E-2</v>
      </c>
      <c r="O17" s="78">
        <v>3.8E-3</v>
      </c>
    </row>
    <row r="18" spans="2:15">
      <c r="B18" t="s">
        <v>639</v>
      </c>
      <c r="C18" t="s">
        <v>640</v>
      </c>
      <c r="D18" t="s">
        <v>100</v>
      </c>
      <c r="E18" t="s">
        <v>123</v>
      </c>
      <c r="F18" t="s">
        <v>641</v>
      </c>
      <c r="G18" t="s">
        <v>642</v>
      </c>
      <c r="H18" t="s">
        <v>102</v>
      </c>
      <c r="I18" s="77">
        <v>403</v>
      </c>
      <c r="J18" s="77">
        <v>70000</v>
      </c>
      <c r="K18" s="77">
        <v>0</v>
      </c>
      <c r="L18" s="77">
        <v>282.10000000000002</v>
      </c>
      <c r="M18" s="78">
        <v>0</v>
      </c>
      <c r="N18" s="78">
        <v>8.9999999999999998E-4</v>
      </c>
      <c r="O18" s="78">
        <v>2.0000000000000001E-4</v>
      </c>
    </row>
    <row r="19" spans="2:15">
      <c r="B19" t="s">
        <v>643</v>
      </c>
      <c r="C19" t="s">
        <v>644</v>
      </c>
      <c r="D19" t="s">
        <v>100</v>
      </c>
      <c r="E19" t="s">
        <v>123</v>
      </c>
      <c r="F19" t="s">
        <v>645</v>
      </c>
      <c r="G19" t="s">
        <v>295</v>
      </c>
      <c r="H19" t="s">
        <v>102</v>
      </c>
      <c r="I19" s="77">
        <v>123411</v>
      </c>
      <c r="J19" s="77">
        <v>13810</v>
      </c>
      <c r="K19" s="77">
        <v>0</v>
      </c>
      <c r="L19" s="77">
        <v>17043.059099999999</v>
      </c>
      <c r="M19" s="78">
        <v>1.1999999999999999E-3</v>
      </c>
      <c r="N19" s="78">
        <v>5.5899999999999998E-2</v>
      </c>
      <c r="O19" s="78">
        <v>1.03E-2</v>
      </c>
    </row>
    <row r="20" spans="2:15">
      <c r="B20" t="s">
        <v>646</v>
      </c>
      <c r="C20" t="s">
        <v>647</v>
      </c>
      <c r="D20" t="s">
        <v>100</v>
      </c>
      <c r="E20" t="s">
        <v>123</v>
      </c>
      <c r="F20" t="s">
        <v>648</v>
      </c>
      <c r="G20" t="s">
        <v>295</v>
      </c>
      <c r="H20" t="s">
        <v>102</v>
      </c>
      <c r="I20" s="77">
        <v>986132</v>
      </c>
      <c r="J20" s="77">
        <v>1996</v>
      </c>
      <c r="K20" s="77">
        <v>0</v>
      </c>
      <c r="L20" s="77">
        <v>19683.19472</v>
      </c>
      <c r="M20" s="78">
        <v>8.0000000000000004E-4</v>
      </c>
      <c r="N20" s="78">
        <v>6.4600000000000005E-2</v>
      </c>
      <c r="O20" s="78">
        <v>1.1900000000000001E-2</v>
      </c>
    </row>
    <row r="21" spans="2:15">
      <c r="B21" t="s">
        <v>649</v>
      </c>
      <c r="C21" t="s">
        <v>650</v>
      </c>
      <c r="D21" t="s">
        <v>100</v>
      </c>
      <c r="E21" t="s">
        <v>123</v>
      </c>
      <c r="F21" t="s">
        <v>651</v>
      </c>
      <c r="G21" t="s">
        <v>295</v>
      </c>
      <c r="H21" t="s">
        <v>102</v>
      </c>
      <c r="I21" s="77">
        <v>622265</v>
      </c>
      <c r="J21" s="77">
        <v>3454</v>
      </c>
      <c r="K21" s="77">
        <v>251.90127000000001</v>
      </c>
      <c r="L21" s="77">
        <v>21744.934369999999</v>
      </c>
      <c r="M21" s="78">
        <v>4.0000000000000002E-4</v>
      </c>
      <c r="N21" s="78">
        <v>7.1300000000000002E-2</v>
      </c>
      <c r="O21" s="78">
        <v>1.32E-2</v>
      </c>
    </row>
    <row r="22" spans="2:15">
      <c r="B22" t="s">
        <v>652</v>
      </c>
      <c r="C22" t="s">
        <v>653</v>
      </c>
      <c r="D22" t="s">
        <v>100</v>
      </c>
      <c r="E22" t="s">
        <v>123</v>
      </c>
      <c r="F22" t="s">
        <v>654</v>
      </c>
      <c r="G22" t="s">
        <v>430</v>
      </c>
      <c r="H22" t="s">
        <v>102</v>
      </c>
      <c r="I22" s="77">
        <v>1148</v>
      </c>
      <c r="J22" s="77">
        <v>237930</v>
      </c>
      <c r="K22" s="77">
        <v>0</v>
      </c>
      <c r="L22" s="77">
        <v>2731.4364</v>
      </c>
      <c r="M22" s="78">
        <v>2.9999999999999997E-4</v>
      </c>
      <c r="N22" s="78">
        <v>8.9999999999999993E-3</v>
      </c>
      <c r="O22" s="78">
        <v>1.6999999999999999E-3</v>
      </c>
    </row>
    <row r="23" spans="2:15">
      <c r="B23" t="s">
        <v>655</v>
      </c>
      <c r="C23" t="s">
        <v>656</v>
      </c>
      <c r="D23" t="s">
        <v>100</v>
      </c>
      <c r="E23" t="s">
        <v>123</v>
      </c>
      <c r="F23" t="s">
        <v>558</v>
      </c>
      <c r="G23" t="s">
        <v>430</v>
      </c>
      <c r="H23" t="s">
        <v>102</v>
      </c>
      <c r="I23" s="77">
        <v>834</v>
      </c>
      <c r="J23" s="77">
        <v>186140</v>
      </c>
      <c r="K23" s="77">
        <v>0</v>
      </c>
      <c r="L23" s="77">
        <v>1552.4076</v>
      </c>
      <c r="M23" s="78">
        <v>1E-4</v>
      </c>
      <c r="N23" s="78">
        <v>5.1000000000000004E-3</v>
      </c>
      <c r="O23" s="78">
        <v>8.9999999999999998E-4</v>
      </c>
    </row>
    <row r="24" spans="2:15">
      <c r="B24" t="s">
        <v>657</v>
      </c>
      <c r="C24" t="s">
        <v>658</v>
      </c>
      <c r="D24" t="s">
        <v>100</v>
      </c>
      <c r="E24" t="s">
        <v>123</v>
      </c>
      <c r="F24" t="s">
        <v>459</v>
      </c>
      <c r="G24" t="s">
        <v>352</v>
      </c>
      <c r="H24" t="s">
        <v>102</v>
      </c>
      <c r="I24" s="77">
        <v>144676</v>
      </c>
      <c r="J24" s="77">
        <v>3823</v>
      </c>
      <c r="K24" s="77">
        <v>0</v>
      </c>
      <c r="L24" s="77">
        <v>5530.9634800000003</v>
      </c>
      <c r="M24" s="78">
        <v>1E-4</v>
      </c>
      <c r="N24" s="78">
        <v>1.8100000000000002E-2</v>
      </c>
      <c r="O24" s="78">
        <v>3.3999999999999998E-3</v>
      </c>
    </row>
    <row r="25" spans="2:15">
      <c r="B25" t="s">
        <v>659</v>
      </c>
      <c r="C25" t="s">
        <v>660</v>
      </c>
      <c r="D25" t="s">
        <v>100</v>
      </c>
      <c r="E25" t="s">
        <v>123</v>
      </c>
      <c r="F25" t="s">
        <v>661</v>
      </c>
      <c r="G25" t="s">
        <v>503</v>
      </c>
      <c r="H25" t="s">
        <v>102</v>
      </c>
      <c r="I25" s="77">
        <v>6750</v>
      </c>
      <c r="J25" s="77">
        <v>34890</v>
      </c>
      <c r="K25" s="77">
        <v>0</v>
      </c>
      <c r="L25" s="77">
        <v>2355.0749999999998</v>
      </c>
      <c r="M25" s="78">
        <v>2.0000000000000001E-4</v>
      </c>
      <c r="N25" s="78">
        <v>7.7000000000000002E-3</v>
      </c>
      <c r="O25" s="78">
        <v>1.4E-3</v>
      </c>
    </row>
    <row r="26" spans="2:15">
      <c r="B26" t="s">
        <v>662</v>
      </c>
      <c r="C26" t="s">
        <v>663</v>
      </c>
      <c r="D26" t="s">
        <v>100</v>
      </c>
      <c r="E26" t="s">
        <v>123</v>
      </c>
      <c r="F26" t="s">
        <v>327</v>
      </c>
      <c r="G26" t="s">
        <v>315</v>
      </c>
      <c r="H26" t="s">
        <v>102</v>
      </c>
      <c r="I26" s="77">
        <v>9769</v>
      </c>
      <c r="J26" s="77">
        <v>49500</v>
      </c>
      <c r="K26" s="77">
        <v>0</v>
      </c>
      <c r="L26" s="77">
        <v>4835.6549999999997</v>
      </c>
      <c r="M26" s="78">
        <v>5.0000000000000001E-4</v>
      </c>
      <c r="N26" s="78">
        <v>1.5900000000000001E-2</v>
      </c>
      <c r="O26" s="78">
        <v>2.8999999999999998E-3</v>
      </c>
    </row>
    <row r="27" spans="2:15">
      <c r="B27" t="s">
        <v>664</v>
      </c>
      <c r="C27" t="s">
        <v>665</v>
      </c>
      <c r="D27" t="s">
        <v>100</v>
      </c>
      <c r="E27" t="s">
        <v>123</v>
      </c>
      <c r="F27" t="s">
        <v>342</v>
      </c>
      <c r="G27" t="s">
        <v>315</v>
      </c>
      <c r="H27" t="s">
        <v>102</v>
      </c>
      <c r="I27" s="77">
        <v>18039</v>
      </c>
      <c r="J27" s="77">
        <v>26690</v>
      </c>
      <c r="K27" s="77">
        <v>0</v>
      </c>
      <c r="L27" s="77">
        <v>4814.6090999999997</v>
      </c>
      <c r="M27" s="78">
        <v>4.0000000000000002E-4</v>
      </c>
      <c r="N27" s="78">
        <v>1.5800000000000002E-2</v>
      </c>
      <c r="O27" s="78">
        <v>2.8999999999999998E-3</v>
      </c>
    </row>
    <row r="28" spans="2:15">
      <c r="B28" t="s">
        <v>666</v>
      </c>
      <c r="C28" t="s">
        <v>667</v>
      </c>
      <c r="D28" t="s">
        <v>100</v>
      </c>
      <c r="E28" t="s">
        <v>123</v>
      </c>
      <c r="F28" t="s">
        <v>668</v>
      </c>
      <c r="G28" t="s">
        <v>669</v>
      </c>
      <c r="H28" t="s">
        <v>102</v>
      </c>
      <c r="I28" s="77">
        <v>842377</v>
      </c>
      <c r="J28" s="77">
        <v>2976</v>
      </c>
      <c r="K28" s="77">
        <v>0</v>
      </c>
      <c r="L28" s="77">
        <v>25069.139520000001</v>
      </c>
      <c r="M28" s="78">
        <v>6.9999999999999999E-4</v>
      </c>
      <c r="N28" s="78">
        <v>8.2199999999999995E-2</v>
      </c>
      <c r="O28" s="78">
        <v>1.52E-2</v>
      </c>
    </row>
    <row r="29" spans="2:15">
      <c r="B29" t="s">
        <v>670</v>
      </c>
      <c r="C29" t="s">
        <v>671</v>
      </c>
      <c r="D29" t="s">
        <v>100</v>
      </c>
      <c r="E29" t="s">
        <v>123</v>
      </c>
      <c r="F29" t="s">
        <v>672</v>
      </c>
      <c r="G29" t="s">
        <v>673</v>
      </c>
      <c r="H29" t="s">
        <v>102</v>
      </c>
      <c r="I29" s="77">
        <v>25306.87</v>
      </c>
      <c r="J29" s="77">
        <v>6258</v>
      </c>
      <c r="K29" s="77">
        <v>0</v>
      </c>
      <c r="L29" s="77">
        <v>1583.7039245999999</v>
      </c>
      <c r="M29" s="78">
        <v>2.0000000000000001E-4</v>
      </c>
      <c r="N29" s="78">
        <v>5.1999999999999998E-3</v>
      </c>
      <c r="O29" s="78">
        <v>1E-3</v>
      </c>
    </row>
    <row r="30" spans="2:15">
      <c r="B30" t="s">
        <v>674</v>
      </c>
      <c r="C30" t="s">
        <v>675</v>
      </c>
      <c r="D30" t="s">
        <v>100</v>
      </c>
      <c r="E30" t="s">
        <v>123</v>
      </c>
      <c r="F30" t="s">
        <v>474</v>
      </c>
      <c r="G30" t="s">
        <v>475</v>
      </c>
      <c r="H30" t="s">
        <v>102</v>
      </c>
      <c r="I30" s="77">
        <v>267401</v>
      </c>
      <c r="J30" s="77">
        <v>2896</v>
      </c>
      <c r="K30" s="77">
        <v>0</v>
      </c>
      <c r="L30" s="77">
        <v>7743.9329600000001</v>
      </c>
      <c r="M30" s="78">
        <v>1E-3</v>
      </c>
      <c r="N30" s="78">
        <v>2.5399999999999999E-2</v>
      </c>
      <c r="O30" s="78">
        <v>4.7000000000000002E-3</v>
      </c>
    </row>
    <row r="31" spans="2:15">
      <c r="B31" t="s">
        <v>676</v>
      </c>
      <c r="C31" t="s">
        <v>677</v>
      </c>
      <c r="D31" t="s">
        <v>100</v>
      </c>
      <c r="E31" t="s">
        <v>123</v>
      </c>
      <c r="F31" t="s">
        <v>678</v>
      </c>
      <c r="G31" t="s">
        <v>129</v>
      </c>
      <c r="H31" t="s">
        <v>102</v>
      </c>
      <c r="I31" s="77">
        <v>10073</v>
      </c>
      <c r="J31" s="77">
        <v>70090</v>
      </c>
      <c r="K31" s="77">
        <v>0</v>
      </c>
      <c r="L31" s="77">
        <v>7060.1656999999996</v>
      </c>
      <c r="M31" s="78">
        <v>1E-4</v>
      </c>
      <c r="N31" s="78">
        <v>2.3199999999999998E-2</v>
      </c>
      <c r="O31" s="78">
        <v>4.3E-3</v>
      </c>
    </row>
    <row r="32" spans="2:15">
      <c r="B32" t="s">
        <v>679</v>
      </c>
      <c r="C32" t="s">
        <v>680</v>
      </c>
      <c r="D32" t="s">
        <v>100</v>
      </c>
      <c r="E32" t="s">
        <v>123</v>
      </c>
      <c r="F32" t="s">
        <v>360</v>
      </c>
      <c r="G32" t="s">
        <v>132</v>
      </c>
      <c r="H32" t="s">
        <v>102</v>
      </c>
      <c r="I32" s="77">
        <v>1475325</v>
      </c>
      <c r="J32" s="77">
        <v>549.1</v>
      </c>
      <c r="K32" s="77">
        <v>0</v>
      </c>
      <c r="L32" s="77">
        <v>8101.009575</v>
      </c>
      <c r="M32" s="78">
        <v>5.0000000000000001E-4</v>
      </c>
      <c r="N32" s="78">
        <v>2.6599999999999999E-2</v>
      </c>
      <c r="O32" s="78">
        <v>4.8999999999999998E-3</v>
      </c>
    </row>
    <row r="33" spans="2:15">
      <c r="B33" s="79" t="s">
        <v>681</v>
      </c>
      <c r="E33" s="16"/>
      <c r="F33" s="16"/>
      <c r="G33" s="16"/>
      <c r="I33" s="81">
        <v>10980239</v>
      </c>
      <c r="K33" s="81">
        <v>52.376519999999999</v>
      </c>
      <c r="L33" s="81">
        <v>57334.043439000001</v>
      </c>
      <c r="N33" s="80">
        <v>0.18809999999999999</v>
      </c>
      <c r="O33" s="80">
        <v>3.4799999999999998E-2</v>
      </c>
    </row>
    <row r="34" spans="2:15">
      <c r="B34" t="s">
        <v>682</v>
      </c>
      <c r="C34" t="s">
        <v>683</v>
      </c>
      <c r="D34" t="s">
        <v>100</v>
      </c>
      <c r="E34" t="s">
        <v>123</v>
      </c>
      <c r="F34" t="s">
        <v>595</v>
      </c>
      <c r="G34" t="s">
        <v>309</v>
      </c>
      <c r="H34" t="s">
        <v>102</v>
      </c>
      <c r="I34" s="77">
        <v>7900727</v>
      </c>
      <c r="J34" s="77">
        <v>127.5</v>
      </c>
      <c r="K34" s="77">
        <v>0</v>
      </c>
      <c r="L34" s="77">
        <v>10073.426925</v>
      </c>
      <c r="M34" s="78">
        <v>2.5000000000000001E-3</v>
      </c>
      <c r="N34" s="78">
        <v>3.3000000000000002E-2</v>
      </c>
      <c r="O34" s="78">
        <v>6.1000000000000004E-3</v>
      </c>
    </row>
    <row r="35" spans="2:15">
      <c r="B35" t="s">
        <v>684</v>
      </c>
      <c r="C35" t="s">
        <v>685</v>
      </c>
      <c r="D35" t="s">
        <v>100</v>
      </c>
      <c r="E35" t="s">
        <v>123</v>
      </c>
      <c r="F35" t="s">
        <v>686</v>
      </c>
      <c r="G35" t="s">
        <v>309</v>
      </c>
      <c r="H35" t="s">
        <v>102</v>
      </c>
      <c r="I35" s="77">
        <v>10158</v>
      </c>
      <c r="J35" s="77">
        <v>46890</v>
      </c>
      <c r="K35" s="77">
        <v>0</v>
      </c>
      <c r="L35" s="77">
        <v>4763.0861999999997</v>
      </c>
      <c r="M35" s="78">
        <v>6.9999999999999999E-4</v>
      </c>
      <c r="N35" s="78">
        <v>1.5599999999999999E-2</v>
      </c>
      <c r="O35" s="78">
        <v>2.8999999999999998E-3</v>
      </c>
    </row>
    <row r="36" spans="2:15">
      <c r="B36" t="s">
        <v>687</v>
      </c>
      <c r="C36" t="s">
        <v>688</v>
      </c>
      <c r="D36" t="s">
        <v>100</v>
      </c>
      <c r="E36" t="s">
        <v>123</v>
      </c>
      <c r="F36" t="s">
        <v>540</v>
      </c>
      <c r="G36" t="s">
        <v>541</v>
      </c>
      <c r="H36" t="s">
        <v>102</v>
      </c>
      <c r="I36" s="77">
        <v>1575293</v>
      </c>
      <c r="J36" s="77">
        <v>751.7</v>
      </c>
      <c r="K36" s="77">
        <v>0</v>
      </c>
      <c r="L36" s="77">
        <v>11841.477481</v>
      </c>
      <c r="M36" s="78">
        <v>1.6000000000000001E-3</v>
      </c>
      <c r="N36" s="78">
        <v>3.8800000000000001E-2</v>
      </c>
      <c r="O36" s="78">
        <v>7.1999999999999998E-3</v>
      </c>
    </row>
    <row r="37" spans="2:15">
      <c r="B37" t="s">
        <v>689</v>
      </c>
      <c r="C37" t="s">
        <v>690</v>
      </c>
      <c r="D37" t="s">
        <v>100</v>
      </c>
      <c r="E37" t="s">
        <v>123</v>
      </c>
      <c r="F37" t="s">
        <v>691</v>
      </c>
      <c r="G37" t="s">
        <v>371</v>
      </c>
      <c r="H37" t="s">
        <v>102</v>
      </c>
      <c r="I37" s="77">
        <v>1061759</v>
      </c>
      <c r="J37" s="77">
        <v>571.70000000000005</v>
      </c>
      <c r="K37" s="77">
        <v>0</v>
      </c>
      <c r="L37" s="77">
        <v>6070.0762029999996</v>
      </c>
      <c r="M37" s="78">
        <v>1E-3</v>
      </c>
      <c r="N37" s="78">
        <v>1.9900000000000001E-2</v>
      </c>
      <c r="O37" s="78">
        <v>3.7000000000000002E-3</v>
      </c>
    </row>
    <row r="38" spans="2:15">
      <c r="B38" t="s">
        <v>692</v>
      </c>
      <c r="C38" t="s">
        <v>693</v>
      </c>
      <c r="D38" t="s">
        <v>100</v>
      </c>
      <c r="E38" t="s">
        <v>123</v>
      </c>
      <c r="F38" t="s">
        <v>694</v>
      </c>
      <c r="G38" t="s">
        <v>419</v>
      </c>
      <c r="H38" t="s">
        <v>102</v>
      </c>
      <c r="I38" s="77">
        <v>12209</v>
      </c>
      <c r="J38" s="77">
        <v>29650</v>
      </c>
      <c r="K38" s="77">
        <v>0</v>
      </c>
      <c r="L38" s="77">
        <v>3619.9684999999999</v>
      </c>
      <c r="M38" s="78">
        <v>5.9999999999999995E-4</v>
      </c>
      <c r="N38" s="78">
        <v>1.1900000000000001E-2</v>
      </c>
      <c r="O38" s="78">
        <v>2.2000000000000001E-3</v>
      </c>
    </row>
    <row r="39" spans="2:15">
      <c r="B39" t="s">
        <v>695</v>
      </c>
      <c r="C39" t="s">
        <v>696</v>
      </c>
      <c r="D39" t="s">
        <v>100</v>
      </c>
      <c r="E39" t="s">
        <v>123</v>
      </c>
      <c r="F39" t="s">
        <v>697</v>
      </c>
      <c r="G39" t="s">
        <v>587</v>
      </c>
      <c r="H39" t="s">
        <v>102</v>
      </c>
      <c r="I39" s="77">
        <v>127249</v>
      </c>
      <c r="J39" s="77">
        <v>1850</v>
      </c>
      <c r="K39" s="77">
        <v>0</v>
      </c>
      <c r="L39" s="77">
        <v>2354.1064999999999</v>
      </c>
      <c r="M39" s="78">
        <v>1.4E-3</v>
      </c>
      <c r="N39" s="78">
        <v>7.7000000000000002E-3</v>
      </c>
      <c r="O39" s="78">
        <v>1.4E-3</v>
      </c>
    </row>
    <row r="40" spans="2:15">
      <c r="B40" t="s">
        <v>698</v>
      </c>
      <c r="C40" t="s">
        <v>699</v>
      </c>
      <c r="D40" t="s">
        <v>100</v>
      </c>
      <c r="E40" t="s">
        <v>123</v>
      </c>
      <c r="F40" t="s">
        <v>700</v>
      </c>
      <c r="G40" t="s">
        <v>503</v>
      </c>
      <c r="H40" t="s">
        <v>102</v>
      </c>
      <c r="I40" s="77">
        <v>32694</v>
      </c>
      <c r="J40" s="77">
        <v>10000</v>
      </c>
      <c r="K40" s="77">
        <v>0</v>
      </c>
      <c r="L40" s="77">
        <v>3269.4</v>
      </c>
      <c r="M40" s="78">
        <v>6.9999999999999999E-4</v>
      </c>
      <c r="N40" s="78">
        <v>1.0699999999999999E-2</v>
      </c>
      <c r="O40" s="78">
        <v>2E-3</v>
      </c>
    </row>
    <row r="41" spans="2:15">
      <c r="B41" t="s">
        <v>701</v>
      </c>
      <c r="C41" t="s">
        <v>702</v>
      </c>
      <c r="D41" t="s">
        <v>100</v>
      </c>
      <c r="E41" t="s">
        <v>123</v>
      </c>
      <c r="F41" t="s">
        <v>703</v>
      </c>
      <c r="G41" t="s">
        <v>704</v>
      </c>
      <c r="H41" t="s">
        <v>102</v>
      </c>
      <c r="I41" s="77">
        <v>42722</v>
      </c>
      <c r="J41" s="77">
        <v>8070</v>
      </c>
      <c r="K41" s="77">
        <v>0</v>
      </c>
      <c r="L41" s="77">
        <v>3447.6653999999999</v>
      </c>
      <c r="M41" s="78">
        <v>6.9999999999999999E-4</v>
      </c>
      <c r="N41" s="78">
        <v>1.1299999999999999E-2</v>
      </c>
      <c r="O41" s="78">
        <v>2.0999999999999999E-3</v>
      </c>
    </row>
    <row r="42" spans="2:15">
      <c r="B42" t="s">
        <v>705</v>
      </c>
      <c r="C42" t="s">
        <v>706</v>
      </c>
      <c r="D42" t="s">
        <v>100</v>
      </c>
      <c r="E42" t="s">
        <v>123</v>
      </c>
      <c r="F42" t="s">
        <v>707</v>
      </c>
      <c r="G42" t="s">
        <v>475</v>
      </c>
      <c r="H42" t="s">
        <v>102</v>
      </c>
      <c r="I42" s="77">
        <v>6488</v>
      </c>
      <c r="J42" s="77">
        <v>51260</v>
      </c>
      <c r="K42" s="77">
        <v>0</v>
      </c>
      <c r="L42" s="77">
        <v>3325.7487999999998</v>
      </c>
      <c r="M42" s="78">
        <v>5.0000000000000001E-4</v>
      </c>
      <c r="N42" s="78">
        <v>1.09E-2</v>
      </c>
      <c r="O42" s="78">
        <v>2E-3</v>
      </c>
    </row>
    <row r="43" spans="2:15">
      <c r="B43" t="s">
        <v>708</v>
      </c>
      <c r="C43" t="s">
        <v>709</v>
      </c>
      <c r="D43" t="s">
        <v>100</v>
      </c>
      <c r="E43" t="s">
        <v>123</v>
      </c>
      <c r="F43" t="s">
        <v>710</v>
      </c>
      <c r="G43" t="s">
        <v>304</v>
      </c>
      <c r="H43" t="s">
        <v>102</v>
      </c>
      <c r="I43" s="77">
        <v>3711</v>
      </c>
      <c r="J43" s="77">
        <v>58970</v>
      </c>
      <c r="K43" s="77">
        <v>0</v>
      </c>
      <c r="L43" s="77">
        <v>2188.3766999999998</v>
      </c>
      <c r="M43" s="78">
        <v>5.9999999999999995E-4</v>
      </c>
      <c r="N43" s="78">
        <v>7.1999999999999998E-3</v>
      </c>
      <c r="O43" s="78">
        <v>1.2999999999999999E-3</v>
      </c>
    </row>
    <row r="44" spans="2:15">
      <c r="B44" t="s">
        <v>711</v>
      </c>
      <c r="C44" t="s">
        <v>712</v>
      </c>
      <c r="D44" t="s">
        <v>100</v>
      </c>
      <c r="E44" t="s">
        <v>123</v>
      </c>
      <c r="F44" t="s">
        <v>713</v>
      </c>
      <c r="G44" t="s">
        <v>714</v>
      </c>
      <c r="H44" t="s">
        <v>102</v>
      </c>
      <c r="I44" s="77">
        <v>131571</v>
      </c>
      <c r="J44" s="77">
        <v>1581</v>
      </c>
      <c r="K44" s="77">
        <v>0</v>
      </c>
      <c r="L44" s="77">
        <v>2080.13751</v>
      </c>
      <c r="M44" s="78">
        <v>6.9999999999999999E-4</v>
      </c>
      <c r="N44" s="78">
        <v>6.7999999999999996E-3</v>
      </c>
      <c r="O44" s="78">
        <v>1.2999999999999999E-3</v>
      </c>
    </row>
    <row r="45" spans="2:15">
      <c r="B45" t="s">
        <v>715</v>
      </c>
      <c r="C45" t="s">
        <v>716</v>
      </c>
      <c r="D45" t="s">
        <v>100</v>
      </c>
      <c r="E45" t="s">
        <v>123</v>
      </c>
      <c r="F45" t="s">
        <v>717</v>
      </c>
      <c r="G45" t="s">
        <v>129</v>
      </c>
      <c r="H45" t="s">
        <v>102</v>
      </c>
      <c r="I45" s="77">
        <v>75658</v>
      </c>
      <c r="J45" s="77">
        <v>5615</v>
      </c>
      <c r="K45" s="77">
        <v>52.376519999999999</v>
      </c>
      <c r="L45" s="77">
        <v>4300.5732200000002</v>
      </c>
      <c r="M45" s="78">
        <v>1.5E-3</v>
      </c>
      <c r="N45" s="78">
        <v>1.41E-2</v>
      </c>
      <c r="O45" s="78">
        <v>2.5999999999999999E-3</v>
      </c>
    </row>
    <row r="46" spans="2:15">
      <c r="B46" s="79" t="s">
        <v>718</v>
      </c>
      <c r="E46" s="16"/>
      <c r="F46" s="16"/>
      <c r="G46" s="16"/>
      <c r="I46" s="81">
        <f>SUM(I47:I54)</f>
        <v>1634315</v>
      </c>
      <c r="K46" s="81">
        <v>0</v>
      </c>
      <c r="L46" s="81">
        <v>15467.215000382514</v>
      </c>
      <c r="N46" s="80">
        <v>5.0700000000000002E-2</v>
      </c>
      <c r="O46" s="80">
        <v>9.4000000000000004E-3</v>
      </c>
    </row>
    <row r="47" spans="2:15">
      <c r="B47" t="s">
        <v>719</v>
      </c>
      <c r="C47" t="s">
        <v>720</v>
      </c>
      <c r="D47" t="s">
        <v>100</v>
      </c>
      <c r="E47" t="s">
        <v>123</v>
      </c>
      <c r="F47" t="s">
        <v>721</v>
      </c>
      <c r="G47" t="s">
        <v>722</v>
      </c>
      <c r="H47" t="s">
        <v>102</v>
      </c>
      <c r="I47" s="77">
        <v>160199</v>
      </c>
      <c r="J47" s="77">
        <v>1673</v>
      </c>
      <c r="K47" s="77">
        <v>0</v>
      </c>
      <c r="L47" s="77">
        <v>2680.1292699999999</v>
      </c>
      <c r="M47" s="78">
        <v>5.4000000000000003E-3</v>
      </c>
      <c r="N47" s="78">
        <v>8.8000000000000005E-3</v>
      </c>
      <c r="O47" s="78">
        <v>1.6000000000000001E-3</v>
      </c>
    </row>
    <row r="48" spans="2:15">
      <c r="B48" t="s">
        <v>723</v>
      </c>
      <c r="C48" t="s">
        <v>724</v>
      </c>
      <c r="D48" t="s">
        <v>100</v>
      </c>
      <c r="E48" t="s">
        <v>123</v>
      </c>
      <c r="F48" t="s">
        <v>725</v>
      </c>
      <c r="G48" t="s">
        <v>722</v>
      </c>
      <c r="H48" t="s">
        <v>102</v>
      </c>
      <c r="I48" s="77">
        <v>352880</v>
      </c>
      <c r="J48" s="77">
        <v>958.6</v>
      </c>
      <c r="K48" s="77">
        <v>0</v>
      </c>
      <c r="L48" s="77">
        <v>3382.70768</v>
      </c>
      <c r="M48" s="78">
        <v>4.4999999999999997E-3</v>
      </c>
      <c r="N48" s="78">
        <v>1.11E-2</v>
      </c>
      <c r="O48" s="78">
        <v>2.0999999999999999E-3</v>
      </c>
    </row>
    <row r="49" spans="2:17">
      <c r="B49" t="s">
        <v>726</v>
      </c>
      <c r="C49" t="s">
        <v>727</v>
      </c>
      <c r="D49" t="s">
        <v>100</v>
      </c>
      <c r="E49" t="s">
        <v>123</v>
      </c>
      <c r="F49" t="s">
        <v>728</v>
      </c>
      <c r="G49" t="s">
        <v>722</v>
      </c>
      <c r="H49" t="s">
        <v>102</v>
      </c>
      <c r="I49" s="77">
        <v>102552</v>
      </c>
      <c r="J49" s="77">
        <v>910</v>
      </c>
      <c r="K49" s="77">
        <v>0</v>
      </c>
      <c r="L49" s="77">
        <v>933.22320000000002</v>
      </c>
      <c r="M49" s="78">
        <v>6.4999999999999997E-3</v>
      </c>
      <c r="N49" s="78">
        <v>3.0999999999999999E-3</v>
      </c>
      <c r="O49" s="78">
        <v>5.9999999999999995E-4</v>
      </c>
    </row>
    <row r="50" spans="2:17">
      <c r="B50" t="s">
        <v>729</v>
      </c>
      <c r="C50" t="s">
        <v>730</v>
      </c>
      <c r="D50" t="s">
        <v>100</v>
      </c>
      <c r="E50" t="s">
        <v>123</v>
      </c>
      <c r="F50" t="s">
        <v>731</v>
      </c>
      <c r="G50" t="s">
        <v>309</v>
      </c>
      <c r="H50" t="s">
        <v>102</v>
      </c>
      <c r="I50" s="77">
        <v>2702</v>
      </c>
      <c r="J50" s="77">
        <v>6311</v>
      </c>
      <c r="K50" s="77">
        <v>0</v>
      </c>
      <c r="L50" s="77">
        <v>170.52322000000001</v>
      </c>
      <c r="M50" s="78">
        <v>2.0000000000000001E-4</v>
      </c>
      <c r="N50" s="78">
        <v>5.9999999999999995E-4</v>
      </c>
      <c r="O50" s="78">
        <v>1E-4</v>
      </c>
    </row>
    <row r="51" spans="2:17">
      <c r="B51" t="s">
        <v>732</v>
      </c>
      <c r="C51" t="s">
        <v>733</v>
      </c>
      <c r="D51" t="s">
        <v>100</v>
      </c>
      <c r="E51" t="s">
        <v>123</v>
      </c>
      <c r="F51" t="s">
        <v>734</v>
      </c>
      <c r="G51" t="s">
        <v>541</v>
      </c>
      <c r="H51" t="s">
        <v>102</v>
      </c>
      <c r="I51" s="77">
        <v>37439</v>
      </c>
      <c r="J51" s="77">
        <v>3731</v>
      </c>
      <c r="K51" s="77">
        <v>0</v>
      </c>
      <c r="L51" s="77">
        <v>1396.8490899999999</v>
      </c>
      <c r="M51" s="78">
        <v>2.7000000000000001E-3</v>
      </c>
      <c r="N51" s="78">
        <v>4.5999999999999999E-3</v>
      </c>
      <c r="O51" s="78">
        <v>8.0000000000000004E-4</v>
      </c>
    </row>
    <row r="52" spans="2:17" s="86" customFormat="1">
      <c r="B52" s="83" t="s">
        <v>735</v>
      </c>
      <c r="C52" s="83">
        <v>11696890</v>
      </c>
      <c r="D52" s="83" t="s">
        <v>100</v>
      </c>
      <c r="E52" s="83" t="s">
        <v>123</v>
      </c>
      <c r="F52" s="83" t="s">
        <v>736</v>
      </c>
      <c r="G52" s="83" t="s">
        <v>125</v>
      </c>
      <c r="H52" s="83" t="s">
        <v>102</v>
      </c>
      <c r="I52" s="84">
        <v>350000</v>
      </c>
      <c r="J52" s="84">
        <f>L52*1000/I52*100</f>
        <v>668.68306010928848</v>
      </c>
      <c r="K52" s="84">
        <v>0</v>
      </c>
      <c r="L52" s="84">
        <f>2340390.71038251/1000</f>
        <v>2340.39071038251</v>
      </c>
      <c r="M52" s="85">
        <v>6.4999999999999997E-3</v>
      </c>
      <c r="N52" s="85">
        <f>L52/$L$11</f>
        <v>7.678185411822247E-3</v>
      </c>
      <c r="O52" s="85">
        <f>L52/'סכום נכסי הקרן'!$C$42</f>
        <v>1.4166491052898813E-3</v>
      </c>
      <c r="Q52" s="84"/>
    </row>
    <row r="53" spans="2:17" s="86" customFormat="1">
      <c r="B53" s="83" t="s">
        <v>735</v>
      </c>
      <c r="C53" s="83">
        <v>1169689</v>
      </c>
      <c r="D53" s="83" t="s">
        <v>100</v>
      </c>
      <c r="E53" s="83" t="s">
        <v>123</v>
      </c>
      <c r="F53" s="83" t="s">
        <v>736</v>
      </c>
      <c r="G53" s="83" t="s">
        <v>125</v>
      </c>
      <c r="H53" s="83" t="s">
        <v>102</v>
      </c>
      <c r="I53" s="84">
        <v>350553</v>
      </c>
      <c r="J53" s="84">
        <f>L53*1000/I53*100</f>
        <v>843.44988895686811</v>
      </c>
      <c r="K53" s="84">
        <v>0</v>
      </c>
      <c r="L53" s="84">
        <f>2956738.88923497/1000</f>
        <v>2956.73888923497</v>
      </c>
      <c r="M53" s="85">
        <v>0</v>
      </c>
      <c r="N53" s="85">
        <f>L53/$L$11</f>
        <v>9.7002561602977048E-3</v>
      </c>
      <c r="O53" s="85">
        <f>L53/'סכום נכסי הקרן'!$C$42</f>
        <v>1.7897274516723443E-3</v>
      </c>
    </row>
    <row r="54" spans="2:17">
      <c r="B54" t="s">
        <v>737</v>
      </c>
      <c r="C54" t="s">
        <v>738</v>
      </c>
      <c r="D54" t="s">
        <v>100</v>
      </c>
      <c r="E54" t="s">
        <v>123</v>
      </c>
      <c r="F54" t="s">
        <v>739</v>
      </c>
      <c r="G54" t="s">
        <v>125</v>
      </c>
      <c r="H54" t="s">
        <v>102</v>
      </c>
      <c r="I54" s="77">
        <v>277990</v>
      </c>
      <c r="J54" s="77">
        <v>724.8</v>
      </c>
      <c r="K54" s="77">
        <v>0</v>
      </c>
      <c r="L54" s="77">
        <v>2014.8715199999999</v>
      </c>
      <c r="M54" s="78">
        <v>3.5999999999999999E-3</v>
      </c>
      <c r="N54" s="78">
        <v>6.6E-3</v>
      </c>
      <c r="O54" s="78">
        <v>1.1999999999999999E-3</v>
      </c>
      <c r="Q54" s="82"/>
    </row>
    <row r="55" spans="2:17">
      <c r="B55" s="79" t="s">
        <v>740</v>
      </c>
      <c r="E55" s="16"/>
      <c r="F55" s="16"/>
      <c r="G55" s="16"/>
      <c r="I55" s="81">
        <v>0</v>
      </c>
      <c r="K55" s="81">
        <v>0</v>
      </c>
      <c r="L55" s="81">
        <v>0</v>
      </c>
      <c r="N55" s="80">
        <v>0</v>
      </c>
      <c r="O55" s="80">
        <v>0</v>
      </c>
    </row>
    <row r="56" spans="2:17">
      <c r="B56" t="s">
        <v>219</v>
      </c>
      <c r="C56" t="s">
        <v>219</v>
      </c>
      <c r="E56" s="16"/>
      <c r="F56" s="16"/>
      <c r="G56" t="s">
        <v>219</v>
      </c>
      <c r="H56" t="s">
        <v>219</v>
      </c>
      <c r="I56" s="77">
        <v>0</v>
      </c>
      <c r="J56" s="77">
        <v>0</v>
      </c>
      <c r="L56" s="77">
        <v>0</v>
      </c>
      <c r="M56" s="78">
        <v>0</v>
      </c>
      <c r="N56" s="78">
        <v>0</v>
      </c>
      <c r="O56" s="78">
        <v>0</v>
      </c>
    </row>
    <row r="57" spans="2:17">
      <c r="B57" s="79" t="s">
        <v>223</v>
      </c>
      <c r="E57" s="16"/>
      <c r="F57" s="16"/>
      <c r="G57" s="16"/>
      <c r="I57" s="81">
        <v>635181.88</v>
      </c>
      <c r="K57" s="81">
        <v>0</v>
      </c>
      <c r="L57" s="81">
        <v>80695.774532568001</v>
      </c>
      <c r="N57" s="80">
        <v>0.26469999999999999</v>
      </c>
      <c r="O57" s="80">
        <v>4.8899999999999999E-2</v>
      </c>
    </row>
    <row r="58" spans="2:17">
      <c r="B58" s="79" t="s">
        <v>290</v>
      </c>
      <c r="E58" s="16"/>
      <c r="F58" s="16"/>
      <c r="G58" s="16"/>
      <c r="I58" s="81">
        <v>480784</v>
      </c>
      <c r="K58" s="81">
        <v>0</v>
      </c>
      <c r="L58" s="81">
        <v>31894.60342168</v>
      </c>
      <c r="N58" s="80">
        <v>0.1046</v>
      </c>
      <c r="O58" s="80">
        <v>1.9300000000000001E-2</v>
      </c>
    </row>
    <row r="59" spans="2:17">
      <c r="B59" t="s">
        <v>741</v>
      </c>
      <c r="C59" t="s">
        <v>742</v>
      </c>
      <c r="D59" t="s">
        <v>743</v>
      </c>
      <c r="E59" t="s">
        <v>614</v>
      </c>
      <c r="F59" t="s">
        <v>744</v>
      </c>
      <c r="G59" t="s">
        <v>745</v>
      </c>
      <c r="H59" t="s">
        <v>106</v>
      </c>
      <c r="I59" s="77">
        <v>29165</v>
      </c>
      <c r="J59" s="77">
        <v>3691</v>
      </c>
      <c r="K59" s="77">
        <v>0</v>
      </c>
      <c r="L59" s="77">
        <v>3418.9009563999998</v>
      </c>
      <c r="M59" s="78">
        <v>4.0000000000000002E-4</v>
      </c>
      <c r="N59" s="78">
        <v>1.12E-2</v>
      </c>
      <c r="O59" s="78">
        <v>2.0999999999999999E-3</v>
      </c>
    </row>
    <row r="60" spans="2:17">
      <c r="B60" t="s">
        <v>746</v>
      </c>
      <c r="C60" t="s">
        <v>747</v>
      </c>
      <c r="D60" t="s">
        <v>622</v>
      </c>
      <c r="E60" t="s">
        <v>614</v>
      </c>
      <c r="F60" t="s">
        <v>748</v>
      </c>
      <c r="G60" t="s">
        <v>749</v>
      </c>
      <c r="H60" t="s">
        <v>106</v>
      </c>
      <c r="I60" s="77">
        <v>9186</v>
      </c>
      <c r="J60" s="77">
        <v>8269</v>
      </c>
      <c r="K60" s="77">
        <v>0</v>
      </c>
      <c r="L60" s="77">
        <v>2412.4589198399999</v>
      </c>
      <c r="M60" s="78">
        <v>2.0000000000000001E-4</v>
      </c>
      <c r="N60" s="78">
        <v>7.9000000000000008E-3</v>
      </c>
      <c r="O60" s="78">
        <v>1.5E-3</v>
      </c>
    </row>
    <row r="61" spans="2:17">
      <c r="B61" t="s">
        <v>750</v>
      </c>
      <c r="C61" t="s">
        <v>751</v>
      </c>
      <c r="D61" t="s">
        <v>743</v>
      </c>
      <c r="E61" t="s">
        <v>614</v>
      </c>
      <c r="F61" t="s">
        <v>752</v>
      </c>
      <c r="G61" t="s">
        <v>753</v>
      </c>
      <c r="H61" t="s">
        <v>106</v>
      </c>
      <c r="I61" s="77">
        <v>40535</v>
      </c>
      <c r="J61" s="77">
        <v>871</v>
      </c>
      <c r="K61" s="77">
        <v>0</v>
      </c>
      <c r="L61" s="77">
        <v>1121.3180835999999</v>
      </c>
      <c r="M61" s="78">
        <v>1.8E-3</v>
      </c>
      <c r="N61" s="78">
        <v>3.7000000000000002E-3</v>
      </c>
      <c r="O61" s="78">
        <v>6.9999999999999999E-4</v>
      </c>
    </row>
    <row r="62" spans="2:17">
      <c r="B62" t="s">
        <v>754</v>
      </c>
      <c r="C62" t="s">
        <v>755</v>
      </c>
      <c r="D62" t="s">
        <v>622</v>
      </c>
      <c r="E62" t="s">
        <v>614</v>
      </c>
      <c r="F62" t="s">
        <v>756</v>
      </c>
      <c r="G62" t="s">
        <v>757</v>
      </c>
      <c r="H62" t="s">
        <v>106</v>
      </c>
      <c r="I62" s="77">
        <v>7535</v>
      </c>
      <c r="J62" s="77">
        <v>16875</v>
      </c>
      <c r="K62" s="77">
        <v>0</v>
      </c>
      <c r="L62" s="77">
        <v>4038.3832499999999</v>
      </c>
      <c r="M62" s="78">
        <v>2.0000000000000001E-4</v>
      </c>
      <c r="N62" s="78">
        <v>1.32E-2</v>
      </c>
      <c r="O62" s="78">
        <v>2.3999999999999998E-3</v>
      </c>
    </row>
    <row r="63" spans="2:17">
      <c r="B63" t="s">
        <v>758</v>
      </c>
      <c r="C63" t="s">
        <v>759</v>
      </c>
      <c r="D63" t="s">
        <v>622</v>
      </c>
      <c r="E63" t="s">
        <v>614</v>
      </c>
      <c r="F63" t="s">
        <v>760</v>
      </c>
      <c r="G63" t="s">
        <v>757</v>
      </c>
      <c r="H63" t="s">
        <v>106</v>
      </c>
      <c r="I63" s="77">
        <v>2783</v>
      </c>
      <c r="J63" s="77">
        <v>62251</v>
      </c>
      <c r="K63" s="77">
        <v>0</v>
      </c>
      <c r="L63" s="77">
        <v>5502.2463680800001</v>
      </c>
      <c r="M63" s="78">
        <v>0</v>
      </c>
      <c r="N63" s="78">
        <v>1.8100000000000002E-2</v>
      </c>
      <c r="O63" s="78">
        <v>3.3E-3</v>
      </c>
    </row>
    <row r="64" spans="2:17">
      <c r="B64" t="s">
        <v>761</v>
      </c>
      <c r="C64" t="s">
        <v>762</v>
      </c>
      <c r="D64" t="s">
        <v>743</v>
      </c>
      <c r="E64" t="s">
        <v>614</v>
      </c>
      <c r="F64" t="s">
        <v>763</v>
      </c>
      <c r="G64" t="s">
        <v>757</v>
      </c>
      <c r="H64" t="s">
        <v>106</v>
      </c>
      <c r="I64" s="77">
        <v>53000</v>
      </c>
      <c r="J64" s="77">
        <v>2249</v>
      </c>
      <c r="K64" s="77">
        <v>0</v>
      </c>
      <c r="L64" s="77">
        <v>3785.6967199999999</v>
      </c>
      <c r="M64" s="78">
        <v>1.1999999999999999E-3</v>
      </c>
      <c r="N64" s="78">
        <v>1.24E-2</v>
      </c>
      <c r="O64" s="78">
        <v>2.3E-3</v>
      </c>
    </row>
    <row r="65" spans="2:15">
      <c r="B65" t="s">
        <v>764</v>
      </c>
      <c r="C65" t="s">
        <v>765</v>
      </c>
      <c r="D65" t="s">
        <v>743</v>
      </c>
      <c r="E65" t="s">
        <v>614</v>
      </c>
      <c r="F65" t="s">
        <v>766</v>
      </c>
      <c r="G65" t="s">
        <v>757</v>
      </c>
      <c r="H65" t="s">
        <v>106</v>
      </c>
      <c r="I65" s="77">
        <v>188100</v>
      </c>
      <c r="J65" s="77">
        <v>190</v>
      </c>
      <c r="K65" s="77">
        <v>0</v>
      </c>
      <c r="L65" s="77">
        <v>1135.0706399999999</v>
      </c>
      <c r="M65" s="78">
        <v>8.0000000000000004E-4</v>
      </c>
      <c r="N65" s="78">
        <v>3.7000000000000002E-3</v>
      </c>
      <c r="O65" s="78">
        <v>6.9999999999999999E-4</v>
      </c>
    </row>
    <row r="66" spans="2:15">
      <c r="B66" t="s">
        <v>767</v>
      </c>
      <c r="C66" t="s">
        <v>768</v>
      </c>
      <c r="D66" t="s">
        <v>743</v>
      </c>
      <c r="E66" t="s">
        <v>614</v>
      </c>
      <c r="F66" t="s">
        <v>769</v>
      </c>
      <c r="G66" t="s">
        <v>757</v>
      </c>
      <c r="H66" t="s">
        <v>106</v>
      </c>
      <c r="I66" s="77">
        <v>23787</v>
      </c>
      <c r="J66" s="77">
        <v>4754</v>
      </c>
      <c r="K66" s="77">
        <v>0</v>
      </c>
      <c r="L66" s="77">
        <v>3591.5287204800002</v>
      </c>
      <c r="M66" s="78">
        <v>2.0000000000000001E-4</v>
      </c>
      <c r="N66" s="78">
        <v>1.18E-2</v>
      </c>
      <c r="O66" s="78">
        <v>2.2000000000000001E-3</v>
      </c>
    </row>
    <row r="67" spans="2:15">
      <c r="B67" t="s">
        <v>770</v>
      </c>
      <c r="C67" t="s">
        <v>771</v>
      </c>
      <c r="D67" t="s">
        <v>743</v>
      </c>
      <c r="E67" t="s">
        <v>614</v>
      </c>
      <c r="F67" t="s">
        <v>772</v>
      </c>
      <c r="G67" t="s">
        <v>757</v>
      </c>
      <c r="H67" t="s">
        <v>106</v>
      </c>
      <c r="I67" s="77">
        <v>11008</v>
      </c>
      <c r="J67" s="77">
        <v>10446</v>
      </c>
      <c r="K67" s="77">
        <v>0</v>
      </c>
      <c r="L67" s="77">
        <v>3652.0686796800001</v>
      </c>
      <c r="M67" s="78">
        <v>2.0000000000000001E-4</v>
      </c>
      <c r="N67" s="78">
        <v>1.2E-2</v>
      </c>
      <c r="O67" s="78">
        <v>2.2000000000000001E-3</v>
      </c>
    </row>
    <row r="68" spans="2:15">
      <c r="B68" t="s">
        <v>773</v>
      </c>
      <c r="C68" t="s">
        <v>774</v>
      </c>
      <c r="D68" t="s">
        <v>743</v>
      </c>
      <c r="E68" t="s">
        <v>614</v>
      </c>
      <c r="F68" t="s">
        <v>775</v>
      </c>
      <c r="G68" t="s">
        <v>776</v>
      </c>
      <c r="H68" t="s">
        <v>106</v>
      </c>
      <c r="I68" s="77">
        <v>115685</v>
      </c>
      <c r="J68" s="77">
        <v>881</v>
      </c>
      <c r="K68" s="77">
        <v>0</v>
      </c>
      <c r="L68" s="77">
        <v>3236.9310836</v>
      </c>
      <c r="M68" s="78">
        <v>2E-3</v>
      </c>
      <c r="N68" s="78">
        <v>1.06E-2</v>
      </c>
      <c r="O68" s="78">
        <v>2E-3</v>
      </c>
    </row>
    <row r="69" spans="2:15">
      <c r="B69" s="79" t="s">
        <v>291</v>
      </c>
      <c r="E69" s="16"/>
      <c r="F69" s="16"/>
      <c r="G69" s="16"/>
      <c r="I69" s="81">
        <v>154397.88</v>
      </c>
      <c r="K69" s="81">
        <v>0</v>
      </c>
      <c r="L69" s="81">
        <v>48801.171110887997</v>
      </c>
      <c r="N69" s="80">
        <v>0.16009999999999999</v>
      </c>
      <c r="O69" s="80">
        <v>2.9600000000000001E-2</v>
      </c>
    </row>
    <row r="70" spans="2:15">
      <c r="B70" t="s">
        <v>777</v>
      </c>
      <c r="C70" t="s">
        <v>778</v>
      </c>
      <c r="D70" t="s">
        <v>779</v>
      </c>
      <c r="E70" t="s">
        <v>614</v>
      </c>
      <c r="F70" t="s">
        <v>780</v>
      </c>
      <c r="G70" t="s">
        <v>781</v>
      </c>
      <c r="H70" t="s">
        <v>110</v>
      </c>
      <c r="I70" s="77">
        <v>13265</v>
      </c>
      <c r="J70" s="77">
        <v>7818</v>
      </c>
      <c r="K70" s="77">
        <v>0</v>
      </c>
      <c r="L70" s="77">
        <v>3654.1765117199998</v>
      </c>
      <c r="M70" s="78">
        <v>0</v>
      </c>
      <c r="N70" s="78">
        <v>1.2E-2</v>
      </c>
      <c r="O70" s="78">
        <v>2.2000000000000001E-3</v>
      </c>
    </row>
    <row r="71" spans="2:15">
      <c r="B71" t="s">
        <v>782</v>
      </c>
      <c r="C71" t="s">
        <v>783</v>
      </c>
      <c r="D71" t="s">
        <v>779</v>
      </c>
      <c r="E71" t="s">
        <v>614</v>
      </c>
      <c r="F71" t="s">
        <v>784</v>
      </c>
      <c r="G71" t="s">
        <v>781</v>
      </c>
      <c r="H71" t="s">
        <v>110</v>
      </c>
      <c r="I71" s="77">
        <v>2621</v>
      </c>
      <c r="J71" s="77">
        <v>22620</v>
      </c>
      <c r="K71" s="77">
        <v>0</v>
      </c>
      <c r="L71" s="77">
        <v>2089.0374367200002</v>
      </c>
      <c r="M71" s="78">
        <v>0</v>
      </c>
      <c r="N71" s="78">
        <v>6.8999999999999999E-3</v>
      </c>
      <c r="O71" s="78">
        <v>1.2999999999999999E-3</v>
      </c>
    </row>
    <row r="72" spans="2:15">
      <c r="B72" t="s">
        <v>785</v>
      </c>
      <c r="C72" t="s">
        <v>786</v>
      </c>
      <c r="D72" t="s">
        <v>743</v>
      </c>
      <c r="E72" t="s">
        <v>614</v>
      </c>
      <c r="F72" t="s">
        <v>787</v>
      </c>
      <c r="G72" t="s">
        <v>788</v>
      </c>
      <c r="H72" t="s">
        <v>106</v>
      </c>
      <c r="I72" s="77">
        <v>60459.88</v>
      </c>
      <c r="J72" s="77">
        <v>910</v>
      </c>
      <c r="K72" s="77">
        <v>0</v>
      </c>
      <c r="L72" s="77">
        <v>1747.3872678079999</v>
      </c>
      <c r="M72" s="78">
        <v>5.0000000000000001E-4</v>
      </c>
      <c r="N72" s="78">
        <v>5.7000000000000002E-3</v>
      </c>
      <c r="O72" s="78">
        <v>1.1000000000000001E-3</v>
      </c>
    </row>
    <row r="73" spans="2:15">
      <c r="B73" t="s">
        <v>789</v>
      </c>
      <c r="C73" t="s">
        <v>790</v>
      </c>
      <c r="D73" t="s">
        <v>622</v>
      </c>
      <c r="E73" t="s">
        <v>614</v>
      </c>
      <c r="F73" t="s">
        <v>791</v>
      </c>
      <c r="G73" t="s">
        <v>792</v>
      </c>
      <c r="H73" t="s">
        <v>106</v>
      </c>
      <c r="I73" s="77">
        <v>18460</v>
      </c>
      <c r="J73" s="77">
        <v>6650</v>
      </c>
      <c r="K73" s="77">
        <v>0</v>
      </c>
      <c r="L73" s="77">
        <v>3898.82584</v>
      </c>
      <c r="M73" s="78">
        <v>1E-4</v>
      </c>
      <c r="N73" s="78">
        <v>1.2800000000000001E-2</v>
      </c>
      <c r="O73" s="78">
        <v>2.3999999999999998E-3</v>
      </c>
    </row>
    <row r="74" spans="2:15">
      <c r="B74" t="s">
        <v>793</v>
      </c>
      <c r="C74" t="s">
        <v>794</v>
      </c>
      <c r="D74" t="s">
        <v>100</v>
      </c>
      <c r="E74" t="s">
        <v>614</v>
      </c>
      <c r="F74" t="s">
        <v>795</v>
      </c>
      <c r="G74" t="s">
        <v>796</v>
      </c>
      <c r="H74" t="s">
        <v>106</v>
      </c>
      <c r="I74" s="77">
        <v>13202</v>
      </c>
      <c r="J74" s="77">
        <v>22236</v>
      </c>
      <c r="K74" s="77">
        <v>0</v>
      </c>
      <c r="L74" s="77">
        <v>9323.4551827199994</v>
      </c>
      <c r="M74" s="78">
        <v>0</v>
      </c>
      <c r="N74" s="78">
        <v>3.0599999999999999E-2</v>
      </c>
      <c r="O74" s="78">
        <v>5.7000000000000002E-3</v>
      </c>
    </row>
    <row r="75" spans="2:15">
      <c r="B75" t="s">
        <v>797</v>
      </c>
      <c r="C75" t="s">
        <v>798</v>
      </c>
      <c r="D75" t="s">
        <v>622</v>
      </c>
      <c r="E75" t="s">
        <v>614</v>
      </c>
      <c r="F75" t="s">
        <v>799</v>
      </c>
      <c r="G75" t="s">
        <v>796</v>
      </c>
      <c r="H75" t="s">
        <v>106</v>
      </c>
      <c r="I75" s="77">
        <v>214</v>
      </c>
      <c r="J75" s="77">
        <v>279299</v>
      </c>
      <c r="K75" s="77">
        <v>0</v>
      </c>
      <c r="L75" s="77">
        <v>1898.29475536</v>
      </c>
      <c r="M75" s="78">
        <v>0</v>
      </c>
      <c r="N75" s="78">
        <v>6.1999999999999998E-3</v>
      </c>
      <c r="O75" s="78">
        <v>1.1999999999999999E-3</v>
      </c>
    </row>
    <row r="76" spans="2:15">
      <c r="B76" t="s">
        <v>800</v>
      </c>
      <c r="C76" t="s">
        <v>801</v>
      </c>
      <c r="D76" t="s">
        <v>743</v>
      </c>
      <c r="E76" t="s">
        <v>614</v>
      </c>
      <c r="F76" t="s">
        <v>799</v>
      </c>
      <c r="G76" t="s">
        <v>796</v>
      </c>
      <c r="H76" t="s">
        <v>106</v>
      </c>
      <c r="I76" s="77">
        <v>880</v>
      </c>
      <c r="J76" s="77">
        <v>278135</v>
      </c>
      <c r="K76" s="77">
        <v>0</v>
      </c>
      <c r="L76" s="77">
        <v>7773.5394880000003</v>
      </c>
      <c r="M76" s="78">
        <v>0</v>
      </c>
      <c r="N76" s="78">
        <v>2.5499999999999998E-2</v>
      </c>
      <c r="O76" s="78">
        <v>4.7000000000000002E-3</v>
      </c>
    </row>
    <row r="77" spans="2:15">
      <c r="B77" t="s">
        <v>802</v>
      </c>
      <c r="C77" t="s">
        <v>803</v>
      </c>
      <c r="D77" t="s">
        <v>622</v>
      </c>
      <c r="E77" t="s">
        <v>614</v>
      </c>
      <c r="F77" t="s">
        <v>804</v>
      </c>
      <c r="G77" t="s">
        <v>753</v>
      </c>
      <c r="H77" t="s">
        <v>106</v>
      </c>
      <c r="I77" s="77">
        <v>24660</v>
      </c>
      <c r="J77" s="77">
        <v>6634</v>
      </c>
      <c r="K77" s="77">
        <v>0</v>
      </c>
      <c r="L77" s="77">
        <v>5195.7594144000004</v>
      </c>
      <c r="M77" s="78">
        <v>0</v>
      </c>
      <c r="N77" s="78">
        <v>1.7000000000000001E-2</v>
      </c>
      <c r="O77" s="78">
        <v>3.2000000000000002E-3</v>
      </c>
    </row>
    <row r="78" spans="2:15">
      <c r="B78" t="s">
        <v>805</v>
      </c>
      <c r="C78" t="s">
        <v>806</v>
      </c>
      <c r="D78" t="s">
        <v>622</v>
      </c>
      <c r="E78" t="s">
        <v>614</v>
      </c>
      <c r="F78" t="s">
        <v>807</v>
      </c>
      <c r="G78" t="s">
        <v>757</v>
      </c>
      <c r="H78" t="s">
        <v>106</v>
      </c>
      <c r="I78" s="77">
        <v>11025</v>
      </c>
      <c r="J78" s="77">
        <v>10880</v>
      </c>
      <c r="K78" s="77">
        <v>0</v>
      </c>
      <c r="L78" s="77">
        <v>3809.6755199999998</v>
      </c>
      <c r="M78" s="78">
        <v>0</v>
      </c>
      <c r="N78" s="78">
        <v>1.2500000000000001E-2</v>
      </c>
      <c r="O78" s="78">
        <v>2.3E-3</v>
      </c>
    </row>
    <row r="79" spans="2:15">
      <c r="B79" t="s">
        <v>808</v>
      </c>
      <c r="C79" t="s">
        <v>809</v>
      </c>
      <c r="D79" t="s">
        <v>622</v>
      </c>
      <c r="E79" t="s">
        <v>614</v>
      </c>
      <c r="F79" t="s">
        <v>810</v>
      </c>
      <c r="G79" t="s">
        <v>757</v>
      </c>
      <c r="H79" t="s">
        <v>106</v>
      </c>
      <c r="I79" s="77">
        <v>9611</v>
      </c>
      <c r="J79" s="77">
        <v>30831</v>
      </c>
      <c r="K79" s="77">
        <v>0</v>
      </c>
      <c r="L79" s="77">
        <v>9411.0196941600007</v>
      </c>
      <c r="M79" s="78">
        <v>0</v>
      </c>
      <c r="N79" s="78">
        <v>3.09E-2</v>
      </c>
      <c r="O79" s="78">
        <v>5.7000000000000002E-3</v>
      </c>
    </row>
    <row r="80" spans="2:15">
      <c r="B80" t="s">
        <v>225</v>
      </c>
      <c r="E80" s="16"/>
      <c r="F80" s="16"/>
      <c r="G80" s="16"/>
    </row>
    <row r="81" spans="2:7">
      <c r="B81" t="s">
        <v>284</v>
      </c>
      <c r="E81" s="16"/>
      <c r="F81" s="16"/>
      <c r="G81" s="16"/>
    </row>
    <row r="82" spans="2:7">
      <c r="B82" t="s">
        <v>285</v>
      </c>
      <c r="E82" s="16"/>
      <c r="F82" s="16"/>
      <c r="G82" s="16"/>
    </row>
    <row r="83" spans="2:7">
      <c r="B83" t="s">
        <v>286</v>
      </c>
      <c r="E83" s="16"/>
      <c r="F83" s="16"/>
      <c r="G83" s="16"/>
    </row>
    <row r="84" spans="2:7">
      <c r="B84" t="s">
        <v>287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22513898</v>
      </c>
      <c r="I11" s="7"/>
      <c r="J11" s="75">
        <v>13.70881</v>
      </c>
      <c r="K11" s="75">
        <v>456031.92747886002</v>
      </c>
      <c r="L11" s="7"/>
      <c r="M11" s="76">
        <v>1</v>
      </c>
      <c r="N11" s="76">
        <v>0.27660000000000001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22267417</v>
      </c>
      <c r="J12" s="81">
        <v>0</v>
      </c>
      <c r="K12" s="81">
        <v>377449.42150709999</v>
      </c>
      <c r="M12" s="80">
        <v>0.82769999999999999</v>
      </c>
      <c r="N12" s="80">
        <v>0.22900000000000001</v>
      </c>
    </row>
    <row r="13" spans="2:63">
      <c r="B13" s="79" t="s">
        <v>811</v>
      </c>
      <c r="D13" s="16"/>
      <c r="E13" s="16"/>
      <c r="F13" s="16"/>
      <c r="G13" s="16"/>
      <c r="H13" s="81">
        <v>1394045</v>
      </c>
      <c r="J13" s="81">
        <v>0</v>
      </c>
      <c r="K13" s="81">
        <v>47524.875780000002</v>
      </c>
      <c r="M13" s="80">
        <v>0.1042</v>
      </c>
      <c r="N13" s="80">
        <v>2.8799999999999999E-2</v>
      </c>
    </row>
    <row r="14" spans="2:63">
      <c r="B14" t="s">
        <v>812</v>
      </c>
      <c r="C14" t="s">
        <v>813</v>
      </c>
      <c r="D14" t="s">
        <v>100</v>
      </c>
      <c r="E14" t="s">
        <v>814</v>
      </c>
      <c r="F14" t="s">
        <v>815</v>
      </c>
      <c r="G14" t="s">
        <v>102</v>
      </c>
      <c r="H14" s="77">
        <v>230392</v>
      </c>
      <c r="I14" s="77">
        <v>2248</v>
      </c>
      <c r="J14" s="77">
        <v>0</v>
      </c>
      <c r="K14" s="77">
        <v>5179.21216</v>
      </c>
      <c r="L14" s="78">
        <v>8.9999999999999998E-4</v>
      </c>
      <c r="M14" s="78">
        <v>1.14E-2</v>
      </c>
      <c r="N14" s="78">
        <v>3.0999999999999999E-3</v>
      </c>
    </row>
    <row r="15" spans="2:63">
      <c r="B15" t="s">
        <v>816</v>
      </c>
      <c r="C15" t="s">
        <v>817</v>
      </c>
      <c r="D15" t="s">
        <v>100</v>
      </c>
      <c r="E15" t="s">
        <v>818</v>
      </c>
      <c r="F15" t="s">
        <v>815</v>
      </c>
      <c r="G15" t="s">
        <v>102</v>
      </c>
      <c r="H15" s="77">
        <v>1065076</v>
      </c>
      <c r="I15" s="77">
        <v>2072</v>
      </c>
      <c r="J15" s="77">
        <v>0</v>
      </c>
      <c r="K15" s="77">
        <v>22068.37472</v>
      </c>
      <c r="L15" s="78">
        <v>2.7000000000000001E-3</v>
      </c>
      <c r="M15" s="78">
        <v>4.8399999999999999E-2</v>
      </c>
      <c r="N15" s="78">
        <v>1.34E-2</v>
      </c>
    </row>
    <row r="16" spans="2:63">
      <c r="B16" t="s">
        <v>819</v>
      </c>
      <c r="C16" t="s">
        <v>820</v>
      </c>
      <c r="D16" t="s">
        <v>100</v>
      </c>
      <c r="E16" t="s">
        <v>821</v>
      </c>
      <c r="F16" t="s">
        <v>815</v>
      </c>
      <c r="G16" t="s">
        <v>102</v>
      </c>
      <c r="H16" s="77">
        <v>98577</v>
      </c>
      <c r="I16" s="77">
        <v>20570</v>
      </c>
      <c r="J16" s="77">
        <v>0</v>
      </c>
      <c r="K16" s="77">
        <v>20277.2889</v>
      </c>
      <c r="L16" s="78">
        <v>3.3E-3</v>
      </c>
      <c r="M16" s="78">
        <v>4.4499999999999998E-2</v>
      </c>
      <c r="N16" s="78">
        <v>1.23E-2</v>
      </c>
    </row>
    <row r="17" spans="2:14">
      <c r="B17" s="79" t="s">
        <v>822</v>
      </c>
      <c r="D17" s="16"/>
      <c r="E17" s="16"/>
      <c r="F17" s="16"/>
      <c r="G17" s="16"/>
      <c r="H17" s="81">
        <v>3706052</v>
      </c>
      <c r="J17" s="81">
        <v>0</v>
      </c>
      <c r="K17" s="81">
        <v>227646.49810200001</v>
      </c>
      <c r="M17" s="80">
        <v>0.49919999999999998</v>
      </c>
      <c r="N17" s="80">
        <v>0.1381</v>
      </c>
    </row>
    <row r="18" spans="2:14">
      <c r="B18" t="s">
        <v>823</v>
      </c>
      <c r="C18" t="s">
        <v>824</v>
      </c>
      <c r="D18" t="s">
        <v>100</v>
      </c>
      <c r="E18" t="s">
        <v>814</v>
      </c>
      <c r="F18" t="s">
        <v>815</v>
      </c>
      <c r="G18" t="s">
        <v>102</v>
      </c>
      <c r="H18" s="77">
        <v>86613</v>
      </c>
      <c r="I18" s="77">
        <v>13260</v>
      </c>
      <c r="J18" s="77">
        <v>0</v>
      </c>
      <c r="K18" s="77">
        <v>11484.8838</v>
      </c>
      <c r="L18" s="78">
        <v>7.6E-3</v>
      </c>
      <c r="M18" s="78">
        <v>2.52E-2</v>
      </c>
      <c r="N18" s="78">
        <v>7.0000000000000001E-3</v>
      </c>
    </row>
    <row r="19" spans="2:14">
      <c r="B19" t="s">
        <v>825</v>
      </c>
      <c r="C19" t="s">
        <v>826</v>
      </c>
      <c r="D19" t="s">
        <v>100</v>
      </c>
      <c r="E19" t="s">
        <v>814</v>
      </c>
      <c r="F19" t="s">
        <v>815</v>
      </c>
      <c r="G19" t="s">
        <v>102</v>
      </c>
      <c r="H19" s="77">
        <v>167443</v>
      </c>
      <c r="I19" s="77">
        <v>4722</v>
      </c>
      <c r="J19" s="77">
        <v>0</v>
      </c>
      <c r="K19" s="77">
        <v>7906.6584599999996</v>
      </c>
      <c r="L19" s="78">
        <v>1.4E-3</v>
      </c>
      <c r="M19" s="78">
        <v>1.7299999999999999E-2</v>
      </c>
      <c r="N19" s="78">
        <v>4.7999999999999996E-3</v>
      </c>
    </row>
    <row r="20" spans="2:14">
      <c r="B20" t="s">
        <v>827</v>
      </c>
      <c r="C20" t="s">
        <v>828</v>
      </c>
      <c r="D20" t="s">
        <v>100</v>
      </c>
      <c r="E20" t="s">
        <v>814</v>
      </c>
      <c r="F20" t="s">
        <v>815</v>
      </c>
      <c r="G20" t="s">
        <v>102</v>
      </c>
      <c r="H20" s="77">
        <v>727896</v>
      </c>
      <c r="I20" s="77">
        <v>6887</v>
      </c>
      <c r="J20" s="77">
        <v>0</v>
      </c>
      <c r="K20" s="77">
        <v>50130.197520000002</v>
      </c>
      <c r="L20" s="78">
        <v>9.1999999999999998E-2</v>
      </c>
      <c r="M20" s="78">
        <v>0.1099</v>
      </c>
      <c r="N20" s="78">
        <v>3.04E-2</v>
      </c>
    </row>
    <row r="21" spans="2:14">
      <c r="B21" t="s">
        <v>829</v>
      </c>
      <c r="C21" t="s">
        <v>830</v>
      </c>
      <c r="D21" t="s">
        <v>100</v>
      </c>
      <c r="E21" t="s">
        <v>831</v>
      </c>
      <c r="F21" t="s">
        <v>815</v>
      </c>
      <c r="G21" t="s">
        <v>102</v>
      </c>
      <c r="H21" s="77">
        <v>207612</v>
      </c>
      <c r="I21" s="77">
        <v>875.6</v>
      </c>
      <c r="J21" s="77">
        <v>0</v>
      </c>
      <c r="K21" s="77">
        <v>1817.850672</v>
      </c>
      <c r="L21" s="78">
        <v>7.7000000000000002E-3</v>
      </c>
      <c r="M21" s="78">
        <v>4.0000000000000001E-3</v>
      </c>
      <c r="N21" s="78">
        <v>1.1000000000000001E-3</v>
      </c>
    </row>
    <row r="22" spans="2:14">
      <c r="B22" t="s">
        <v>832</v>
      </c>
      <c r="C22" t="s">
        <v>833</v>
      </c>
      <c r="D22" t="s">
        <v>100</v>
      </c>
      <c r="E22" t="s">
        <v>831</v>
      </c>
      <c r="F22" t="s">
        <v>815</v>
      </c>
      <c r="G22" t="s">
        <v>102</v>
      </c>
      <c r="H22" s="77">
        <v>570277</v>
      </c>
      <c r="I22" s="77">
        <v>3560</v>
      </c>
      <c r="J22" s="77">
        <v>0</v>
      </c>
      <c r="K22" s="77">
        <v>20301.861199999999</v>
      </c>
      <c r="L22" s="78">
        <v>8.2100000000000006E-2</v>
      </c>
      <c r="M22" s="78">
        <v>4.4499999999999998E-2</v>
      </c>
      <c r="N22" s="78">
        <v>1.23E-2</v>
      </c>
    </row>
    <row r="23" spans="2:14">
      <c r="B23" t="s">
        <v>834</v>
      </c>
      <c r="C23" t="s">
        <v>835</v>
      </c>
      <c r="D23" t="s">
        <v>100</v>
      </c>
      <c r="E23" t="s">
        <v>836</v>
      </c>
      <c r="F23" t="s">
        <v>815</v>
      </c>
      <c r="G23" t="s">
        <v>102</v>
      </c>
      <c r="H23" s="77">
        <v>420651</v>
      </c>
      <c r="I23" s="77">
        <v>6984</v>
      </c>
      <c r="J23" s="77">
        <v>0</v>
      </c>
      <c r="K23" s="77">
        <v>29378.26584</v>
      </c>
      <c r="L23" s="78">
        <v>2.98E-2</v>
      </c>
      <c r="M23" s="78">
        <v>6.4399999999999999E-2</v>
      </c>
      <c r="N23" s="78">
        <v>1.78E-2</v>
      </c>
    </row>
    <row r="24" spans="2:14">
      <c r="B24" t="s">
        <v>837</v>
      </c>
      <c r="C24" t="s">
        <v>838</v>
      </c>
      <c r="D24" t="s">
        <v>100</v>
      </c>
      <c r="E24" t="s">
        <v>836</v>
      </c>
      <c r="F24" t="s">
        <v>815</v>
      </c>
      <c r="G24" t="s">
        <v>102</v>
      </c>
      <c r="H24" s="77">
        <v>1235058</v>
      </c>
      <c r="I24" s="77">
        <v>7461</v>
      </c>
      <c r="J24" s="77">
        <v>0</v>
      </c>
      <c r="K24" s="77">
        <v>92147.677379999994</v>
      </c>
      <c r="L24" s="78">
        <v>7.2700000000000001E-2</v>
      </c>
      <c r="M24" s="78">
        <v>0.2021</v>
      </c>
      <c r="N24" s="78">
        <v>5.5899999999999998E-2</v>
      </c>
    </row>
    <row r="25" spans="2:14">
      <c r="B25" t="s">
        <v>839</v>
      </c>
      <c r="C25" t="s">
        <v>840</v>
      </c>
      <c r="D25" t="s">
        <v>100</v>
      </c>
      <c r="E25" t="s">
        <v>818</v>
      </c>
      <c r="F25" t="s">
        <v>815</v>
      </c>
      <c r="G25" t="s">
        <v>102</v>
      </c>
      <c r="H25" s="77">
        <v>9113</v>
      </c>
      <c r="I25" s="77">
        <v>14160</v>
      </c>
      <c r="J25" s="77">
        <v>0</v>
      </c>
      <c r="K25" s="77">
        <v>1290.4007999999999</v>
      </c>
      <c r="L25" s="78">
        <v>1E-4</v>
      </c>
      <c r="M25" s="78">
        <v>2.8E-3</v>
      </c>
      <c r="N25" s="78">
        <v>8.0000000000000004E-4</v>
      </c>
    </row>
    <row r="26" spans="2:14">
      <c r="B26" t="s">
        <v>841</v>
      </c>
      <c r="C26" t="s">
        <v>842</v>
      </c>
      <c r="D26" t="s">
        <v>100</v>
      </c>
      <c r="E26" t="s">
        <v>821</v>
      </c>
      <c r="F26" t="s">
        <v>815</v>
      </c>
      <c r="G26" t="s">
        <v>102</v>
      </c>
      <c r="H26" s="77">
        <v>281389</v>
      </c>
      <c r="I26" s="77">
        <v>4687</v>
      </c>
      <c r="J26" s="77">
        <v>0</v>
      </c>
      <c r="K26" s="77">
        <v>13188.702429999999</v>
      </c>
      <c r="L26" s="78">
        <v>4.0000000000000001E-3</v>
      </c>
      <c r="M26" s="78">
        <v>2.8899999999999999E-2</v>
      </c>
      <c r="N26" s="78">
        <v>8.0000000000000002E-3</v>
      </c>
    </row>
    <row r="27" spans="2:14">
      <c r="B27" s="79" t="s">
        <v>843</v>
      </c>
      <c r="D27" s="16"/>
      <c r="E27" s="16"/>
      <c r="F27" s="16"/>
      <c r="G27" s="16"/>
      <c r="H27" s="81">
        <v>17167320</v>
      </c>
      <c r="J27" s="81">
        <v>0</v>
      </c>
      <c r="K27" s="81">
        <v>102278.04762509999</v>
      </c>
      <c r="M27" s="80">
        <v>0.2243</v>
      </c>
      <c r="N27" s="80">
        <v>6.2E-2</v>
      </c>
    </row>
    <row r="28" spans="2:14">
      <c r="B28" t="s">
        <v>844</v>
      </c>
      <c r="C28" t="s">
        <v>845</v>
      </c>
      <c r="D28" t="s">
        <v>100</v>
      </c>
      <c r="E28" t="s">
        <v>831</v>
      </c>
      <c r="F28" t="s">
        <v>846</v>
      </c>
      <c r="G28" t="s">
        <v>102</v>
      </c>
      <c r="H28" s="77">
        <v>924749</v>
      </c>
      <c r="I28" s="77">
        <v>458.53</v>
      </c>
      <c r="J28" s="77">
        <v>0</v>
      </c>
      <c r="K28" s="77">
        <v>4240.2515897000003</v>
      </c>
      <c r="L28" s="78">
        <v>6.4000000000000003E-3</v>
      </c>
      <c r="M28" s="78">
        <v>9.2999999999999992E-3</v>
      </c>
      <c r="N28" s="78">
        <v>2.5999999999999999E-3</v>
      </c>
    </row>
    <row r="29" spans="2:14">
      <c r="B29" t="s">
        <v>847</v>
      </c>
      <c r="C29" t="s">
        <v>848</v>
      </c>
      <c r="D29" t="s">
        <v>100</v>
      </c>
      <c r="E29" t="s">
        <v>818</v>
      </c>
      <c r="F29" t="s">
        <v>846</v>
      </c>
      <c r="G29" t="s">
        <v>102</v>
      </c>
      <c r="H29" s="77">
        <v>15016769</v>
      </c>
      <c r="I29" s="77">
        <v>360.5</v>
      </c>
      <c r="J29" s="77">
        <v>0</v>
      </c>
      <c r="K29" s="77">
        <v>54135.452245</v>
      </c>
      <c r="L29" s="78">
        <v>1.09E-2</v>
      </c>
      <c r="M29" s="78">
        <v>0.1187</v>
      </c>
      <c r="N29" s="78">
        <v>3.2800000000000003E-2</v>
      </c>
    </row>
    <row r="30" spans="2:14">
      <c r="B30" t="s">
        <v>849</v>
      </c>
      <c r="C30" t="s">
        <v>850</v>
      </c>
      <c r="D30" t="s">
        <v>100</v>
      </c>
      <c r="E30" t="s">
        <v>821</v>
      </c>
      <c r="F30" t="s">
        <v>846</v>
      </c>
      <c r="G30" t="s">
        <v>102</v>
      </c>
      <c r="H30" s="77">
        <v>1225802</v>
      </c>
      <c r="I30" s="77">
        <v>3581.52</v>
      </c>
      <c r="J30" s="77">
        <v>0</v>
      </c>
      <c r="K30" s="77">
        <v>43902.343790400002</v>
      </c>
      <c r="L30" s="78">
        <v>8.8000000000000005E-3</v>
      </c>
      <c r="M30" s="78">
        <v>9.6299999999999997E-2</v>
      </c>
      <c r="N30" s="78">
        <v>2.6599999999999999E-2</v>
      </c>
    </row>
    <row r="31" spans="2:14">
      <c r="B31" s="79" t="s">
        <v>851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219</v>
      </c>
      <c r="C32" t="s">
        <v>219</v>
      </c>
      <c r="D32" s="16"/>
      <c r="E32" s="16"/>
      <c r="F32" t="s">
        <v>219</v>
      </c>
      <c r="G32" t="s">
        <v>219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611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219</v>
      </c>
      <c r="C34" t="s">
        <v>219</v>
      </c>
      <c r="D34" s="16"/>
      <c r="E34" s="16"/>
      <c r="F34" t="s">
        <v>219</v>
      </c>
      <c r="G34" t="s">
        <v>219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852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219</v>
      </c>
      <c r="C36" t="s">
        <v>219</v>
      </c>
      <c r="D36" s="16"/>
      <c r="E36" s="16"/>
      <c r="F36" t="s">
        <v>219</v>
      </c>
      <c r="G36" t="s">
        <v>219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223</v>
      </c>
      <c r="D37" s="16"/>
      <c r="E37" s="16"/>
      <c r="F37" s="16"/>
      <c r="G37" s="16"/>
      <c r="H37" s="81">
        <v>246481</v>
      </c>
      <c r="J37" s="81">
        <v>13.70881</v>
      </c>
      <c r="K37" s="81">
        <v>78582.505971759994</v>
      </c>
      <c r="M37" s="80">
        <v>0.17230000000000001</v>
      </c>
      <c r="N37" s="80">
        <v>4.7699999999999999E-2</v>
      </c>
    </row>
    <row r="38" spans="2:14">
      <c r="B38" s="79" t="s">
        <v>853</v>
      </c>
      <c r="D38" s="16"/>
      <c r="E38" s="16"/>
      <c r="F38" s="16"/>
      <c r="G38" s="16"/>
      <c r="H38" s="81">
        <v>246481</v>
      </c>
      <c r="J38" s="81">
        <v>13.70881</v>
      </c>
      <c r="K38" s="81">
        <v>78582.505971759994</v>
      </c>
      <c r="M38" s="80">
        <v>0.17230000000000001</v>
      </c>
      <c r="N38" s="80">
        <v>4.7699999999999999E-2</v>
      </c>
    </row>
    <row r="39" spans="2:14">
      <c r="B39" t="s">
        <v>854</v>
      </c>
      <c r="C39" t="s">
        <v>855</v>
      </c>
      <c r="D39" t="s">
        <v>622</v>
      </c>
      <c r="E39" t="s">
        <v>856</v>
      </c>
      <c r="F39" t="s">
        <v>815</v>
      </c>
      <c r="G39" t="s">
        <v>106</v>
      </c>
      <c r="H39" s="77">
        <v>107661</v>
      </c>
      <c r="I39" s="77">
        <v>15771</v>
      </c>
      <c r="J39" s="77">
        <v>0</v>
      </c>
      <c r="K39" s="77">
        <v>53925.991000560003</v>
      </c>
      <c r="L39" s="78">
        <v>0</v>
      </c>
      <c r="M39" s="78">
        <v>0.1183</v>
      </c>
      <c r="N39" s="78">
        <v>3.27E-2</v>
      </c>
    </row>
    <row r="40" spans="2:14">
      <c r="B40" t="s">
        <v>857</v>
      </c>
      <c r="C40" t="s">
        <v>858</v>
      </c>
      <c r="D40" t="s">
        <v>622</v>
      </c>
      <c r="E40" t="s">
        <v>859</v>
      </c>
      <c r="F40" t="s">
        <v>815</v>
      </c>
      <c r="G40" t="s">
        <v>106</v>
      </c>
      <c r="H40" s="77">
        <v>49295</v>
      </c>
      <c r="I40" s="77">
        <v>2851</v>
      </c>
      <c r="J40" s="77">
        <v>0</v>
      </c>
      <c r="K40" s="77">
        <v>4463.5518291999997</v>
      </c>
      <c r="L40" s="78">
        <v>0</v>
      </c>
      <c r="M40" s="78">
        <v>9.7999999999999997E-3</v>
      </c>
      <c r="N40" s="78">
        <v>2.7000000000000001E-3</v>
      </c>
    </row>
    <row r="41" spans="2:14">
      <c r="B41" t="s">
        <v>860</v>
      </c>
      <c r="C41" t="s">
        <v>861</v>
      </c>
      <c r="D41" t="s">
        <v>622</v>
      </c>
      <c r="E41" t="s">
        <v>862</v>
      </c>
      <c r="F41" t="s">
        <v>815</v>
      </c>
      <c r="G41" t="s">
        <v>106</v>
      </c>
      <c r="H41" s="77">
        <v>85350</v>
      </c>
      <c r="I41" s="77">
        <v>5235</v>
      </c>
      <c r="J41" s="77">
        <v>0</v>
      </c>
      <c r="K41" s="77">
        <v>14190.598260000001</v>
      </c>
      <c r="L41" s="78">
        <v>0</v>
      </c>
      <c r="M41" s="78">
        <v>3.1099999999999999E-2</v>
      </c>
      <c r="N41" s="78">
        <v>8.6E-3</v>
      </c>
    </row>
    <row r="42" spans="2:14">
      <c r="B42" t="s">
        <v>863</v>
      </c>
      <c r="C42" t="s">
        <v>864</v>
      </c>
      <c r="D42" t="s">
        <v>622</v>
      </c>
      <c r="E42" t="s">
        <v>862</v>
      </c>
      <c r="F42" t="s">
        <v>815</v>
      </c>
      <c r="G42" t="s">
        <v>106</v>
      </c>
      <c r="H42" s="77">
        <v>4175</v>
      </c>
      <c r="I42" s="77">
        <v>45164</v>
      </c>
      <c r="J42" s="77">
        <v>13.70881</v>
      </c>
      <c r="K42" s="77">
        <v>6002.3648819999999</v>
      </c>
      <c r="L42" s="78">
        <v>0</v>
      </c>
      <c r="M42" s="78">
        <v>1.32E-2</v>
      </c>
      <c r="N42" s="78">
        <v>3.5999999999999999E-3</v>
      </c>
    </row>
    <row r="43" spans="2:14">
      <c r="B43" s="79" t="s">
        <v>865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219</v>
      </c>
      <c r="C44" t="s">
        <v>219</v>
      </c>
      <c r="D44" s="16"/>
      <c r="E44" s="16"/>
      <c r="F44" t="s">
        <v>219</v>
      </c>
      <c r="G44" t="s">
        <v>219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611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219</v>
      </c>
      <c r="C46" t="s">
        <v>219</v>
      </c>
      <c r="D46" s="16"/>
      <c r="E46" s="16"/>
      <c r="F46" t="s">
        <v>219</v>
      </c>
      <c r="G46" t="s">
        <v>219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852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219</v>
      </c>
      <c r="C48" t="s">
        <v>219</v>
      </c>
      <c r="D48" s="16"/>
      <c r="E48" s="16"/>
      <c r="F48" t="s">
        <v>219</v>
      </c>
      <c r="G48" t="s">
        <v>219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225</v>
      </c>
      <c r="D49" s="16"/>
      <c r="E49" s="16"/>
      <c r="F49" s="16"/>
      <c r="G49" s="16"/>
    </row>
    <row r="50" spans="2:7">
      <c r="B50" t="s">
        <v>284</v>
      </c>
      <c r="D50" s="16"/>
      <c r="E50" s="16"/>
      <c r="F50" s="16"/>
      <c r="G50" s="16"/>
    </row>
    <row r="51" spans="2:7">
      <c r="B51" t="s">
        <v>285</v>
      </c>
      <c r="D51" s="16"/>
      <c r="E51" s="16"/>
      <c r="F51" s="16"/>
      <c r="G51" s="16"/>
    </row>
    <row r="52" spans="2:7">
      <c r="B52" t="s">
        <v>286</v>
      </c>
      <c r="D52" s="16"/>
      <c r="E52" s="16"/>
      <c r="F52" s="16"/>
      <c r="G52" s="16"/>
    </row>
    <row r="53" spans="2:7">
      <c r="B53" t="s">
        <v>287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866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611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868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B3EBFA-A9DE-4662-B3AF-B550A9247581}"/>
</file>

<file path=customXml/itemProps2.xml><?xml version="1.0" encoding="utf-8"?>
<ds:datastoreItem xmlns:ds="http://schemas.openxmlformats.org/officeDocument/2006/customXml" ds:itemID="{E926E473-D228-4C1C-ABC1-9D999FD48311}"/>
</file>

<file path=customXml/itemProps3.xml><?xml version="1.0" encoding="utf-8"?>
<ds:datastoreItem xmlns:ds="http://schemas.openxmlformats.org/officeDocument/2006/customXml" ds:itemID="{AEA06163-B8D2-42E3-A175-29C4B7F953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2022-05-03T10:02:50Z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