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5.xml" ContentType="application/vnd.openxmlformats-officedocument.spreadsheetml.worksheet+xml"/>
  <Override PartName="/xl/worksheets/sheet24.xml" ContentType="application/vnd.openxmlformats-officedocument.spreadsheetml.worksheet+xml"/>
  <Override PartName="/xl/worksheets/sheet23.xml" ContentType="application/vnd.openxmlformats-officedocument.spreadsheetml.worksheet+xml"/>
  <Override PartName="/xl/worksheets/sheet22.xml" ContentType="application/vnd.openxmlformats-officedocument.spreadsheetml.worksheet+xml"/>
  <Override PartName="/xl/worksheets/sheet21.xml" ContentType="application/vnd.openxmlformats-officedocument.spreadsheetml.worksheet+xml"/>
  <Override PartName="/xl/worksheets/sheet20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sharedStrings.xml" ContentType="application/vnd.openxmlformats-officedocument.spreadsheetml.sharedStrings+xml"/>
  <Override PartName="/xl/worksheets/sheet30.xml" ContentType="application/vnd.openxmlformats-officedocument.spreadsheetml.worksheet+xml"/>
  <Override PartName="/xl/worksheets/sheet29.xml" ContentType="application/vnd.openxmlformats-officedocument.spreadsheetml.worksheet+xml"/>
  <Override PartName="/xl/worksheets/sheet28.xml" ContentType="application/vnd.openxmlformats-officedocument.spreadsheetml.worksheet+xml"/>
  <Override PartName="/xl/worksheets/sheet19.xml" ContentType="application/vnd.openxmlformats-officedocument.spreadsheetml.worksheet+xml"/>
  <Override PartName="/xl/worksheets/sheet18.xml" ContentType="application/vnd.openxmlformats-officedocument.spreadsheetml.worksheet+xml"/>
  <Override PartName="/xl/worksheets/sheet17.xml" ContentType="application/vnd.openxmlformats-officedocument.spreadsheetml.worksheet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6.xml" ContentType="application/vnd.openxmlformats-officedocument.spreadsheetml.worksheet+xml"/>
  <Override PartName="/xl/worksheets/sheet15.xml" ContentType="application/vnd.openxmlformats-officedocument.spreadsheetml.worksheet+xml"/>
  <Override PartName="/xl/worksheets/sheet14.xml" ContentType="application/vnd.openxmlformats-officedocument.spreadsheetml.worksheet+xml"/>
  <Override PartName="/xl/worksheets/sheet13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externalLinks/externalLink1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DANEL\נכס בודד 30.09.23\"/>
    </mc:Choice>
  </mc:AlternateContent>
  <bookViews>
    <workbookView xWindow="0" yWindow="105" windowWidth="24240" windowHeight="12585" activeTab="4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הלוואות!$B$7:$P$11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6">'קרנות סל'!$B$6:$N$11</definedName>
    <definedName name="_xlnm.Print_Area" localSheetId="2">'תעודות התחייבות ממשלתיות'!$B$6:$R$11</definedName>
    <definedName name="_xlnm.Print_Area" localSheetId="3">'תעודות חוב מסחריות '!$B$6:$U$11</definedName>
    <definedName name="range_data">#REF!</definedName>
    <definedName name="table_company">#REF!</definedName>
  </definedNames>
  <calcPr calcId="162913"/>
</workbook>
</file>

<file path=xl/calcChain.xml><?xml version="1.0" encoding="utf-8"?>
<calcChain xmlns="http://schemas.openxmlformats.org/spreadsheetml/2006/main">
  <c r="K17" i="16" l="1"/>
  <c r="K16" i="16"/>
  <c r="K13" i="16"/>
  <c r="C42" i="1" l="1"/>
  <c r="D42" i="1" s="1"/>
  <c r="D41" i="1"/>
  <c r="D40" i="1"/>
  <c r="D39" i="1"/>
  <c r="D36" i="1"/>
  <c r="D35" i="1"/>
  <c r="D34" i="1"/>
  <c r="D32" i="1"/>
  <c r="D31" i="1"/>
  <c r="D30" i="1"/>
  <c r="D28" i="1"/>
  <c r="D27" i="1"/>
  <c r="D26" i="1"/>
  <c r="D24" i="1"/>
  <c r="D22" i="1"/>
  <c r="D21" i="1"/>
  <c r="D20" i="1"/>
  <c r="D19" i="1"/>
  <c r="D18" i="1"/>
  <c r="D17" i="1"/>
  <c r="D16" i="1"/>
  <c r="D15" i="1"/>
  <c r="D14" i="1"/>
  <c r="D13" i="1"/>
  <c r="D11" i="1"/>
  <c r="C11" i="1"/>
  <c r="L35" i="2"/>
  <c r="K35" i="2"/>
  <c r="L34" i="2"/>
  <c r="K34" i="2"/>
  <c r="L33" i="2"/>
  <c r="K33" i="2"/>
  <c r="L32" i="2"/>
  <c r="K32" i="2"/>
  <c r="L31" i="2"/>
  <c r="K31" i="2"/>
  <c r="L30" i="2"/>
  <c r="K30" i="2"/>
  <c r="L29" i="2"/>
  <c r="K29" i="2"/>
  <c r="L28" i="2"/>
  <c r="K28" i="2"/>
  <c r="L27" i="2"/>
  <c r="K27" i="2"/>
  <c r="L26" i="2"/>
  <c r="K26" i="2"/>
  <c r="L25" i="2"/>
  <c r="K25" i="2"/>
  <c r="L24" i="2"/>
  <c r="K24" i="2"/>
  <c r="L23" i="2"/>
  <c r="K23" i="2"/>
  <c r="L22" i="2"/>
  <c r="K22" i="2"/>
  <c r="L21" i="2"/>
  <c r="K21" i="2"/>
  <c r="L20" i="2"/>
  <c r="K20" i="2"/>
  <c r="L19" i="2"/>
  <c r="K19" i="2"/>
  <c r="L18" i="2"/>
  <c r="K18" i="2"/>
  <c r="L17" i="2"/>
  <c r="K17" i="2"/>
  <c r="L16" i="2"/>
  <c r="K16" i="2"/>
  <c r="L15" i="2"/>
  <c r="K15" i="2"/>
  <c r="L14" i="2"/>
  <c r="K14" i="2"/>
  <c r="L13" i="2"/>
  <c r="K13" i="2"/>
  <c r="L12" i="2"/>
  <c r="K12" i="2"/>
  <c r="L11" i="2"/>
  <c r="K11" i="2"/>
  <c r="J11" i="2"/>
  <c r="J12" i="2"/>
  <c r="J13" i="2"/>
  <c r="J15" i="2"/>
  <c r="D25" i="1" l="1"/>
  <c r="D29" i="1"/>
  <c r="D33" i="1"/>
  <c r="D37" i="1"/>
  <c r="C43" i="1"/>
  <c r="C11" i="27"/>
  <c r="C12" i="27"/>
  <c r="C28" i="27"/>
</calcChain>
</file>

<file path=xl/sharedStrings.xml><?xml version="1.0" encoding="utf-8"?>
<sst xmlns="http://schemas.openxmlformats.org/spreadsheetml/2006/main" count="4409" uniqueCount="1231">
  <si>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</si>
  <si>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</si>
  <si>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</si>
  <si>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</si>
  <si>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</si>
  <si>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</si>
  <si>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</si>
  <si>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</si>
  <si>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</si>
  <si>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</si>
  <si>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</si>
  <si>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</si>
  <si>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</si>
  <si>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</si>
  <si>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</si>
  <si>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</si>
  <si>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</si>
  <si>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</si>
  <si>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</si>
  <si>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</si>
  <si>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</si>
  <si>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</si>
  <si>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</si>
  <si>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</si>
  <si>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</si>
  <si>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</si>
  <si>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</si>
  <si>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</si>
  <si>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</si>
  <si>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</si>
  <si>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</si>
  <si>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</si>
  <si>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</si>
  <si>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</si>
  <si>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</si>
  <si>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</si>
  <si>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</si>
  <si>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</si>
  <si>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</si>
  <si>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</si>
  <si>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</si>
  <si>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</si>
  <si>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</si>
  <si>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</si>
  <si>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</si>
  <si>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</si>
  <si>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</si>
  <si>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</si>
  <si>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</si>
  <si>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</si>
  <si>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</si>
  <si>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</si>
  <si>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</si>
  <si>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</si>
  <si>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</si>
  <si>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</si>
  <si>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</si>
  <si>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</si>
  <si>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</si>
  <si>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</si>
  <si>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</si>
  <si>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</si>
  <si>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</si>
  <si>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</si>
  <si>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</si>
  <si>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</si>
  <si>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</si>
  <si>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</si>
  <si>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</si>
  <si>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</si>
  <si>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</si>
  <si>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</si>
  <si>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</si>
  <si>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</si>
  <si>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</si>
  <si>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</si>
  <si>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</si>
  <si>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</si>
  <si>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</si>
  <si>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</si>
  <si>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</si>
  <si>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</si>
  <si>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</si>
  <si>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</si>
  <si>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</si>
  <si>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</si>
  <si>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</si>
  <si>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</si>
  <si>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</si>
  <si>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</si>
  <si>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</si>
  <si>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</si>
  <si>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</si>
  <si>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</si>
  <si>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</si>
  <si>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</si>
  <si>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</si>
  <si>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</si>
  <si>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</si>
  <si>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</si>
  <si>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</si>
  <si>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</si>
  <si>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</si>
  <si>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</si>
  <si>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</si>
  <si>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</si>
  <si>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</si>
  <si>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</si>
  <si>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</si>
  <si>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</si>
  <si>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</si>
  <si>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</si>
  <si>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</si>
  <si>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</si>
  <si>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</si>
  <si>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</si>
  <si>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</si>
  <si>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</si>
  <si>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</si>
  <si>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</si>
  <si>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</si>
  <si>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</si>
  <si>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</si>
  <si>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</si>
  <si>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</si>
  <si>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</si>
  <si>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</si>
  <si>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</si>
  <si>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</si>
  <si>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</si>
  <si>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</si>
  <si>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</si>
  <si>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</si>
  <si>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</si>
  <si>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</si>
  <si>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</si>
  <si>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</si>
  <si>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</si>
  <si>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</si>
  <si>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</si>
  <si>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</si>
  <si>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</si>
  <si>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</si>
  <si>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</si>
  <si>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</si>
  <si>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</si>
  <si>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</si>
  <si>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</si>
  <si>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</si>
  <si>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</si>
  <si>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</si>
  <si>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</si>
  <si>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</si>
  <si>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</si>
  <si>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</si>
  <si>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</si>
  <si>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</si>
  <si>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</si>
  <si>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</si>
  <si>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</si>
  <si>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</si>
  <si>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</si>
  <si>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</si>
  <si>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</si>
  <si>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</si>
  <si>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</si>
  <si>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</si>
  <si>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</si>
  <si>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</si>
  <si>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</si>
  <si>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</si>
  <si>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</si>
  <si>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</si>
  <si>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</si>
  <si>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</si>
  <si>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</si>
  <si>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</si>
  <si>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</si>
  <si>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</si>
  <si>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</si>
  <si>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</si>
  <si>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</si>
  <si>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</si>
  <si>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</si>
  <si>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</si>
  <si>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</si>
  <si>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</si>
  <si>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</si>
  <si>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</si>
  <si>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</si>
  <si>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</si>
  <si>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</si>
  <si>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</si>
  <si>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</si>
  <si>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</si>
  <si>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</si>
  <si>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</si>
  <si>
    <t>30/09/2023</t>
  </si>
  <si>
    <t>הכשרה לבני 60 ומעלה</t>
  </si>
  <si>
    <t>בהתאם לשיטה שיושמה בדוח הכספי *</t>
  </si>
  <si>
    <t>פרנק שווצרי</t>
  </si>
  <si>
    <t>סה"כ בישראל</t>
  </si>
  <si>
    <t>סה"כ יתרת מזומנים ועו"ש בש"ח</t>
  </si>
  <si>
    <t>עו'ש- בנק לאומי</t>
  </si>
  <si>
    <t>1111111111- 10- בנק לאומי</t>
  </si>
  <si>
    <t>10</t>
  </si>
  <si>
    <t>ilAAA</t>
  </si>
  <si>
    <t>S&amp;P מעלות</t>
  </si>
  <si>
    <t>עו'ש- בנק מזרחי</t>
  </si>
  <si>
    <t>1111111111- 20- בנק מזרחי</t>
  </si>
  <si>
    <t>20</t>
  </si>
  <si>
    <t>Aaa.il</t>
  </si>
  <si>
    <t>סה"כ יתרת מזומנים ועו"ש נקובים במט"ח</t>
  </si>
  <si>
    <t>אירו-100- בנק מזרחי</t>
  </si>
  <si>
    <t>100- 20- בנק מזרחי</t>
  </si>
  <si>
    <t>דולר -20001- בנק לאומי</t>
  </si>
  <si>
    <t>20001- 10- בנק לאומי</t>
  </si>
  <si>
    <t>דולר -20001- בנק מזרחי</t>
  </si>
  <si>
    <t>20001- 20- בנק מזרחי</t>
  </si>
  <si>
    <t>לי"ש - 70002- בנק מזרחי</t>
  </si>
  <si>
    <t>70002- 20- בנק מזרחי</t>
  </si>
  <si>
    <t>סה"כ פח"ק/פר"י</t>
  </si>
  <si>
    <t>0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</si>
  <si>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</si>
  <si>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</si>
  <si>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</si>
  <si>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</si>
  <si>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</si>
  <si>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</si>
  <si>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</si>
  <si>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</si>
  <si>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</si>
  <si>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5904 גליל- האוצר - ממשלתית צמודה</t>
  </si>
  <si>
    <t>9590431</t>
  </si>
  <si>
    <t>RF</t>
  </si>
  <si>
    <t>01/06/23</t>
  </si>
  <si>
    <t>ממשל צמודה 0529- האוצר - ממשלתית צמודה</t>
  </si>
  <si>
    <t>1157023</t>
  </si>
  <si>
    <t>21/02/23</t>
  </si>
  <si>
    <t>ממשל צמודה 0726- האוצר - ממשלתית צמודה</t>
  </si>
  <si>
    <t>1169564</t>
  </si>
  <si>
    <t>24/05/23</t>
  </si>
  <si>
    <t>ממשל צמודה 1025- האוצר - ממשלתית צמודה</t>
  </si>
  <si>
    <t>1135912</t>
  </si>
  <si>
    <t>28/09/23</t>
  </si>
  <si>
    <t>ממשל צמודה 1131- האוצר - ממשלתית צמודה</t>
  </si>
  <si>
    <t>1172220</t>
  </si>
  <si>
    <t>07/06/23</t>
  </si>
  <si>
    <t>ממשלתי צמוד 0527- האוצר - ממשלתית צמודה</t>
  </si>
  <si>
    <t>1140847</t>
  </si>
  <si>
    <t>29/05/23</t>
  </si>
  <si>
    <t>סה"כ לא צמודות</t>
  </si>
  <si>
    <t>סה"כ מלווה קצר מועד</t>
  </si>
  <si>
    <t>מ.ק.מ 1023- בנק ישראל- מק"מ</t>
  </si>
  <si>
    <t>8231029</t>
  </si>
  <si>
    <t>24/10/22</t>
  </si>
  <si>
    <t>מ.ק.מ.     1213- בנק ישראל- מק"מ</t>
  </si>
  <si>
    <t>8231219</t>
  </si>
  <si>
    <t>04/01/23</t>
  </si>
  <si>
    <t>מ.ק.מ.  214- בנק ישראל- מק"מ</t>
  </si>
  <si>
    <t>8240210</t>
  </si>
  <si>
    <t>מ.ק.מ.  914- בנק ישראל- מק"מ</t>
  </si>
  <si>
    <t>8240913</t>
  </si>
  <si>
    <t>מ.ק.מ. 1123- בנק ישראל- מק"מ</t>
  </si>
  <si>
    <t>8231128</t>
  </si>
  <si>
    <t>02/11/22</t>
  </si>
  <si>
    <t>מ.ק.מ. 114- בנק ישראל- מק"מ</t>
  </si>
  <si>
    <t>8240111</t>
  </si>
  <si>
    <t>05/01/23</t>
  </si>
  <si>
    <t>מ.ק.מ. 314- בנק ישראל- מק"מ</t>
  </si>
  <si>
    <t>8240319</t>
  </si>
  <si>
    <t>01/03/23</t>
  </si>
  <si>
    <t>מ.ק.מ. 414- בנק ישראל- מק"מ</t>
  </si>
  <si>
    <t>8240418</t>
  </si>
  <si>
    <t>30/04/23</t>
  </si>
  <si>
    <t>מ.ק.מ. 614- בנק ישראל- מק"מ</t>
  </si>
  <si>
    <t>8240616</t>
  </si>
  <si>
    <t>01/08/23</t>
  </si>
  <si>
    <t>מ.ק.מ. 714- בנק ישראל- מק"מ</t>
  </si>
  <si>
    <t>8240715</t>
  </si>
  <si>
    <t>11/09/23</t>
  </si>
  <si>
    <t>מ.ק.מ. 814- בנק ישראל- מק"מ</t>
  </si>
  <si>
    <t>8240814</t>
  </si>
  <si>
    <t>סה"כ שחר</t>
  </si>
  <si>
    <t>ממשל שקלי 0226</t>
  </si>
  <si>
    <t>1174697</t>
  </si>
  <si>
    <t>16/07/23</t>
  </si>
  <si>
    <t>ממשל שקלית 0327</t>
  </si>
  <si>
    <t>1139344</t>
  </si>
  <si>
    <t>ממשל שקלית 0347</t>
  </si>
  <si>
    <t>1140193</t>
  </si>
  <si>
    <t>12/01/23</t>
  </si>
  <si>
    <t>ממשל שקלית 0928</t>
  </si>
  <si>
    <t>1150879</t>
  </si>
  <si>
    <t>ממשלתי 0324- האוצר - ממשלתית שקלית</t>
  </si>
  <si>
    <t>1130848</t>
  </si>
  <si>
    <t>18/10/22</t>
  </si>
  <si>
    <t>ממשלתי 0825- האוצר - ממשלתית שקלית</t>
  </si>
  <si>
    <t>1135557</t>
  </si>
  <si>
    <t>23/04/23</t>
  </si>
  <si>
    <t>ממשק 1026- האוצר - ממשלתית שקלית</t>
  </si>
  <si>
    <t>1099456</t>
  </si>
  <si>
    <t>ממשק0142- האוצר - ממשלתית שקלית</t>
  </si>
  <si>
    <t>1125400</t>
  </si>
  <si>
    <t>04/04/23</t>
  </si>
  <si>
    <t>סה"כ גילון</t>
  </si>
  <si>
    <t>סה"כ צמודות לדולר</t>
  </si>
  <si>
    <t>סה"כ אג"ח של ממשלת ישראל שהונפקו בחו"ל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</si>
  <si>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</si>
  <si>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</si>
  <si>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</si>
  <si>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</si>
  <si>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</si>
  <si>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</si>
  <si>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</si>
  <si>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</si>
  <si>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</si>
  <si>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לאומי   אגח 179- לאומי</t>
  </si>
  <si>
    <t>6040372</t>
  </si>
  <si>
    <t>520018078</t>
  </si>
  <si>
    <t>בנקים</t>
  </si>
  <si>
    <t>23/02/23</t>
  </si>
  <si>
    <t>לאומי אגח 182- לאומי</t>
  </si>
  <si>
    <t>6040539</t>
  </si>
  <si>
    <t>10/01/23</t>
  </si>
  <si>
    <t>מז טפ הנ אגח 64- מזרחי טפחות הנפ</t>
  </si>
  <si>
    <t>2310555</t>
  </si>
  <si>
    <t>520032046</t>
  </si>
  <si>
    <t>11/04/22</t>
  </si>
  <si>
    <t>מזרחי הנפקות אג"ח 49- מזרחי טפחות הנפ</t>
  </si>
  <si>
    <t>2310282</t>
  </si>
  <si>
    <t>19/11/20</t>
  </si>
  <si>
    <t>מקורות  אגח 11- מקורות</t>
  </si>
  <si>
    <t>1158476</t>
  </si>
  <si>
    <t>520010869</t>
  </si>
  <si>
    <t>שרותים</t>
  </si>
  <si>
    <t>17/02/20</t>
  </si>
  <si>
    <t>נמלי ישראל אג "ח א- נמלי ישראל</t>
  </si>
  <si>
    <t>1145564</t>
  </si>
  <si>
    <t>513569780</t>
  </si>
  <si>
    <t>נדלן מניב בישראל</t>
  </si>
  <si>
    <t>פועלים  אגח 200- פועלים</t>
  </si>
  <si>
    <t>6620496</t>
  </si>
  <si>
    <t>520000118</t>
  </si>
  <si>
    <t>15/03/22</t>
  </si>
  <si>
    <t>פועלים  אגח 201- פועלים</t>
  </si>
  <si>
    <t>1191345</t>
  </si>
  <si>
    <t>29/11/22</t>
  </si>
  <si>
    <t>פועלים  אגח 203- פועלים</t>
  </si>
  <si>
    <t>1199868</t>
  </si>
  <si>
    <t>בלומברג</t>
  </si>
  <si>
    <t>27/09/23</t>
  </si>
  <si>
    <t>חשמל     אגח 29- חשמל</t>
  </si>
  <si>
    <t>6000236</t>
  </si>
  <si>
    <t>520000472</t>
  </si>
  <si>
    <t>אנרגיה</t>
  </si>
  <si>
    <t>Aa1.il</t>
  </si>
  <si>
    <t>06/03/23</t>
  </si>
  <si>
    <t>חשמל  אג"ח 31- חשמל</t>
  </si>
  <si>
    <t>6000285</t>
  </si>
  <si>
    <t>28/11/22</t>
  </si>
  <si>
    <t>חשמל אג27</t>
  </si>
  <si>
    <t>6000210</t>
  </si>
  <si>
    <t>נתיבי הגז אג"ח ד- נתיבי הגז</t>
  </si>
  <si>
    <t>1147503</t>
  </si>
  <si>
    <t>513436394</t>
  </si>
  <si>
    <t>25/05/22</t>
  </si>
  <si>
    <t>עזריאלי  אגח ז- עזריאלי קבוצה</t>
  </si>
  <si>
    <t>1178672</t>
  </si>
  <si>
    <t>510960719</t>
  </si>
  <si>
    <t>ilAA+</t>
  </si>
  <si>
    <t>21/07/21</t>
  </si>
  <si>
    <t>עזריאלי אג"ח ד</t>
  </si>
  <si>
    <t>1138650</t>
  </si>
  <si>
    <t>22/12/20</t>
  </si>
  <si>
    <t>עזריאלי אגח ח- עזריאלי קבוצה</t>
  </si>
  <si>
    <t>1178680</t>
  </si>
  <si>
    <t>27/04/22</t>
  </si>
  <si>
    <t>אלרוב נדלן אגחו- אלרוב נדל"ן</t>
  </si>
  <si>
    <t>3870185</t>
  </si>
  <si>
    <t>520038894</t>
  </si>
  <si>
    <t>נדלן מניב בחו"ל</t>
  </si>
  <si>
    <t>ilAA</t>
  </si>
  <si>
    <t>28/11/21</t>
  </si>
  <si>
    <t>ארפורט אג 9- איירפורט סיטי</t>
  </si>
  <si>
    <t>1160944</t>
  </si>
  <si>
    <t>511659401</t>
  </si>
  <si>
    <t>10/05/23</t>
  </si>
  <si>
    <t>ארפורט סיטי אג"ח 5- איירפורט סיטי</t>
  </si>
  <si>
    <t>1133487</t>
  </si>
  <si>
    <t>23/12/20</t>
  </si>
  <si>
    <t>גב ים אגח י- גב ים</t>
  </si>
  <si>
    <t>7590284</t>
  </si>
  <si>
    <t>520001736</t>
  </si>
  <si>
    <t>12/04/22</t>
  </si>
  <si>
    <t>מבני תעש  אגח כ- מבנה</t>
  </si>
  <si>
    <t>2260495</t>
  </si>
  <si>
    <t>520024126</t>
  </si>
  <si>
    <t>26/12/18</t>
  </si>
  <si>
    <t>מליסרון אגח כ- מליסרון</t>
  </si>
  <si>
    <t>3230422</t>
  </si>
  <si>
    <t>520037789</t>
  </si>
  <si>
    <t>17/08/21</t>
  </si>
  <si>
    <t>ריט אג"ח 4- 1 ריט</t>
  </si>
  <si>
    <t>1129899</t>
  </si>
  <si>
    <t>513821488</t>
  </si>
  <si>
    <t>25/04/17</t>
  </si>
  <si>
    <t>שופרסל    אגח ו- שופרסל</t>
  </si>
  <si>
    <t>7770217</t>
  </si>
  <si>
    <t>520022732</t>
  </si>
  <si>
    <t>רשתות שיווק</t>
  </si>
  <si>
    <t>27/02/19</t>
  </si>
  <si>
    <t>אדמה אגח  2</t>
  </si>
  <si>
    <t>1110915</t>
  </si>
  <si>
    <t>520043605</t>
  </si>
  <si>
    <t>כימיה, גומי ופלסטיק</t>
  </si>
  <si>
    <t>ilAA-</t>
  </si>
  <si>
    <t>21/08/17</t>
  </si>
  <si>
    <t>ביג  אגח יח- ביג</t>
  </si>
  <si>
    <t>1174226</t>
  </si>
  <si>
    <t>513623314</t>
  </si>
  <si>
    <t>Aa3.il</t>
  </si>
  <si>
    <t>09/09/21</t>
  </si>
  <si>
    <t>ביג  אגח כ- ביג</t>
  </si>
  <si>
    <t>1186188</t>
  </si>
  <si>
    <t>02/05/22</t>
  </si>
  <si>
    <t>סלע נדל"ן אג3</t>
  </si>
  <si>
    <t>1138973</t>
  </si>
  <si>
    <t>513992529</t>
  </si>
  <si>
    <t>רבוע נדלן אגח ו- רבוע כחול נדל"ן</t>
  </si>
  <si>
    <t>1140607</t>
  </si>
  <si>
    <t>513765859</t>
  </si>
  <si>
    <t>08/12/20</t>
  </si>
  <si>
    <t>אזורים אג15- אזורים</t>
  </si>
  <si>
    <t>7150451</t>
  </si>
  <si>
    <t>520025990</t>
  </si>
  <si>
    <t>בנייה</t>
  </si>
  <si>
    <t>A1.il</t>
  </si>
  <si>
    <t>23/05/22</t>
  </si>
  <si>
    <t>גירון  אגח ח- גירון פיתוח</t>
  </si>
  <si>
    <t>1183151</t>
  </si>
  <si>
    <t>520044520</t>
  </si>
  <si>
    <t>30/03/22</t>
  </si>
  <si>
    <t>מגה אור  אגח  י- מגה אור</t>
  </si>
  <si>
    <t>1178367</t>
  </si>
  <si>
    <t>513257873</t>
  </si>
  <si>
    <t>ilA+</t>
  </si>
  <si>
    <t>12/07/21</t>
  </si>
  <si>
    <t>מימון ישיר אגחג</t>
  </si>
  <si>
    <t>1171214</t>
  </si>
  <si>
    <t>513893123</t>
  </si>
  <si>
    <t>אשראי חוץ בנקאי</t>
  </si>
  <si>
    <t>פז נפט    אגח ז- פז נפט</t>
  </si>
  <si>
    <t>1142595</t>
  </si>
  <si>
    <t>510216054</t>
  </si>
  <si>
    <t>אדגר אג"ח 9- אדגר השקעות</t>
  </si>
  <si>
    <t>1820190</t>
  </si>
  <si>
    <t>520035171</t>
  </si>
  <si>
    <t>A2.il</t>
  </si>
  <si>
    <t>אדגר אגח יב- אדגר השקעות</t>
  </si>
  <si>
    <t>1820331</t>
  </si>
  <si>
    <t>10/01/22</t>
  </si>
  <si>
    <t>אשטרום נכ אגח10</t>
  </si>
  <si>
    <t>2510204</t>
  </si>
  <si>
    <t>520036617</t>
  </si>
  <si>
    <t>ilA</t>
  </si>
  <si>
    <t>25/12/18</t>
  </si>
  <si>
    <t>אשטרום קב אגח ד- אשטרום קבוצה</t>
  </si>
  <si>
    <t>1182989</t>
  </si>
  <si>
    <t>510381601</t>
  </si>
  <si>
    <t>27/12/21</t>
  </si>
  <si>
    <t>אשטרום קב אגח ה- אשטרום קבוצה</t>
  </si>
  <si>
    <t>1199579</t>
  </si>
  <si>
    <t>דלק נכסים אגח א- דלק ישראל נכסים</t>
  </si>
  <si>
    <t>1196179</t>
  </si>
  <si>
    <t>516378643</t>
  </si>
  <si>
    <t>28/05/23</t>
  </si>
  <si>
    <t>נכסים ובנ אגח י- נכסים ובנין</t>
  </si>
  <si>
    <t>1193630</t>
  </si>
  <si>
    <t>520025438</t>
  </si>
  <si>
    <t>19/02/23</t>
  </si>
  <si>
    <t>שיכון ובינוי אג 9- שיכון ובינוי</t>
  </si>
  <si>
    <t>1167386</t>
  </si>
  <si>
    <t>520036104</t>
  </si>
  <si>
    <t>שיכון ובינוי אג6- שיכון ובינוי</t>
  </si>
  <si>
    <t>1129733</t>
  </si>
  <si>
    <t>27/02/23</t>
  </si>
  <si>
    <t>שיכון ובינוי אג8- שיכון ובינוי</t>
  </si>
  <si>
    <t>1135888</t>
  </si>
  <si>
    <t>07/12/22</t>
  </si>
  <si>
    <t>אספן גרופ אגח ט- אספן גרופ</t>
  </si>
  <si>
    <t>3130424</t>
  </si>
  <si>
    <t>520037540</t>
  </si>
  <si>
    <t>ilA-</t>
  </si>
  <si>
    <t>19/10/21</t>
  </si>
  <si>
    <t>דליה אגח א- דליה אנרגיה</t>
  </si>
  <si>
    <t>1184951</t>
  </si>
  <si>
    <t>516269248</t>
  </si>
  <si>
    <t>A3.il</t>
  </si>
  <si>
    <t>13/03/22</t>
  </si>
  <si>
    <t>הכשרת הישוב אגח 23- הכשרת הישוב</t>
  </si>
  <si>
    <t>6120323</t>
  </si>
  <si>
    <t>520020116</t>
  </si>
  <si>
    <t>21/06/21</t>
  </si>
  <si>
    <t>נמלי ישראל אג"ח ג- נמלי ישראל</t>
  </si>
  <si>
    <t>1145580</t>
  </si>
  <si>
    <t>18/11/21</t>
  </si>
  <si>
    <t>פועלים  אגח 101- פועלים</t>
  </si>
  <si>
    <t>1191337</t>
  </si>
  <si>
    <t>שטראוס    אגח ה- שטראוס גרופ</t>
  </si>
  <si>
    <t>7460389</t>
  </si>
  <si>
    <t>520003781</t>
  </si>
  <si>
    <t>מזון</t>
  </si>
  <si>
    <t>24/05/22</t>
  </si>
  <si>
    <t>אלביט מע' אגח ב- אלביט מערכות</t>
  </si>
  <si>
    <t>1178235</t>
  </si>
  <si>
    <t>520043027</t>
  </si>
  <si>
    <t>ביטחוניות</t>
  </si>
  <si>
    <t>אמות אגח ז- אמות</t>
  </si>
  <si>
    <t>1162866</t>
  </si>
  <si>
    <t>520026683</t>
  </si>
  <si>
    <t>20/11/22</t>
  </si>
  <si>
    <t>ישראכרט אגח א- ישראכרט</t>
  </si>
  <si>
    <t>1157536</t>
  </si>
  <si>
    <t>510706153</t>
  </si>
  <si>
    <t>שרותים פיננסים</t>
  </si>
  <si>
    <t>Aa2.il</t>
  </si>
  <si>
    <t>18/03/20</t>
  </si>
  <si>
    <t>אלוני חץ אגח יג- אלוני חץ</t>
  </si>
  <si>
    <t>1189406</t>
  </si>
  <si>
    <t>520038506</t>
  </si>
  <si>
    <t>12/09/22</t>
  </si>
  <si>
    <t>בזק       אגח 9</t>
  </si>
  <si>
    <t>2300176</t>
  </si>
  <si>
    <t>520031931</t>
  </si>
  <si>
    <t>15/03/20</t>
  </si>
  <si>
    <t>כללביט אגח  י- כללביט</t>
  </si>
  <si>
    <t>1136068</t>
  </si>
  <si>
    <t>513754069</t>
  </si>
  <si>
    <t>ביטוח</t>
  </si>
  <si>
    <t>23/03/20</t>
  </si>
  <si>
    <t>קרסו אגח א- קרסו מוטורס</t>
  </si>
  <si>
    <t>1136464</t>
  </si>
  <si>
    <t>514065283</t>
  </si>
  <si>
    <t>מסחר</t>
  </si>
  <si>
    <t>26/10/16</t>
  </si>
  <si>
    <t>אלון רבוע אגח ו- אלון רבוע כחול</t>
  </si>
  <si>
    <t>1169127</t>
  </si>
  <si>
    <t>520042847</t>
  </si>
  <si>
    <t>השקעה ואחזקות</t>
  </si>
  <si>
    <t>20/04/21</t>
  </si>
  <si>
    <t>בזן  אגח י'- בתי זיקוק</t>
  </si>
  <si>
    <t>2590511</t>
  </si>
  <si>
    <t>520036658</t>
  </si>
  <si>
    <t>09/03/20</t>
  </si>
  <si>
    <t>דמרי אג"ח 8- דמרי</t>
  </si>
  <si>
    <t>1153725</t>
  </si>
  <si>
    <t>511399388</t>
  </si>
  <si>
    <t>דמרי אגח ט</t>
  </si>
  <si>
    <t>1168368</t>
  </si>
  <si>
    <t>09/09/20</t>
  </si>
  <si>
    <t>חברה לישראל אגח 15- חברה לישראל</t>
  </si>
  <si>
    <t>5760327</t>
  </si>
  <si>
    <t>520028010</t>
  </si>
  <si>
    <t>06/10/22</t>
  </si>
  <si>
    <t>פרטנר     אגח ו- פרטנר</t>
  </si>
  <si>
    <t>1141415</t>
  </si>
  <si>
    <t>520044314</t>
  </si>
  <si>
    <t>שפיר הנדסה אגח ג- שפיר הנדסה</t>
  </si>
  <si>
    <t>1178417</t>
  </si>
  <si>
    <t>514892801</t>
  </si>
  <si>
    <t>מתכת ומוצרי בניה</t>
  </si>
  <si>
    <t>20/07/21</t>
  </si>
  <si>
    <t>אזורים   אגח 12</t>
  </si>
  <si>
    <t>7150360</t>
  </si>
  <si>
    <t>04/08/16</t>
  </si>
  <si>
    <t>אזורים אגח 13- אזורים</t>
  </si>
  <si>
    <t>7150410</t>
  </si>
  <si>
    <t>25/07/19</t>
  </si>
  <si>
    <t>אנלייט אנ אגח ד- אנלייט אנרגיה</t>
  </si>
  <si>
    <t>7200256</t>
  </si>
  <si>
    <t>520041146</t>
  </si>
  <si>
    <t>אנרגיה מתחדשת</t>
  </si>
  <si>
    <t>01/08/21</t>
  </si>
  <si>
    <t>אנרג'יקס אגח א- אנרג'יקס</t>
  </si>
  <si>
    <t>1161751</t>
  </si>
  <si>
    <t>513901371</t>
  </si>
  <si>
    <t>15/12/19</t>
  </si>
  <si>
    <t>אפי נכסים אגח יב- אפי נכסים</t>
  </si>
  <si>
    <t>1173764</t>
  </si>
  <si>
    <t>510560188</t>
  </si>
  <si>
    <t>09/03/21</t>
  </si>
  <si>
    <t>אפריקה מג אגח ה- אפריקה מגורים</t>
  </si>
  <si>
    <t>1162825</t>
  </si>
  <si>
    <t>520034760</t>
  </si>
  <si>
    <t>12/12/22</t>
  </si>
  <si>
    <t>אשדר אגח 5- אשדר</t>
  </si>
  <si>
    <t>1157783</t>
  </si>
  <si>
    <t>510609761</t>
  </si>
  <si>
    <t>01/12/19</t>
  </si>
  <si>
    <t>אשטרום קב אגח ב- אשטרום קבוצה</t>
  </si>
  <si>
    <t>1132331</t>
  </si>
  <si>
    <t>דור אלון  אגח ז- דור אלון</t>
  </si>
  <si>
    <t>1157700</t>
  </si>
  <si>
    <t>520043878</t>
  </si>
  <si>
    <t>11/09/22</t>
  </si>
  <si>
    <t>נכסים ובנין אגח ט- נכסים ובנין</t>
  </si>
  <si>
    <t>6990212</t>
  </si>
  <si>
    <t>או.פי.סי  אגח ג- או.פי.סי אנרגיה</t>
  </si>
  <si>
    <t>1180355</t>
  </si>
  <si>
    <t>514401702</t>
  </si>
  <si>
    <t>אפקון החזקות אג"ח א- אפקון החזקות</t>
  </si>
  <si>
    <t>5780135</t>
  </si>
  <si>
    <t>520033473</t>
  </si>
  <si>
    <t>19/03/19</t>
  </si>
  <si>
    <t>אקרו אג"ח א'- אקרו קבוצה</t>
  </si>
  <si>
    <t>1188572</t>
  </si>
  <si>
    <t>511996803</t>
  </si>
  <si>
    <t>17/08/22</t>
  </si>
  <si>
    <t>בית זיקוק אגח 2- בית זיקוק אשדוד</t>
  </si>
  <si>
    <t>1199488</t>
  </si>
  <si>
    <t>513775163</t>
  </si>
  <si>
    <t>14/09/23</t>
  </si>
  <si>
    <t>צמח המרמן אגח ו- צמח המרמן</t>
  </si>
  <si>
    <t>1158633</t>
  </si>
  <si>
    <t>512531203</t>
  </si>
  <si>
    <t>Baa1.il</t>
  </si>
  <si>
    <t>03/07/19</t>
  </si>
  <si>
    <t>צמח המרמן אגח ז- צמח המרמן</t>
  </si>
  <si>
    <t>1186402</t>
  </si>
  <si>
    <t>12/05/22</t>
  </si>
  <si>
    <t>אלומיי    אגח ה- אלומיי קפיטל</t>
  </si>
  <si>
    <t>1193275</t>
  </si>
  <si>
    <t>520039868</t>
  </si>
  <si>
    <t>לא מדורג</t>
  </si>
  <si>
    <t>01/02/23</t>
  </si>
  <si>
    <t>ישראמקו אג1- ישראמקו יהש</t>
  </si>
  <si>
    <t>2320174</t>
  </si>
  <si>
    <t>550010003</t>
  </si>
  <si>
    <t>חיפושי נפט וגז</t>
  </si>
  <si>
    <t>16/05/23</t>
  </si>
  <si>
    <t>סאפיינס   אגח ב- סאפיינס</t>
  </si>
  <si>
    <t>1141936</t>
  </si>
  <si>
    <t>53368</t>
  </si>
  <si>
    <t>14/09/17</t>
  </si>
  <si>
    <t>שמוס  אג"ח א- שמוס</t>
  </si>
  <si>
    <t>1155951</t>
  </si>
  <si>
    <t>11111116</t>
  </si>
  <si>
    <t>29/09/20</t>
  </si>
  <si>
    <t>בזן       אגח ט- בתי זיקוק</t>
  </si>
  <si>
    <t>2590461</t>
  </si>
  <si>
    <t>27/04/17</t>
  </si>
  <si>
    <t>חברה לישראל אג"ח 13</t>
  </si>
  <si>
    <t>5760269</t>
  </si>
  <si>
    <t>תמר פטרו  אגח א- תמר פטרוליום</t>
  </si>
  <si>
    <t>1141332</t>
  </si>
  <si>
    <t>515334662</t>
  </si>
  <si>
    <t>20/10/21</t>
  </si>
  <si>
    <t>סה"כ אחר</t>
  </si>
  <si>
    <t>TEVA 6.75 1/03/28</t>
  </si>
  <si>
    <t>US88167AAK79</t>
  </si>
  <si>
    <t>NYSE</t>
  </si>
  <si>
    <t>520013954</t>
  </si>
  <si>
    <t>Pharma &amp; Biotechnology</t>
  </si>
  <si>
    <t>BB-</t>
  </si>
  <si>
    <t>S&amp;P</t>
  </si>
  <si>
    <t>28/07/22</t>
  </si>
  <si>
    <t>ALCOA 4.125 31/03/29- ALCOA NEDERLAND</t>
  </si>
  <si>
    <t>US013822AG68</t>
  </si>
  <si>
    <t>5282</t>
  </si>
  <si>
    <t>Materials</t>
  </si>
  <si>
    <t>BB+</t>
  </si>
  <si>
    <t>23/06/21</t>
  </si>
  <si>
    <t>סה"כ תל אביב 35</t>
  </si>
  <si>
    <t>או.פי.סי אנרגיה- או.פי.סי אנרגיה</t>
  </si>
  <si>
    <t>1141571</t>
  </si>
  <si>
    <t>אורמת טכנו- אורמת טכנו</t>
  </si>
  <si>
    <t>1134402</t>
  </si>
  <si>
    <t>880326081</t>
  </si>
  <si>
    <t>אנלייט אנרגיה- אנלייט אנרגיה</t>
  </si>
  <si>
    <t>720011</t>
  </si>
  <si>
    <t>אנרג'יקס- אנרג'יקס</t>
  </si>
  <si>
    <t>1123355</t>
  </si>
  <si>
    <t>פניקס    1- הפניקס</t>
  </si>
  <si>
    <t>767012</t>
  </si>
  <si>
    <t>520017450</t>
  </si>
  <si>
    <t>הראל     1- הראל השקעות</t>
  </si>
  <si>
    <t>585018</t>
  </si>
  <si>
    <t>520033986</t>
  </si>
  <si>
    <t>אלביט מערכות- אלביט מערכות</t>
  </si>
  <si>
    <t>1081124</t>
  </si>
  <si>
    <t>בינלאומי 5- בינלאומי</t>
  </si>
  <si>
    <t>593038</t>
  </si>
  <si>
    <t>520029083</t>
  </si>
  <si>
    <t>דיסקונט- דיסקונט</t>
  </si>
  <si>
    <t>691212</t>
  </si>
  <si>
    <t>520007030</t>
  </si>
  <si>
    <t>לאומי- לאומי</t>
  </si>
  <si>
    <t>604611</t>
  </si>
  <si>
    <t>מזרחי- מזרחי טפחות</t>
  </si>
  <si>
    <t>695437</t>
  </si>
  <si>
    <t>520000522</t>
  </si>
  <si>
    <t>פועלים- פועלים</t>
  </si>
  <si>
    <t>662577</t>
  </si>
  <si>
    <t>חברה לישראל- חברה לישראל</t>
  </si>
  <si>
    <t>576017</t>
  </si>
  <si>
    <t>דלק קבוצה- דלק קבוצה</t>
  </si>
  <si>
    <t>1084128</t>
  </si>
  <si>
    <t>520044322</t>
  </si>
  <si>
    <t>איי.סי.אל- איי.סי.אל</t>
  </si>
  <si>
    <t>281014</t>
  </si>
  <si>
    <t>520027830</t>
  </si>
  <si>
    <t>טאואר- טאואר</t>
  </si>
  <si>
    <t>1082379</t>
  </si>
  <si>
    <t>520041997</t>
  </si>
  <si>
    <t>מוליכים למחצה</t>
  </si>
  <si>
    <t>נובה- נובה</t>
  </si>
  <si>
    <t>1084557</t>
  </si>
  <si>
    <t>511812463</t>
  </si>
  <si>
    <t>שטראוס- שטראוס גרופ</t>
  </si>
  <si>
    <t>746016</t>
  </si>
  <si>
    <t>אלוני חץ- אלוני חץ</t>
  </si>
  <si>
    <t>390013</t>
  </si>
  <si>
    <t>אמות- אמות</t>
  </si>
  <si>
    <t>1097278</t>
  </si>
  <si>
    <t>ביג- ביג</t>
  </si>
  <si>
    <t>1097260</t>
  </si>
  <si>
    <t>מבני תעשיה- מבנה</t>
  </si>
  <si>
    <t>226019</t>
  </si>
  <si>
    <t>מליסרון- מליסרון</t>
  </si>
  <si>
    <t>323014</t>
  </si>
  <si>
    <t>עזריאלי קבוצה- עזריאלי קבוצה</t>
  </si>
  <si>
    <t>1119478</t>
  </si>
  <si>
    <t>טבע- טבע</t>
  </si>
  <si>
    <t>629014</t>
  </si>
  <si>
    <t>פארמה</t>
  </si>
  <si>
    <t>נייס- נייס</t>
  </si>
  <si>
    <t>273011</t>
  </si>
  <si>
    <t>520036872</t>
  </si>
  <si>
    <t>בזק- בזק</t>
  </si>
  <si>
    <t>230011</t>
  </si>
  <si>
    <t>סה"כ תל אביב 90</t>
  </si>
  <si>
    <t>בזן- בתי זיקוק</t>
  </si>
  <si>
    <t>2590248</t>
  </si>
  <si>
    <t>כלל ביטוח- כלל עסקי ביטוח</t>
  </si>
  <si>
    <t>224014</t>
  </si>
  <si>
    <t>520036120</t>
  </si>
  <si>
    <t>אאורה</t>
  </si>
  <si>
    <t>373019</t>
  </si>
  <si>
    <t>520038274</t>
  </si>
  <si>
    <t>אפריקה מגורים- אפריקה מגורים</t>
  </si>
  <si>
    <t>1097948</t>
  </si>
  <si>
    <t>דמרי- דמרי</t>
  </si>
  <si>
    <t>1090315</t>
  </si>
  <si>
    <t>חג'ג' נדל"ן- חג'ג' נדלן</t>
  </si>
  <si>
    <t>823013</t>
  </si>
  <si>
    <t>520033309</t>
  </si>
  <si>
    <t>אלקו- אלקו</t>
  </si>
  <si>
    <t>694034</t>
  </si>
  <si>
    <t>520025370</t>
  </si>
  <si>
    <t>ישראמקו יהש- ישראמקו יהש</t>
  </si>
  <si>
    <t>232017</t>
  </si>
  <si>
    <t>ריט 1- 1 ריט</t>
  </si>
  <si>
    <t>1098920</t>
  </si>
  <si>
    <t>מגה אור- מגה אור</t>
  </si>
  <si>
    <t>1104488</t>
  </si>
  <si>
    <t>נכסים בנין- נכסים ובנין</t>
  </si>
  <si>
    <t>699017</t>
  </si>
  <si>
    <t>פוקס- פוקס</t>
  </si>
  <si>
    <t>1087022</t>
  </si>
  <si>
    <t>512157603</t>
  </si>
  <si>
    <t>שופרסל- שופרסל</t>
  </si>
  <si>
    <t>777037</t>
  </si>
  <si>
    <t>וואן תוכנה- וואן טכנולוגיות</t>
  </si>
  <si>
    <t>161018</t>
  </si>
  <si>
    <t>520034695</t>
  </si>
  <si>
    <t>שרותי מידע</t>
  </si>
  <si>
    <t>פורמולה- פורמולה מערכות</t>
  </si>
  <si>
    <t>256016</t>
  </si>
  <si>
    <t>520036690</t>
  </si>
  <si>
    <t>ישראכרט- ישראכרט</t>
  </si>
  <si>
    <t>1157403</t>
  </si>
  <si>
    <t>פריון נטוורק- פריון נטוורק</t>
  </si>
  <si>
    <t>1095819</t>
  </si>
  <si>
    <t>512849498</t>
  </si>
  <si>
    <t>סלקום- סלקום</t>
  </si>
  <si>
    <t>1101534</t>
  </si>
  <si>
    <t>511930125</t>
  </si>
  <si>
    <t>פרטנר- פרטנר</t>
  </si>
  <si>
    <t>1083484</t>
  </si>
  <si>
    <t>סה"כ מניות היתר</t>
  </si>
  <si>
    <t>אימאג'סט- 'אימאג'סט אינט</t>
  </si>
  <si>
    <t>1183813</t>
  </si>
  <si>
    <t>512737560</t>
  </si>
  <si>
    <t>קיסטון ריט- קיסטון ריט</t>
  </si>
  <si>
    <t>1175934</t>
  </si>
  <si>
    <t>515983476</t>
  </si>
  <si>
    <t>אימד יהש- אימד אינפיניטי</t>
  </si>
  <si>
    <t>1171230</t>
  </si>
  <si>
    <t>540299518</t>
  </si>
  <si>
    <t>השקעות במדעי החיים</t>
  </si>
  <si>
    <t>אלמדה יהש- אלמדה ונצ'רס</t>
  </si>
  <si>
    <t>1168962</t>
  </si>
  <si>
    <t>540296795</t>
  </si>
  <si>
    <t>מגוריט- מגוריט</t>
  </si>
  <si>
    <t>1139195</t>
  </si>
  <si>
    <t>515434074</t>
  </si>
  <si>
    <t>ג'נסל- ג'נסל</t>
  </si>
  <si>
    <t>1169689</t>
  </si>
  <si>
    <t>514579887</t>
  </si>
  <si>
    <t>סה"כ call 001 אופציות</t>
  </si>
  <si>
    <t>ZIM INTEGRATED- ZIM</t>
  </si>
  <si>
    <t>IL0065100930</t>
  </si>
  <si>
    <t>5295</t>
  </si>
  <si>
    <t>INDUSTRIAL</t>
  </si>
  <si>
    <t>REE AUTOMOTIVE- REE</t>
  </si>
  <si>
    <t>IL0011786154</t>
  </si>
  <si>
    <t>NASDAQ</t>
  </si>
  <si>
    <t>514557339</t>
  </si>
  <si>
    <t>Software &amp; Services</t>
  </si>
  <si>
    <t>WIX -  WIX.COM- WIX.COM</t>
  </si>
  <si>
    <t>IL0011301780</t>
  </si>
  <si>
    <t>2275</t>
  </si>
  <si>
    <t>ARBE ROBITICS- Arbe Robotics</t>
  </si>
  <si>
    <t>IL0011796625</t>
  </si>
  <si>
    <t>515333128</t>
  </si>
  <si>
    <t>Technology Hardware &amp; Equip</t>
  </si>
  <si>
    <t>SOLAREDGE</t>
  </si>
  <si>
    <t>US83417M1045</t>
  </si>
  <si>
    <t>4744</t>
  </si>
  <si>
    <t>ARKO CORP- ארקו קורפ</t>
  </si>
  <si>
    <t>US0412421085</t>
  </si>
  <si>
    <t>3535148</t>
  </si>
  <si>
    <t>Energy</t>
  </si>
  <si>
    <t>GOOG GOOGLE C Class- GOOGLE</t>
  </si>
  <si>
    <t>US02079K1079</t>
  </si>
  <si>
    <t>960</t>
  </si>
  <si>
    <t>Media</t>
  </si>
  <si>
    <t>FB - FACEBOOK</t>
  </si>
  <si>
    <t>US30303M1027</t>
  </si>
  <si>
    <t>5097</t>
  </si>
  <si>
    <t>IBI LION SOCIMI (74242)- LION SANTANDER</t>
  </si>
  <si>
    <t>ES0105633004</t>
  </si>
  <si>
    <t>5350</t>
  </si>
  <si>
    <t>Real Estate</t>
  </si>
  <si>
    <t>RTS IBI LION  הקצאת זכויות בגין נייר  32024606- LION SANTANDER</t>
  </si>
  <si>
    <t>ES0605633926</t>
  </si>
  <si>
    <t>TSM - TAIWAN SEMICONDUCTOR- TSMC-TAIWAN SEMICONDUCTOR</t>
  </si>
  <si>
    <t>us8740391003</t>
  </si>
  <si>
    <t>5088</t>
  </si>
  <si>
    <t>Semiconductors &amp; Semicon Equip</t>
  </si>
  <si>
    <t>MSFT -  MICROSOFT- MICROSOFT</t>
  </si>
  <si>
    <t>us5949181045</t>
  </si>
  <si>
    <t>5083</t>
  </si>
  <si>
    <t>AAPL - Apple</t>
  </si>
  <si>
    <t>US0378331005</t>
  </si>
  <si>
    <t>930</t>
  </si>
  <si>
    <t>סה"כ שמחקות מדדי מניות בישראל</t>
  </si>
  <si>
    <t>MTF סל (4A) ת"א 35- מגדל קרנות נאמנ</t>
  </si>
  <si>
    <t>1150184</t>
  </si>
  <si>
    <t>511303661</t>
  </si>
  <si>
    <t>מניות</t>
  </si>
  <si>
    <t>תכלית סל (4A) ת"א בנקים- מיטב קרנות נאמנ</t>
  </si>
  <si>
    <t>1143726</t>
  </si>
  <si>
    <t>513534974</t>
  </si>
  <si>
    <t>תכלית סל (A4) ת"א 35- מיטב קרנות נאמנ</t>
  </si>
  <si>
    <t>1143700</t>
  </si>
  <si>
    <t>סה"כ שמחקות מדדי מניות בחו"ל</t>
  </si>
  <si>
    <t>הראל סל (4A) EW S&amp;P 500 מנוטרלות מט"ח- הראל קרנות מדד</t>
  </si>
  <si>
    <t>1149970</t>
  </si>
  <si>
    <t>511776783</t>
  </si>
  <si>
    <t>מור סל S&amp;P 500 מנוטרלת מט"ח- מור קרנות נאמנ</t>
  </si>
  <si>
    <t>1165828</t>
  </si>
  <si>
    <t>514884485</t>
  </si>
  <si>
    <t>פסגות DAX 30 מנוטרל- פסגות קרנות נאמ</t>
  </si>
  <si>
    <t>1149830</t>
  </si>
  <si>
    <t>513765339</t>
  </si>
  <si>
    <t>FTSE CHINA 50 (D4) ETF קסם- קסם קרנות נאמנו</t>
  </si>
  <si>
    <t>1146521</t>
  </si>
  <si>
    <t>510938608</t>
  </si>
  <si>
    <t>Indxx China Internet (4D) ETF קסם- קסם קרנות נאמנו</t>
  </si>
  <si>
    <t>1170844</t>
  </si>
  <si>
    <t>קסם S&amp;P 500 (4A) ETF מנוטרלת- קסם קרנות נאמנו</t>
  </si>
  <si>
    <t>1146604</t>
  </si>
  <si>
    <t>סה"כ שמחקות מדדים אחרים בישראל</t>
  </si>
  <si>
    <t>קסם בונד צמוד בנקים- קסם קרנות נאמנו</t>
  </si>
  <si>
    <t>1146281</t>
  </si>
  <si>
    <t>אג"ח</t>
  </si>
  <si>
    <t>קסם תל בונד 20- קסם קרנות נאמנו</t>
  </si>
  <si>
    <t>1145960</t>
  </si>
  <si>
    <t>סה"כ שמחקות מדדים אחרים בחו"ל</t>
  </si>
  <si>
    <t>סה"כ short</t>
  </si>
  <si>
    <t>סה"כ שמחקות מדדי מניות</t>
  </si>
  <si>
    <t>XBI-SPDR  BIOTEC</t>
  </si>
  <si>
    <t>US78464A8707</t>
  </si>
  <si>
    <t>970</t>
  </si>
  <si>
    <t>ARK INNOVATION ETF- ARK INVESTMENT MANAGEMENT</t>
  </si>
  <si>
    <t>US00214Q1040</t>
  </si>
  <si>
    <t>5346</t>
  </si>
  <si>
    <t>GLOBAL X COPPER- GLOBAL X</t>
  </si>
  <si>
    <t>US37954Y8306</t>
  </si>
  <si>
    <t>5099</t>
  </si>
  <si>
    <t>RSP-S&amp;P 500 EQUAL WEI- Guggenheim Funds</t>
  </si>
  <si>
    <t>US46137V3574</t>
  </si>
  <si>
    <t>4205</t>
  </si>
  <si>
    <t>QQQQ - Nasdaq 100- Invesco Capital Management LLC</t>
  </si>
  <si>
    <t>US46090E1038</t>
  </si>
  <si>
    <t>1290</t>
  </si>
  <si>
    <t>DAXEX  GY - DAX- ISHARES</t>
  </si>
  <si>
    <t>DE0005933931</t>
  </si>
  <si>
    <t>FWB</t>
  </si>
  <si>
    <t>4601</t>
  </si>
  <si>
    <t>FXI - CHINA 50- ISHARES</t>
  </si>
  <si>
    <t>US4642871846</t>
  </si>
  <si>
    <t>IWM - RUSSELL 2000- ISHARES</t>
  </si>
  <si>
    <t>US4642876555</t>
  </si>
  <si>
    <t>SPY - S&amp;P 500</t>
  </si>
  <si>
    <t>US78462F1030</t>
  </si>
  <si>
    <t>4640</t>
  </si>
  <si>
    <t>VOO US_VANGUARD S&amp;P 500</t>
  </si>
  <si>
    <t>US9229083632</t>
  </si>
  <si>
    <t>4922</t>
  </si>
  <si>
    <t>סה"כ שמחקות מדדים אחרים</t>
  </si>
  <si>
    <t>ISHARES IBOXX H</t>
  </si>
  <si>
    <t>US4642885135</t>
  </si>
  <si>
    <t>2235</t>
  </si>
  <si>
    <t>ISHARES LQD US IBOXX</t>
  </si>
  <si>
    <t>US4642872422</t>
  </si>
  <si>
    <t>iShares SDIG USD Short Duration ETF- ISHARES</t>
  </si>
  <si>
    <t>IE00BCRY5Y77</t>
  </si>
  <si>
    <t>LSE</t>
  </si>
  <si>
    <t>סה"כ אג"ח ממשלתי</t>
  </si>
  <si>
    <t>סה"כ אגח קונצרני</t>
  </si>
  <si>
    <t>Invesco US Senior Loan- Invesco Management S.A</t>
  </si>
  <si>
    <t>LU0564079282</t>
  </si>
  <si>
    <t>5224</t>
  </si>
  <si>
    <t>Nomura US High Yield Bond- Nomura Asset Management</t>
  </si>
  <si>
    <t>IE00B3RW8498</t>
  </si>
  <si>
    <t>5382</t>
  </si>
  <si>
    <t>Schroders Securitised Credit- SCHRODER INTERNATIONAL</t>
  </si>
  <si>
    <t>LU1662754826</t>
  </si>
  <si>
    <t>5105</t>
  </si>
  <si>
    <t>איביאי טכנולוגיה עלית- איביאי טכ עילית</t>
  </si>
  <si>
    <t>1142538</t>
  </si>
  <si>
    <t>510791031</t>
  </si>
  <si>
    <t>PTFי  Shiller Barclays CAP (4A) מנוטרלת מט"ח- פסגות קרנות נאמנות</t>
  </si>
  <si>
    <t>5134689</t>
  </si>
  <si>
    <t>ASHOKA INDIA OPPORTUNITIES</t>
  </si>
  <si>
    <t>IE00BH3N4915</t>
  </si>
  <si>
    <t>5223</t>
  </si>
  <si>
    <t>INDIA  FRONTLINE- Aditya Birla Sun Life Asset Management</t>
  </si>
  <si>
    <t>IE00BJ8RGN06</t>
  </si>
  <si>
    <t>5355</t>
  </si>
  <si>
    <t>Kotak India Midcap- KOTAK</t>
  </si>
  <si>
    <t>LU2126068639</t>
  </si>
  <si>
    <t>4735</t>
  </si>
  <si>
    <t>סה"כ כתבי אופציות בישראל</t>
  </si>
  <si>
    <t>אלמדה  אופציה 2 10/10/23</t>
  </si>
  <si>
    <t>1168988</t>
  </si>
  <si>
    <t>פליינג ספרק אופציה 1 04/03/2024- פליינג ספארק</t>
  </si>
  <si>
    <t>1173590</t>
  </si>
  <si>
    <t>פודטק</t>
  </si>
  <si>
    <t>סה"כ כתבי אופציה בחו"ל</t>
  </si>
  <si>
    <t>סה"כ מדדים כולל מניות</t>
  </si>
  <si>
    <t>סה"כ ש"ח/מט"ח</t>
  </si>
  <si>
    <t>סה"כ ריבית</t>
  </si>
  <si>
    <t>SPXW PUT 4200 31/10/23</t>
  </si>
  <si>
    <t>BBG01GHK6NW8</t>
  </si>
  <si>
    <t>Other</t>
  </si>
  <si>
    <t>סה"כ מטבע</t>
  </si>
  <si>
    <t>סה"כ סחורות</t>
  </si>
  <si>
    <t>DAX - DFWZ3 -15/12/2023</t>
  </si>
  <si>
    <t>DE000C6LWM41</t>
  </si>
  <si>
    <t>FTSE 100 - Z Z3 - 15/12/23</t>
  </si>
  <si>
    <t>GB00KFMQN133</t>
  </si>
  <si>
    <t>FUT VAL EUR HSBC - רוו"ה מחוזים</t>
  </si>
  <si>
    <t>333740</t>
  </si>
  <si>
    <t>FUT VAL GBP HSB - רוו"ה מחוזים</t>
  </si>
  <si>
    <t>333732</t>
  </si>
  <si>
    <t>FUT VAL USD - רוו"ה מחוזים</t>
  </si>
  <si>
    <t>415349</t>
  </si>
  <si>
    <t>S&amp;P500 E-MINI -ESZ3-15/12/23</t>
  </si>
  <si>
    <t>BBG011BQCN48</t>
  </si>
  <si>
    <t>STOXX 600- SXOZ3-15/12/23</t>
  </si>
  <si>
    <t>DE000C6XKB36</t>
  </si>
  <si>
    <t>ULRTA 10 YEAR US - UXYZ3 - 19/12/23</t>
  </si>
  <si>
    <t>BBG01FY50CD5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</si>
  <si>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</si>
  <si>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</si>
  <si>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</si>
  <si>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</si>
  <si>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</si>
  <si>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</si>
  <si>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</si>
  <si>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</si>
  <si>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</si>
  <si>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</si>
  <si>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</si>
  <si>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</si>
  <si>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</si>
  <si>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</si>
  <si>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</si>
  <si>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</si>
  <si>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אגד אגח 1-רמ- אגד</t>
  </si>
  <si>
    <t>1198787</t>
  </si>
  <si>
    <t>516041118</t>
  </si>
  <si>
    <t>16/08/23</t>
  </si>
  <si>
    <t>כלל תעש אג טז-רמ- כלל תעשיות</t>
  </si>
  <si>
    <t>6080238</t>
  </si>
  <si>
    <t>520021874</t>
  </si>
  <si>
    <t>29/12/19</t>
  </si>
  <si>
    <t>גדות מסף אגא-רמ- גדות מסופים כימ</t>
  </si>
  <si>
    <t>1162320</t>
  </si>
  <si>
    <t>520040775</t>
  </si>
  <si>
    <t>14/01/20</t>
  </si>
  <si>
    <t>SMART SHOOTER LTD-מניה לא סחירה- סמארט שוטר</t>
  </si>
  <si>
    <t>74213</t>
  </si>
  <si>
    <t>514615590</t>
  </si>
  <si>
    <t>אימד יהש (איי.איי.אם) - שותף כללי- אימד אינפיניטי</t>
  </si>
  <si>
    <t>74211</t>
  </si>
  <si>
    <t>בראון  הוטלס- מלונות בראון</t>
  </si>
  <si>
    <t>74194</t>
  </si>
  <si>
    <t>513956938</t>
  </si>
  <si>
    <t>מלונאות ותיירות</t>
  </si>
  <si>
    <t>גדות למסופים כימיקלים- ווליו אל.בי.אייצ. גדות משקיעים, שותפות מוגבלת</t>
  </si>
  <si>
    <t>74222</t>
  </si>
  <si>
    <t>540308624</t>
  </si>
  <si>
    <t>גדות נמל חיפה- ווליו אל.בי.אייצ. גדות משקיעים, שותפות מוגבלת</t>
  </si>
  <si>
    <t>74245</t>
  </si>
  <si>
    <t>מקדמה על עסקת בראון פרופרטיז- AROUNDTOWN</t>
  </si>
  <si>
    <t>74251</t>
  </si>
  <si>
    <t>4845</t>
  </si>
  <si>
    <t>דאון טאון חיפה - משתתף- טרה אמפריום אייץ (דאון טאון)</t>
  </si>
  <si>
    <t>74209</t>
  </si>
  <si>
    <t>514829126</t>
  </si>
  <si>
    <t>קבוצת מיי טאון- קבוצת מיי טאון</t>
  </si>
  <si>
    <t>96049</t>
  </si>
  <si>
    <t>514444660</t>
  </si>
  <si>
    <t>וואן זירו הבנק הדיגיטלי בע"מ- וואן זירו הבנק הדיגיטלי</t>
  </si>
  <si>
    <t>74229</t>
  </si>
  <si>
    <t>515981728</t>
  </si>
  <si>
    <t>Metro- Metro</t>
  </si>
  <si>
    <t>74227</t>
  </si>
  <si>
    <t>5307</t>
  </si>
  <si>
    <t>בניין צרפת- LRC- בניין צרפת- LRC</t>
  </si>
  <si>
    <t>74191</t>
  </si>
  <si>
    <t>5162</t>
  </si>
  <si>
    <t>14% חברות הנכס בראון גרמניה- מלונות בראון</t>
  </si>
  <si>
    <t>74195</t>
  </si>
  <si>
    <t>סה"כ קרנות הון סיכון</t>
  </si>
  <si>
    <t>קרן FinTLV 2- FINTLV 2</t>
  </si>
  <si>
    <t>06/06/23</t>
  </si>
  <si>
    <t>קרן מור טק- מור טק</t>
  </si>
  <si>
    <t>17/07/23</t>
  </si>
  <si>
    <t>First Time 3- First Time</t>
  </si>
  <si>
    <t>20/07/23</t>
  </si>
  <si>
    <t>ION CROSS OVER קרן- ION</t>
  </si>
  <si>
    <t>07/07/20</t>
  </si>
  <si>
    <t>קרן ION CROSS OVER 2- ION</t>
  </si>
  <si>
    <t>02/08/22</t>
  </si>
  <si>
    <t>ורטקס אופרטיוניטי 2- ורטקס אופרטיוניטי</t>
  </si>
  <si>
    <t>15/08/22</t>
  </si>
  <si>
    <t>סה"כ קרנות גידור</t>
  </si>
  <si>
    <t>קרן טוטאל - משתתף- טוטאל קפיטל</t>
  </si>
  <si>
    <t>02/03/22</t>
  </si>
  <si>
    <t>קרן ברוש- קרן ברוש</t>
  </si>
  <si>
    <t>25/07/18</t>
  </si>
  <si>
    <t>קרן ואר- קרן ואר</t>
  </si>
  <si>
    <t>31/07/18</t>
  </si>
  <si>
    <t>סה"כ קרנות נדל"ן</t>
  </si>
  <si>
    <t>קרן 2 JTLV  אלעד מגורים- קרן 2 JTLV</t>
  </si>
  <si>
    <t>קרן 2 JTLV- קרן 2 JTLV</t>
  </si>
  <si>
    <t>קרן 3 JTLV- קרן JTLV 3</t>
  </si>
  <si>
    <t>13/09/23</t>
  </si>
  <si>
    <t>סה"כ קרנות השקעה אחרות</t>
  </si>
  <si>
    <t>Klirmark Opportunity Fund IV- Klirmark Opportunity</t>
  </si>
  <si>
    <t>08/06/23</t>
  </si>
  <si>
    <t>קרן גיזה הלוואות מורכבות- קרן גיזה חוב</t>
  </si>
  <si>
    <t>18/09/23</t>
  </si>
  <si>
    <t>קרן להב 3- קרן להב</t>
  </si>
  <si>
    <t>31/07/23</t>
  </si>
  <si>
    <t>קרן קוגיטו 2- קרן קוגיטו</t>
  </si>
  <si>
    <t>12/09/23</t>
  </si>
  <si>
    <t>קרן ריאלטי חוב 4- קרן ריאלטי חוב</t>
  </si>
  <si>
    <t>08/08/23</t>
  </si>
  <si>
    <t>IBI EVO קרן מלונאות- איבו קרן למלונאות</t>
  </si>
  <si>
    <t>07/08/23</t>
  </si>
  <si>
    <t>דן תחבורה- דן תחבורה</t>
  </si>
  <si>
    <t>11/02/21</t>
  </si>
  <si>
    <t>IDE קרן אלפא 2- קרן אלפא</t>
  </si>
  <si>
    <t>20/09/23</t>
  </si>
  <si>
    <t>IDE קרן אלפא 3- קרן אלפא</t>
  </si>
  <si>
    <t>קרן הליוס 4- קרן הליוס</t>
  </si>
  <si>
    <t>סה"כ קרנות הון סיכון בחו"ל</t>
  </si>
  <si>
    <t>SG VC 3 קרן- SG VC</t>
  </si>
  <si>
    <t>24/05/21</t>
  </si>
  <si>
    <t>SG VC 4 קרן- SG VC</t>
  </si>
  <si>
    <t>09/11/21</t>
  </si>
  <si>
    <t>SG VC 5 קרן- SG VC</t>
  </si>
  <si>
    <t>22/09/21</t>
  </si>
  <si>
    <t>SG VC 6 קרן- SG VC</t>
  </si>
  <si>
    <t>28/08/23</t>
  </si>
  <si>
    <t>סה"כ קרנות גידור בחו"ל</t>
  </si>
  <si>
    <t>קרן דפנה- DAFNA INTERNATIONAL FUND</t>
  </si>
  <si>
    <t>23/04/19</t>
  </si>
  <si>
    <t>Sphera Biotech FUND- Sphera Biotech FUND</t>
  </si>
  <si>
    <t>01/05/19</t>
  </si>
  <si>
    <t>סה"כ קרנות נדל"ן בחו"ל</t>
  </si>
  <si>
    <t>LION SANTANDER- LION SANTANDER</t>
  </si>
  <si>
    <t>23/09/22</t>
  </si>
  <si>
    <t>קרן פארו פוינט- Faropoint Frg</t>
  </si>
  <si>
    <t>23/10/19</t>
  </si>
  <si>
    <t>מור וויט מלאגה- מור וויט מלאגה</t>
  </si>
  <si>
    <t>אלקטרה נדל"ן (MF) קרן מספר 2- Electra Multifamily Investments Fund II LP</t>
  </si>
  <si>
    <t>19/09/19</t>
  </si>
  <si>
    <t>אלקטרה נדל"ן (MF) קרן מספר 3- Electra Multifamily Investments Fund III LP</t>
  </si>
  <si>
    <t>24/11/21</t>
  </si>
  <si>
    <t>אלקטרה נדל"ן (MF) קרן מספר 4- Electra Multifamily Investments Fund IV LP</t>
  </si>
  <si>
    <t>LCN Sterling Fund SLP- LCN Sterling Fund SLP</t>
  </si>
  <si>
    <t>Starlight UK, LP- Starlight UK, LP</t>
  </si>
  <si>
    <t>קרן הראל פיננסיים השקעות בנדל"ן- קרן הראל פיננסים השקעות בנדל"ן</t>
  </si>
  <si>
    <t>12/11/18</t>
  </si>
  <si>
    <t>סה"כ קרנות השקעה אחרות בחו"ל</t>
  </si>
  <si>
    <t>קרן חוב פונטיפקס 4- Pontifax Medison Debt Financing</t>
  </si>
  <si>
    <t>07/07/22</t>
  </si>
  <si>
    <t>LPA  Nordic Power- LPA  Nordic Power</t>
  </si>
  <si>
    <t>24/11/20</t>
  </si>
  <si>
    <t>אלקטרה נדל"ן קרן חוב- Electra Capital PM Fund LP</t>
  </si>
  <si>
    <t>FUSE 11 FUND- FUSE 11 FUND</t>
  </si>
  <si>
    <t>קרן REVOLVER- REVOLVER</t>
  </si>
  <si>
    <t>קרן הפניקס קו-אינווסט- הפניקס</t>
  </si>
  <si>
    <t>03/04/23</t>
  </si>
  <si>
    <t>קרן COLLER 8 (Phoenix Value CIP)- קרן COLLER 8</t>
  </si>
  <si>
    <t>30/08/23</t>
  </si>
  <si>
    <t>קרן ויולה קרדיט ALF II  (שם קודם: קרן 6)- קרן ויולה</t>
  </si>
  <si>
    <t>Fattal European Partnership II- Fattal European Partnership II</t>
  </si>
  <si>
    <t>06/09/23</t>
  </si>
  <si>
    <t>סה"כ כתבי אופציה בישראל</t>
  </si>
  <si>
    <t>SMART SHOOTER LTD אופציה לא סחירה 21/02/25- סמארט שוטר</t>
  </si>
  <si>
    <t>742132</t>
  </si>
  <si>
    <t>26/04/22</t>
  </si>
  <si>
    <t>סה"כ מט"ח/מט"ח</t>
  </si>
  <si>
    <t>פווורוד שטרלינג/שקל 4.76 28/11/23 154460</t>
  </si>
  <si>
    <t>154460</t>
  </si>
  <si>
    <t>05/09/23</t>
  </si>
  <si>
    <t>פורוורד אירו/שקל 4.0855 28/11/23 154459</t>
  </si>
  <si>
    <t>154459</t>
  </si>
  <si>
    <t>פורוורד דולר/שקל 3.781 28/11/23 154458</t>
  </si>
  <si>
    <t>154458</t>
  </si>
  <si>
    <t>פורוורד דולר/שקל 3.781 28/11/23 154462</t>
  </si>
  <si>
    <t>154462</t>
  </si>
  <si>
    <t>פורוורד דולר/שקל 3.789 28/11/23 154466</t>
  </si>
  <si>
    <t>154466</t>
  </si>
  <si>
    <t>פורוורד שטרלינג/שקל 4.65 28/11/23 154473</t>
  </si>
  <si>
    <t>154473</t>
  </si>
  <si>
    <t>26/09/23</t>
  </si>
  <si>
    <t>פורוורד שטרלינג/דולר 1.2576 28/11/23 154461</t>
  </si>
  <si>
    <t>154461</t>
  </si>
  <si>
    <t>סה"כ כנגד חסכון עמיתים/מבוטחים</t>
  </si>
  <si>
    <t>לא</t>
  </si>
  <si>
    <t>1330</t>
  </si>
  <si>
    <t>AA+</t>
  </si>
  <si>
    <t>31/08/23</t>
  </si>
  <si>
    <t>דירוג פנימי</t>
  </si>
  <si>
    <t>הלוואות עמיתים</t>
  </si>
  <si>
    <t>סה"כ מבוטחות במשכנתא או תיקי משכנתאות</t>
  </si>
  <si>
    <t>סה"כ מובטחות בערבות בנקאית</t>
  </si>
  <si>
    <t>סה"כ מובטחות בבטחונות אחרים</t>
  </si>
  <si>
    <t>הלוואה – מלונות בראון ג' 01.04.2023</t>
  </si>
  <si>
    <t>96023</t>
  </si>
  <si>
    <t>NR1</t>
  </si>
  <si>
    <t>31/03/20</t>
  </si>
  <si>
    <t>מיי טאון הלוואת בעלים</t>
  </si>
  <si>
    <t>96078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</si>
  <si>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</si>
  <si>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</si>
  <si>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</si>
  <si>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</si>
  <si>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</si>
  <si>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</si>
  <si>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הלוואה – מקס איט COCO (עמיתים) 31.03.2024</t>
  </si>
  <si>
    <t>96021</t>
  </si>
  <si>
    <t>512905423</t>
  </si>
  <si>
    <t>27/03/19</t>
  </si>
  <si>
    <t>סה"כ מובטחות במשכנתא או תיקי משכנתאות</t>
  </si>
  <si>
    <t>נאוויטס שננדואה - הלוואה 15/10/2028</t>
  </si>
  <si>
    <t>74234</t>
  </si>
  <si>
    <t>550263107</t>
  </si>
  <si>
    <t>20/04/23</t>
  </si>
  <si>
    <t>סה"כ נקוב במט"ח</t>
  </si>
  <si>
    <t>סה"כ צמודי מט"ח</t>
  </si>
  <si>
    <t>פיקדון גיזה אס.פי.סי (שננדואה) 3.4% ד' 6/1/23- גיזה מזנין אס.פי.סי</t>
  </si>
  <si>
    <t>742341</t>
  </si>
  <si>
    <t>RF.il</t>
  </si>
  <si>
    <t>סה"כ מניב</t>
  </si>
  <si>
    <t>סה"כ לא מניב</t>
  </si>
  <si>
    <t>MONEY CHF HSBC - בטחונות</t>
  </si>
  <si>
    <t>327080</t>
  </si>
  <si>
    <t>MONEY GBP HSBC - בטחונות</t>
  </si>
  <si>
    <t>327114</t>
  </si>
  <si>
    <t>MONEY EUR HSBC - בטחונות</t>
  </si>
  <si>
    <t>327064</t>
  </si>
  <si>
    <t>MONEY USD HSBC - בטחונות</t>
  </si>
  <si>
    <t>415323</t>
  </si>
  <si>
    <t xml:space="preserve">קרן הליוס
</t>
  </si>
  <si>
    <t>JTLV2</t>
  </si>
  <si>
    <t>JTLV2 אלעד מגורים</t>
  </si>
  <si>
    <t>ION 2</t>
  </si>
  <si>
    <t>להב 3</t>
  </si>
  <si>
    <t>FINTLV 2</t>
  </si>
  <si>
    <t>ורטקס אופרטיוניטי 2</t>
  </si>
  <si>
    <t>קוגיטו 2</t>
  </si>
  <si>
    <t>JTLV3</t>
  </si>
  <si>
    <t>ריאלטי חוב 4</t>
  </si>
  <si>
    <t>קרן גיזה הלוואות מורכבות</t>
  </si>
  <si>
    <t xml:space="preserve"> first time3 </t>
  </si>
  <si>
    <t>Klirmark Opportunity Fund IV</t>
  </si>
  <si>
    <t>מור טק</t>
  </si>
  <si>
    <t>קרן חוב פונטיפקס 4</t>
  </si>
  <si>
    <t>הפניקס קו-אינווסט</t>
  </si>
  <si>
    <t>REVOLVER</t>
  </si>
  <si>
    <t>ויולה קרדיט ALF 2 (שם קודם: קרן 6)</t>
  </si>
  <si>
    <t>קרן COLLER 8</t>
  </si>
  <si>
    <t>SG VC 6</t>
  </si>
  <si>
    <t>LCN Sterling Fund SLP</t>
  </si>
  <si>
    <t>Fattal European Partnership II</t>
  </si>
  <si>
    <t xml:space="preserve">Electra America 
Multifamily 4
</t>
  </si>
  <si>
    <t>Starlight UK, LP</t>
  </si>
  <si>
    <t>הליוס ביוקפיטל</t>
  </si>
  <si>
    <t>וויט מלאגה</t>
  </si>
  <si>
    <t>הלוואות עמיתים  צמוד (בחירה)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</si>
</sst>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 * #,##0.00_ ;_ * \-#,##0.00_ ;_ * &quot;-&quot;??_ ;_ @_ "/>
    <numFmt numFmtId="164" formatCode="_-&quot;₪&quot;* #,##0_-;\-&quot;₪&quot;* #,##0_-;_-&quot;₪&quot;* &quot;-&quot;_-;_-@_-"/>
    <numFmt numFmtId="165" formatCode="#,##0.0;\-#,##0.0"/>
    <numFmt numFmtId="166" formatCode="#,##0.00%"/>
  </numFmts>
  <fonts count="19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1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43" fontId="15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5" fontId="17" fillId="0" borderId="0" applyFill="0" applyBorder="0" applyProtection="0">
      <alignment horizontal="right"/>
    </xf>
  </cellStyleXfs>
  <cellXfs count="101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4" fontId="18" fillId="4" borderId="0" xfId="0" applyNumberFormat="1" applyFont="1" applyFill="1"/>
    <xf numFmtId="166" fontId="18" fillId="4" borderId="0" xfId="0" applyNumberFormat="1" applyFont="1" applyFill="1"/>
    <xf numFmtId="4" fontId="0" fillId="0" borderId="0" xfId="0" applyNumberFormat="1" applyFont="1"/>
    <xf numFmtId="166" fontId="0" fillId="0" borderId="0" xfId="0" applyNumberFormat="1" applyFont="1"/>
    <xf numFmtId="0" fontId="18" fillId="0" borderId="0" xfId="0" applyFont="1"/>
    <xf numFmtId="166" fontId="18" fillId="0" borderId="0" xfId="0" applyNumberFormat="1" applyFont="1"/>
    <xf numFmtId="4" fontId="18" fillId="0" borderId="0" xfId="0" applyNumberFormat="1" applyFont="1"/>
    <xf numFmtId="14" fontId="0" fillId="0" borderId="0" xfId="0" applyNumberFormat="1"/>
    <xf numFmtId="4" fontId="1" fillId="0" borderId="0" xfId="0" applyNumberFormat="1" applyFont="1"/>
    <xf numFmtId="166" fontId="0" fillId="0" borderId="0" xfId="0" applyNumberFormat="1" applyFont="1" applyFill="1"/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</cellXfs>
  <cellStyles count="11">
    <cellStyle name="Comma 2" xfId="3"/>
    <cellStyle name="Currency [0] _1" xfId="4"/>
    <cellStyle name="Hyperlink" xfId="2" builtinId="8"/>
    <cellStyle name="Hyperlink 2" xfId="5"/>
    <cellStyle name="Normal" xfId="0" builtinId="0"/>
    <cellStyle name="Normal 11" xfId="6"/>
    <cellStyle name="Normal 2" xfId="7"/>
    <cellStyle name="Normal 3" xfId="8"/>
    <cellStyle name="Normal_2007-16618" xfId="1"/>
    <cellStyle name="Percent 2" xfId="9"/>
    <cellStyle name="Text" xfId="1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1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40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AJ50"/>
  <sheetViews>
    <sheetView rightToLeft="1" topLeftCell="A15" workbookViewId="0">
      <selection activeCell="A28" sqref="A28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197</v>
      </c>
    </row>
    <row r="2" spans="1:36">
      <c r="B2" s="2" t="s">
        <v>1</v>
      </c>
    </row>
    <row r="3" spans="1:36">
      <c r="B3" s="2" t="s">
        <v>2</v>
      </c>
      <c r="C3" t="s">
        <v>198</v>
      </c>
    </row>
    <row r="4" spans="1:36">
      <c r="B4" s="2" t="s">
        <v>3</v>
      </c>
    </row>
    <row r="6" spans="1:36" ht="26.25" customHeight="1">
      <c r="B6" s="85" t="s">
        <v>4</v>
      </c>
      <c r="C6" s="86"/>
      <c r="D6" s="87"/>
    </row>
    <row r="7" spans="1:36" s="3" customFormat="1" ht="31.5">
      <c r="B7" s="4"/>
      <c r="C7" s="61" t="s">
        <v>5</v>
      </c>
      <c r="D7" s="62" t="s">
        <v>191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5">
        <f>מזומנים!J11</f>
        <v>8626.3684547299999</v>
      </c>
      <c r="D11" s="76">
        <f>C11/$C$42</f>
        <v>7.0291553217773528E-2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7">
        <v>43053.6464203</v>
      </c>
      <c r="D13" s="78">
        <f t="shared" ref="D13:D22" si="0">C13/$C$42</f>
        <v>0.35082059089562079</v>
      </c>
    </row>
    <row r="14" spans="1:36">
      <c r="A14" s="10" t="s">
        <v>13</v>
      </c>
      <c r="B14" s="70" t="s">
        <v>17</v>
      </c>
      <c r="C14" s="77">
        <v>0</v>
      </c>
      <c r="D14" s="78">
        <f t="shared" si="0"/>
        <v>0</v>
      </c>
    </row>
    <row r="15" spans="1:36">
      <c r="A15" s="10" t="s">
        <v>13</v>
      </c>
      <c r="B15" s="70" t="s">
        <v>18</v>
      </c>
      <c r="C15" s="77">
        <v>13520.777622648</v>
      </c>
      <c r="D15" s="78">
        <f t="shared" si="0"/>
        <v>0.11017341362075984</v>
      </c>
    </row>
    <row r="16" spans="1:36">
      <c r="A16" s="10" t="s">
        <v>13</v>
      </c>
      <c r="B16" s="70" t="s">
        <v>19</v>
      </c>
      <c r="C16" s="77">
        <v>7346.9941132896001</v>
      </c>
      <c r="D16" s="78">
        <f t="shared" si="0"/>
        <v>5.9866632223643954E-2</v>
      </c>
    </row>
    <row r="17" spans="1:4">
      <c r="A17" s="10" t="s">
        <v>13</v>
      </c>
      <c r="B17" s="70" t="s">
        <v>195</v>
      </c>
      <c r="C17" s="77">
        <v>20803.162537193999</v>
      </c>
      <c r="D17" s="78">
        <f t="shared" si="0"/>
        <v>0.16951358086024776</v>
      </c>
    </row>
    <row r="18" spans="1:4">
      <c r="A18" s="10" t="s">
        <v>13</v>
      </c>
      <c r="B18" s="70" t="s">
        <v>20</v>
      </c>
      <c r="C18" s="77">
        <v>2666.91392467584</v>
      </c>
      <c r="D18" s="78">
        <f t="shared" si="0"/>
        <v>2.1731221318373479E-2</v>
      </c>
    </row>
    <row r="19" spans="1:4">
      <c r="A19" s="10" t="s">
        <v>13</v>
      </c>
      <c r="B19" s="70" t="s">
        <v>21</v>
      </c>
      <c r="C19" s="77">
        <v>0.174175</v>
      </c>
      <c r="D19" s="78">
        <f t="shared" si="0"/>
        <v>1.4192567064524839E-6</v>
      </c>
    </row>
    <row r="20" spans="1:4">
      <c r="A20" s="10" t="s">
        <v>13</v>
      </c>
      <c r="B20" s="70" t="s">
        <v>22</v>
      </c>
      <c r="C20" s="77">
        <v>48.606864000000002</v>
      </c>
      <c r="D20" s="78">
        <f t="shared" si="0"/>
        <v>3.9607072031935591E-4</v>
      </c>
    </row>
    <row r="21" spans="1:4">
      <c r="A21" s="10" t="s">
        <v>13</v>
      </c>
      <c r="B21" s="70" t="s">
        <v>23</v>
      </c>
      <c r="C21" s="77">
        <v>-163.07598333814954</v>
      </c>
      <c r="D21" s="78">
        <f t="shared" si="0"/>
        <v>-1.3288168968795882E-3</v>
      </c>
    </row>
    <row r="22" spans="1:4">
      <c r="A22" s="10" t="s">
        <v>13</v>
      </c>
      <c r="B22" s="70" t="s">
        <v>24</v>
      </c>
      <c r="C22" s="77">
        <v>0</v>
      </c>
      <c r="D22" s="78">
        <f t="shared" si="0"/>
        <v>0</v>
      </c>
    </row>
    <row r="23" spans="1:4">
      <c r="B23" s="69" t="s">
        <v>25</v>
      </c>
      <c r="C23" s="60"/>
      <c r="D23" s="60"/>
    </row>
    <row r="24" spans="1:4">
      <c r="A24" s="10" t="s">
        <v>13</v>
      </c>
      <c r="B24" s="70" t="s">
        <v>26</v>
      </c>
      <c r="C24" s="77">
        <v>0</v>
      </c>
      <c r="D24" s="78">
        <f t="shared" ref="D24:D37" si="1">C24/$C$42</f>
        <v>0</v>
      </c>
    </row>
    <row r="25" spans="1:4">
      <c r="A25" s="10" t="s">
        <v>13</v>
      </c>
      <c r="B25" s="70" t="s">
        <v>27</v>
      </c>
      <c r="C25" s="77">
        <v>0</v>
      </c>
      <c r="D25" s="78">
        <f t="shared" si="1"/>
        <v>0</v>
      </c>
    </row>
    <row r="26" spans="1:4">
      <c r="A26" s="10" t="s">
        <v>13</v>
      </c>
      <c r="B26" s="70" t="s">
        <v>18</v>
      </c>
      <c r="C26" s="77">
        <v>714.61144410099996</v>
      </c>
      <c r="D26" s="78">
        <f t="shared" si="1"/>
        <v>5.8229773764779018E-3</v>
      </c>
    </row>
    <row r="27" spans="1:4">
      <c r="A27" s="10" t="s">
        <v>13</v>
      </c>
      <c r="B27" s="70" t="s">
        <v>28</v>
      </c>
      <c r="C27" s="77">
        <v>4852.382088638582</v>
      </c>
      <c r="D27" s="78">
        <f t="shared" si="1"/>
        <v>3.9539404745630655E-2</v>
      </c>
    </row>
    <row r="28" spans="1:4">
      <c r="A28" s="10" t="s">
        <v>13</v>
      </c>
      <c r="B28" s="70" t="s">
        <v>29</v>
      </c>
      <c r="C28" s="77">
        <v>19012.589142325633</v>
      </c>
      <c r="D28" s="78">
        <f t="shared" si="1"/>
        <v>0.15492317868391753</v>
      </c>
    </row>
    <row r="29" spans="1:4">
      <c r="A29" s="10" t="s">
        <v>13</v>
      </c>
      <c r="B29" s="70" t="s">
        <v>30</v>
      </c>
      <c r="C29" s="77">
        <v>60.844936834843203</v>
      </c>
      <c r="D29" s="78">
        <f t="shared" si="1"/>
        <v>4.9579207496212993E-4</v>
      </c>
    </row>
    <row r="30" spans="1:4">
      <c r="A30" s="10" t="s">
        <v>13</v>
      </c>
      <c r="B30" s="70" t="s">
        <v>31</v>
      </c>
      <c r="C30" s="77">
        <v>0</v>
      </c>
      <c r="D30" s="78">
        <f t="shared" si="1"/>
        <v>0</v>
      </c>
    </row>
    <row r="31" spans="1:4">
      <c r="A31" s="10" t="s">
        <v>13</v>
      </c>
      <c r="B31" s="70" t="s">
        <v>32</v>
      </c>
      <c r="C31" s="77">
        <v>-92.351016599471791</v>
      </c>
      <c r="D31" s="78">
        <f t="shared" si="1"/>
        <v>-7.5251786798624946E-4</v>
      </c>
    </row>
    <row r="32" spans="1:4">
      <c r="A32" s="10" t="s">
        <v>13</v>
      </c>
      <c r="B32" s="70" t="s">
        <v>33</v>
      </c>
      <c r="C32" s="77">
        <v>0</v>
      </c>
      <c r="D32" s="78">
        <f t="shared" si="1"/>
        <v>0</v>
      </c>
    </row>
    <row r="33" spans="1:4">
      <c r="A33" s="10" t="s">
        <v>13</v>
      </c>
      <c r="B33" s="69" t="s">
        <v>34</v>
      </c>
      <c r="C33" s="77">
        <v>1028.6937203411867</v>
      </c>
      <c r="D33" s="78">
        <f t="shared" si="1"/>
        <v>8.3822618715647199E-3</v>
      </c>
    </row>
    <row r="34" spans="1:4">
      <c r="A34" s="10" t="s">
        <v>13</v>
      </c>
      <c r="B34" s="69" t="s">
        <v>35</v>
      </c>
      <c r="C34" s="77">
        <v>151.80038714789001</v>
      </c>
      <c r="D34" s="78">
        <f t="shared" si="1"/>
        <v>1.2369382374148204E-3</v>
      </c>
    </row>
    <row r="35" spans="1:4">
      <c r="A35" s="10" t="s">
        <v>13</v>
      </c>
      <c r="B35" s="69" t="s">
        <v>36</v>
      </c>
      <c r="C35" s="77">
        <v>0</v>
      </c>
      <c r="D35" s="78">
        <f t="shared" si="1"/>
        <v>0</v>
      </c>
    </row>
    <row r="36" spans="1:4">
      <c r="A36" s="10" t="s">
        <v>13</v>
      </c>
      <c r="B36" s="69" t="s">
        <v>37</v>
      </c>
      <c r="C36" s="77">
        <v>0</v>
      </c>
      <c r="D36" s="78">
        <f t="shared" si="1"/>
        <v>0</v>
      </c>
    </row>
    <row r="37" spans="1:4">
      <c r="A37" s="10" t="s">
        <v>13</v>
      </c>
      <c r="B37" s="69" t="s">
        <v>38</v>
      </c>
      <c r="C37" s="77">
        <v>1090.550593488</v>
      </c>
      <c r="D37" s="78">
        <f t="shared" si="1"/>
        <v>8.8862996614530246E-3</v>
      </c>
    </row>
    <row r="38" spans="1:4">
      <c r="A38" s="10"/>
      <c r="B38" s="71" t="s">
        <v>39</v>
      </c>
      <c r="C38" s="60"/>
      <c r="D38" s="60"/>
    </row>
    <row r="39" spans="1:4">
      <c r="A39" s="10" t="s">
        <v>13</v>
      </c>
      <c r="B39" s="72" t="s">
        <v>40</v>
      </c>
      <c r="C39" s="77">
        <v>0</v>
      </c>
      <c r="D39" s="78">
        <f t="shared" ref="D39:D42" si="2">C39/$C$42</f>
        <v>0</v>
      </c>
    </row>
    <row r="40" spans="1:4">
      <c r="A40" s="10" t="s">
        <v>13</v>
      </c>
      <c r="B40" s="72" t="s">
        <v>41</v>
      </c>
      <c r="C40" s="77">
        <v>0</v>
      </c>
      <c r="D40" s="78">
        <f t="shared" si="2"/>
        <v>0</v>
      </c>
    </row>
    <row r="41" spans="1:4">
      <c r="A41" s="10" t="s">
        <v>13</v>
      </c>
      <c r="B41" s="72" t="s">
        <v>42</v>
      </c>
      <c r="C41" s="77">
        <v>0</v>
      </c>
      <c r="D41" s="78">
        <f t="shared" si="2"/>
        <v>0</v>
      </c>
    </row>
    <row r="42" spans="1:4">
      <c r="B42" s="72" t="s">
        <v>43</v>
      </c>
      <c r="C42" s="77">
        <f>SUM(C11:C41)</f>
        <v>122722.68942477694</v>
      </c>
      <c r="D42" s="78">
        <f t="shared" si="2"/>
        <v>1</v>
      </c>
    </row>
    <row r="43" spans="1:4">
      <c r="A43" s="10" t="s">
        <v>13</v>
      </c>
      <c r="B43" s="73" t="s">
        <v>44</v>
      </c>
      <c r="C43" s="77">
        <f>'יתרת התחייבות להשקעה'!C11</f>
        <v>5366.5653371600001</v>
      </c>
      <c r="D43" s="78">
        <v>0</v>
      </c>
    </row>
    <row r="44" spans="1:4">
      <c r="B44" s="11" t="s">
        <v>199</v>
      </c>
    </row>
    <row r="45" spans="1:4">
      <c r="C45" s="13" t="s">
        <v>45</v>
      </c>
      <c r="D45" s="14" t="s">
        <v>46</v>
      </c>
    </row>
    <row r="46" spans="1:4">
      <c r="C46" s="13" t="s">
        <v>9</v>
      </c>
      <c r="D46" s="13" t="s">
        <v>10</v>
      </c>
    </row>
    <row r="47" spans="1:4">
      <c r="C47" t="s">
        <v>200</v>
      </c>
      <c r="D47">
        <v>4.2</v>
      </c>
    </row>
    <row r="48" spans="1:4">
      <c r="C48" t="s">
        <v>110</v>
      </c>
      <c r="D48">
        <v>4.0530999999999997</v>
      </c>
    </row>
    <row r="49" spans="3:4">
      <c r="C49" t="s">
        <v>106</v>
      </c>
      <c r="D49">
        <v>3.8239999999999998</v>
      </c>
    </row>
    <row r="50" spans="3:4">
      <c r="C50" t="s">
        <v>113</v>
      </c>
      <c r="D50">
        <v>4.6779000000000002</v>
      </c>
    </row>
  </sheetData>
  <mergeCells count="1">
    <mergeCell ref="B6:D6"/>
  </mergeCells>
  <hyperlinks>
    <hyperlink ref="A11" location="מזומנים!A1" display="◄"/>
    <hyperlink ref="A13" location="'תעודות התחייבות ממשלתיו'!A1" display="◄"/>
    <hyperlink ref="A14:A17" location="מזומנים!A1" display="◄"/>
    <hyperlink ref="A18" location="'קרנות נאמנות'!A1" display="◄"/>
    <hyperlink ref="A19:A22" location="מזומנים!A1" display="◄"/>
    <hyperlink ref="A24" location="'לא סחירים- תעודות התחייבות'!A1" display="◄"/>
    <hyperlink ref="A25:A32" location="מזומנים!A1" display="◄"/>
    <hyperlink ref="A33" location="הלוואות!A1" display="◄"/>
    <hyperlink ref="A34:A37" location="מזומנים!A1" display="◄"/>
    <hyperlink ref="A14" location="'תעודות חוב מסחריות '!A1" display="◄"/>
    <hyperlink ref="A15" location="'אג&quot;ח קונצרני'!A1" display="◄"/>
    <hyperlink ref="A16" location="מניות!A1" display="◄"/>
    <hyperlink ref="A17" location="'תעודות סל'!A1" display="◄"/>
    <hyperlink ref="A19" location="'כתבי אופציה'!A1" display="◄"/>
    <hyperlink ref="A20" location="אופציות!A1" display="◄"/>
    <hyperlink ref="A21" location="'חוזים עתידיים'!A1" display="◄"/>
    <hyperlink ref="A22" location="'מוצרים מובנים'!A1" display="◄"/>
    <hyperlink ref="A25" location="'לא סחיר - תעודות חוב'!A1" display="◄"/>
    <hyperlink ref="A26" location="'לא סחיר - אג&quot;ח קונצרני'!A1" display="◄"/>
    <hyperlink ref="A27" location="'לא סחיר - מניות'!A1" display="◄"/>
    <hyperlink ref="A28" location="'לא סחיר - קרנות השקעה'!A1" display="◄"/>
    <hyperlink ref="A29" location="'לא סחיר - כתבי אופציה'!A1" display="◄"/>
    <hyperlink ref="A30" location="'לא סחיר - אופציות'!A1" display="◄"/>
    <hyperlink ref="A31" location="'לא סחיר - חוזים עתידיים'!A1" display="◄"/>
    <hyperlink ref="A32" location="'לא סחיר - מוצרים מובנים'!A1" display="◄"/>
    <hyperlink ref="A34" location="'פקדונות מעל 3 חודשים'!A1" display="◄"/>
    <hyperlink ref="A35" location="מקרקעין!A1" display="◄"/>
    <hyperlink ref="A37" location="'השקעות אחרות '!A1" display="◄"/>
    <hyperlink ref="A43" location="'יתרות השקעה'!A1" display="◄"/>
    <hyperlink ref="A36" location="'השקעה בחברות מוחזקות'!A1" display="◄"/>
    <hyperlink ref="A39" location="'אג&quot;ח קונצרני סחיר'!A1" display="◄"/>
    <hyperlink ref="A40" location="'אג&quot;ח קונצרני לא סחיר'!A1" display="◄"/>
    <hyperlink ref="A41" location="'מסגרות אשראי מנוצלות ללווים'!A1" display="◄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AM487"/>
  <sheetViews>
    <sheetView rightToLeft="1" workbookViewId="0">
      <selection activeCell="L12" sqref="K12:L35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197</v>
      </c>
    </row>
    <row r="2" spans="2:13">
      <c r="B2" s="2" t="s">
        <v>1</v>
      </c>
    </row>
    <row r="3" spans="2:13">
      <c r="B3" s="2" t="s">
        <v>2</v>
      </c>
      <c r="C3" t="s">
        <v>198</v>
      </c>
    </row>
    <row r="4" spans="2:13">
      <c r="B4" s="2" t="s">
        <v>3</v>
      </c>
    </row>
    <row r="5" spans="2:13">
      <c r="B5" s="2"/>
    </row>
    <row r="7" spans="2:13" ht="26.25" customHeight="1">
      <c r="B7" s="88" t="s">
        <v>47</v>
      </c>
      <c r="C7" s="89"/>
      <c r="D7" s="89"/>
      <c r="E7" s="89"/>
      <c r="F7" s="89"/>
      <c r="G7" s="89"/>
      <c r="H7" s="89"/>
      <c r="I7" s="89"/>
      <c r="J7" s="89"/>
      <c r="K7" s="89"/>
      <c r="L7" s="89"/>
    </row>
    <row r="8" spans="2:13" s="19" customFormat="1" ht="63">
      <c r="B8" s="17" t="s">
        <v>48</v>
      </c>
      <c r="C8" s="18" t="s">
        <v>49</v>
      </c>
      <c r="D8" s="18" t="s">
        <v>50</v>
      </c>
      <c r="E8" s="18" t="s">
        <v>51</v>
      </c>
      <c r="F8" s="18" t="s">
        <v>52</v>
      </c>
      <c r="G8" s="18" t="s">
        <v>53</v>
      </c>
      <c r="H8" s="18" t="s">
        <v>54</v>
      </c>
      <c r="I8" s="18" t="s">
        <v>55</v>
      </c>
      <c r="J8" s="18" t="s">
        <v>56</v>
      </c>
      <c r="K8" s="18" t="s">
        <v>57</v>
      </c>
      <c r="L8" s="18" t="s">
        <v>58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</row>
    <row r="11" spans="2:13" s="23" customFormat="1" ht="18" customHeight="1">
      <c r="B11" s="24" t="s">
        <v>67</v>
      </c>
      <c r="C11" s="7"/>
      <c r="D11" s="7"/>
      <c r="E11" s="7"/>
      <c r="F11" s="7"/>
      <c r="G11" s="7"/>
      <c r="H11" s="7"/>
      <c r="I11" s="76">
        <v>0</v>
      </c>
      <c r="J11" s="75">
        <f>J12</f>
        <v>8626.3684547299999</v>
      </c>
      <c r="K11" s="76">
        <f>J11/$J$11</f>
        <v>1</v>
      </c>
      <c r="L11" s="76">
        <f>J11/'סכום נכסי הקרן'!$C$42</f>
        <v>7.0291553217773528E-2</v>
      </c>
    </row>
    <row r="12" spans="2:13">
      <c r="B12" s="79" t="s">
        <v>201</v>
      </c>
      <c r="C12" s="26"/>
      <c r="D12" s="27"/>
      <c r="E12" s="27"/>
      <c r="F12" s="27"/>
      <c r="G12" s="27"/>
      <c r="H12" s="27"/>
      <c r="I12" s="80">
        <v>0</v>
      </c>
      <c r="J12" s="81">
        <f>J13+J16</f>
        <v>8626.3684547299999</v>
      </c>
      <c r="K12" s="80">
        <f t="shared" ref="K12:K35" si="0">J12/$J$11</f>
        <v>1</v>
      </c>
      <c r="L12" s="80">
        <f>J12/'סכום נכסי הקרן'!$C$42</f>
        <v>7.0291553217773528E-2</v>
      </c>
    </row>
    <row r="13" spans="2:13">
      <c r="B13" s="79" t="s">
        <v>202</v>
      </c>
      <c r="C13" s="26"/>
      <c r="D13" s="27"/>
      <c r="E13" s="27"/>
      <c r="F13" s="27"/>
      <c r="G13" s="27"/>
      <c r="H13" s="27"/>
      <c r="I13" s="80">
        <v>0</v>
      </c>
      <c r="J13" s="81">
        <f>J14+J15</f>
        <v>6201.6185500000001</v>
      </c>
      <c r="K13" s="80">
        <f t="shared" si="0"/>
        <v>0.71891417373895461</v>
      </c>
      <c r="L13" s="80">
        <f>J13/'סכום נכסי הקרן'!$C$42</f>
        <v>5.0533593902383406E-2</v>
      </c>
    </row>
    <row r="14" spans="2:13">
      <c r="B14" t="s">
        <v>203</v>
      </c>
      <c r="C14" t="s">
        <v>204</v>
      </c>
      <c r="D14" t="s">
        <v>205</v>
      </c>
      <c r="E14" t="s">
        <v>206</v>
      </c>
      <c r="F14" t="s">
        <v>207</v>
      </c>
      <c r="G14" t="s">
        <v>102</v>
      </c>
      <c r="H14" s="78">
        <v>0</v>
      </c>
      <c r="I14" s="78">
        <v>0</v>
      </c>
      <c r="J14" s="77">
        <v>98.727109999999996</v>
      </c>
      <c r="K14" s="78">
        <f t="shared" si="0"/>
        <v>1.1444805600190433E-2</v>
      </c>
      <c r="L14" s="78">
        <f>J14/'סכום נכסי הקרן'!$C$42</f>
        <v>8.0447316191285822E-4</v>
      </c>
    </row>
    <row r="15" spans="2:13">
      <c r="B15" t="s">
        <v>208</v>
      </c>
      <c r="C15" t="s">
        <v>209</v>
      </c>
      <c r="D15" t="s">
        <v>210</v>
      </c>
      <c r="E15" t="s">
        <v>211</v>
      </c>
      <c r="F15" t="s">
        <v>150</v>
      </c>
      <c r="G15" t="s">
        <v>102</v>
      </c>
      <c r="H15" s="78">
        <v>0</v>
      </c>
      <c r="I15" s="78">
        <v>0</v>
      </c>
      <c r="J15" s="77">
        <f>4579.89144+1523</f>
        <v>6102.8914400000003</v>
      </c>
      <c r="K15" s="78">
        <f t="shared" si="0"/>
        <v>0.70746936813876415</v>
      </c>
      <c r="L15" s="78">
        <f>J15/'סכום נכסי הקרן'!$C$42</f>
        <v>4.9729120740470548E-2</v>
      </c>
    </row>
    <row r="16" spans="2:13">
      <c r="B16" s="79" t="s">
        <v>212</v>
      </c>
      <c r="D16" s="16"/>
      <c r="I16" s="80">
        <v>0</v>
      </c>
      <c r="J16" s="81">
        <v>2424.7499047299998</v>
      </c>
      <c r="K16" s="80">
        <f t="shared" si="0"/>
        <v>0.28108582626104545</v>
      </c>
      <c r="L16" s="80">
        <f>J16/'סכום נכסי הקרן'!$C$42</f>
        <v>1.9757959315390119E-2</v>
      </c>
    </row>
    <row r="17" spans="2:12">
      <c r="B17" t="s">
        <v>213</v>
      </c>
      <c r="C17" t="s">
        <v>214</v>
      </c>
      <c r="D17" t="s">
        <v>210</v>
      </c>
      <c r="E17" t="s">
        <v>211</v>
      </c>
      <c r="F17" t="s">
        <v>150</v>
      </c>
      <c r="G17" t="s">
        <v>110</v>
      </c>
      <c r="H17" s="78">
        <v>0</v>
      </c>
      <c r="I17" s="78">
        <v>0</v>
      </c>
      <c r="J17" s="77">
        <v>188.678614208</v>
      </c>
      <c r="K17" s="78">
        <f t="shared" si="0"/>
        <v>2.1872311065561312E-2</v>
      </c>
      <c r="L17" s="78">
        <f>J17/'סכום נכסי הקרן'!$C$42</f>
        <v>1.5374387172605996E-3</v>
      </c>
    </row>
    <row r="18" spans="2:12">
      <c r="B18" t="s">
        <v>215</v>
      </c>
      <c r="C18" t="s">
        <v>216</v>
      </c>
      <c r="D18" t="s">
        <v>205</v>
      </c>
      <c r="E18" t="s">
        <v>206</v>
      </c>
      <c r="F18" t="s">
        <v>207</v>
      </c>
      <c r="G18" t="s">
        <v>106</v>
      </c>
      <c r="H18" s="78">
        <v>0</v>
      </c>
      <c r="I18" s="78">
        <v>0</v>
      </c>
      <c r="J18" s="77">
        <v>106.74512448</v>
      </c>
      <c r="K18" s="78">
        <f t="shared" si="0"/>
        <v>1.2374282995235341E-2</v>
      </c>
      <c r="L18" s="78">
        <f>J18/'סכום נכסי הקרן'!$C$42</f>
        <v>8.6980757169137491E-4</v>
      </c>
    </row>
    <row r="19" spans="2:12">
      <c r="B19" t="s">
        <v>217</v>
      </c>
      <c r="C19" t="s">
        <v>218</v>
      </c>
      <c r="D19" t="s">
        <v>210</v>
      </c>
      <c r="E19" t="s">
        <v>211</v>
      </c>
      <c r="F19" t="s">
        <v>150</v>
      </c>
      <c r="G19" t="s">
        <v>106</v>
      </c>
      <c r="H19" s="78">
        <v>0</v>
      </c>
      <c r="I19" s="78">
        <v>0</v>
      </c>
      <c r="J19" s="77">
        <v>1890.1209075199999</v>
      </c>
      <c r="K19" s="78">
        <f t="shared" si="0"/>
        <v>0.2191096887918822</v>
      </c>
      <c r="L19" s="78">
        <f>J19/'סכום נכסי הקרן'!$C$42</f>
        <v>1.5401560350244382E-2</v>
      </c>
    </row>
    <row r="20" spans="2:12">
      <c r="B20" t="s">
        <v>219</v>
      </c>
      <c r="C20" t="s">
        <v>220</v>
      </c>
      <c r="D20" t="s">
        <v>210</v>
      </c>
      <c r="E20" t="s">
        <v>211</v>
      </c>
      <c r="F20" t="s">
        <v>150</v>
      </c>
      <c r="G20" t="s">
        <v>113</v>
      </c>
      <c r="H20" s="78">
        <v>0</v>
      </c>
      <c r="I20" s="78">
        <v>0</v>
      </c>
      <c r="J20" s="77">
        <v>239.20525852200001</v>
      </c>
      <c r="K20" s="78">
        <f t="shared" si="0"/>
        <v>2.7729543408366621E-2</v>
      </c>
      <c r="L20" s="78">
        <f>J20/'סכום נכסי הקרן'!$C$42</f>
        <v>1.9491526761937631E-3</v>
      </c>
    </row>
    <row r="21" spans="2:12">
      <c r="B21" s="79" t="s">
        <v>221</v>
      </c>
      <c r="D21" s="16"/>
      <c r="I21" s="80">
        <v>0</v>
      </c>
      <c r="J21" s="81">
        <v>0</v>
      </c>
      <c r="K21" s="80">
        <f t="shared" si="0"/>
        <v>0</v>
      </c>
      <c r="L21" s="80">
        <f>J21/'סכום נכסי הקרן'!$C$42</f>
        <v>0</v>
      </c>
    </row>
    <row r="22" spans="2:12">
      <c r="B22" t="s">
        <v>222</v>
      </c>
      <c r="C22" t="s">
        <v>222</v>
      </c>
      <c r="D22" s="16"/>
      <c r="E22" t="s">
        <v>222</v>
      </c>
      <c r="G22" t="s">
        <v>222</v>
      </c>
      <c r="H22" s="78">
        <v>0</v>
      </c>
      <c r="I22" s="78">
        <v>0</v>
      </c>
      <c r="J22" s="77">
        <v>0</v>
      </c>
      <c r="K22" s="78">
        <f t="shared" si="0"/>
        <v>0</v>
      </c>
      <c r="L22" s="78">
        <f>J22/'סכום נכסי הקרן'!$C$42</f>
        <v>0</v>
      </c>
    </row>
    <row r="23" spans="2:12">
      <c r="B23" s="79" t="s">
        <v>223</v>
      </c>
      <c r="D23" s="16"/>
      <c r="I23" s="80">
        <v>0</v>
      </c>
      <c r="J23" s="81">
        <v>0</v>
      </c>
      <c r="K23" s="80">
        <f t="shared" si="0"/>
        <v>0</v>
      </c>
      <c r="L23" s="80">
        <f>J23/'סכום נכסי הקרן'!$C$42</f>
        <v>0</v>
      </c>
    </row>
    <row r="24" spans="2:12">
      <c r="B24" t="s">
        <v>222</v>
      </c>
      <c r="C24" t="s">
        <v>222</v>
      </c>
      <c r="D24" s="16"/>
      <c r="E24" t="s">
        <v>222</v>
      </c>
      <c r="G24" t="s">
        <v>222</v>
      </c>
      <c r="H24" s="78">
        <v>0</v>
      </c>
      <c r="I24" s="78">
        <v>0</v>
      </c>
      <c r="J24" s="77">
        <v>0</v>
      </c>
      <c r="K24" s="78">
        <f t="shared" si="0"/>
        <v>0</v>
      </c>
      <c r="L24" s="78">
        <f>J24/'סכום נכסי הקרן'!$C$42</f>
        <v>0</v>
      </c>
    </row>
    <row r="25" spans="2:12">
      <c r="B25" s="79" t="s">
        <v>224</v>
      </c>
      <c r="D25" s="16"/>
      <c r="I25" s="80">
        <v>0</v>
      </c>
      <c r="J25" s="81">
        <v>0</v>
      </c>
      <c r="K25" s="80">
        <f t="shared" si="0"/>
        <v>0</v>
      </c>
      <c r="L25" s="80">
        <f>J25/'סכום נכסי הקרן'!$C$42</f>
        <v>0</v>
      </c>
    </row>
    <row r="26" spans="2:12">
      <c r="B26" t="s">
        <v>222</v>
      </c>
      <c r="C26" t="s">
        <v>222</v>
      </c>
      <c r="D26" s="16"/>
      <c r="E26" t="s">
        <v>222</v>
      </c>
      <c r="G26" t="s">
        <v>222</v>
      </c>
      <c r="H26" s="78">
        <v>0</v>
      </c>
      <c r="I26" s="78">
        <v>0</v>
      </c>
      <c r="J26" s="77">
        <v>0</v>
      </c>
      <c r="K26" s="78">
        <f t="shared" si="0"/>
        <v>0</v>
      </c>
      <c r="L26" s="78">
        <f>J26/'סכום נכסי הקרן'!$C$42</f>
        <v>0</v>
      </c>
    </row>
    <row r="27" spans="2:12">
      <c r="B27" s="79" t="s">
        <v>225</v>
      </c>
      <c r="D27" s="16"/>
      <c r="I27" s="80">
        <v>0</v>
      </c>
      <c r="J27" s="81">
        <v>0</v>
      </c>
      <c r="K27" s="80">
        <f t="shared" si="0"/>
        <v>0</v>
      </c>
      <c r="L27" s="80">
        <f>J27/'סכום נכסי הקרן'!$C$42</f>
        <v>0</v>
      </c>
    </row>
    <row r="28" spans="2:12">
      <c r="B28" t="s">
        <v>222</v>
      </c>
      <c r="C28" t="s">
        <v>222</v>
      </c>
      <c r="D28" s="16"/>
      <c r="E28" t="s">
        <v>222</v>
      </c>
      <c r="G28" t="s">
        <v>222</v>
      </c>
      <c r="H28" s="78">
        <v>0</v>
      </c>
      <c r="I28" s="78">
        <v>0</v>
      </c>
      <c r="J28" s="77">
        <v>0</v>
      </c>
      <c r="K28" s="78">
        <f t="shared" si="0"/>
        <v>0</v>
      </c>
      <c r="L28" s="78">
        <f>J28/'סכום נכסי הקרן'!$C$42</f>
        <v>0</v>
      </c>
    </row>
    <row r="29" spans="2:12">
      <c r="B29" s="79" t="s">
        <v>226</v>
      </c>
      <c r="D29" s="16"/>
      <c r="I29" s="80">
        <v>0</v>
      </c>
      <c r="J29" s="81">
        <v>0</v>
      </c>
      <c r="K29" s="80">
        <f t="shared" si="0"/>
        <v>0</v>
      </c>
      <c r="L29" s="80">
        <f>J29/'סכום נכסי הקרן'!$C$42</f>
        <v>0</v>
      </c>
    </row>
    <row r="30" spans="2:12">
      <c r="B30" t="s">
        <v>222</v>
      </c>
      <c r="C30" t="s">
        <v>222</v>
      </c>
      <c r="D30" s="16"/>
      <c r="E30" t="s">
        <v>222</v>
      </c>
      <c r="G30" t="s">
        <v>222</v>
      </c>
      <c r="H30" s="78">
        <v>0</v>
      </c>
      <c r="I30" s="78">
        <v>0</v>
      </c>
      <c r="J30" s="77">
        <v>0</v>
      </c>
      <c r="K30" s="78">
        <f t="shared" si="0"/>
        <v>0</v>
      </c>
      <c r="L30" s="78">
        <f>J30/'סכום נכסי הקרן'!$C$42</f>
        <v>0</v>
      </c>
    </row>
    <row r="31" spans="2:12">
      <c r="B31" s="79" t="s">
        <v>227</v>
      </c>
      <c r="D31" s="16"/>
      <c r="I31" s="80">
        <v>0</v>
      </c>
      <c r="J31" s="81">
        <v>0</v>
      </c>
      <c r="K31" s="80">
        <f t="shared" si="0"/>
        <v>0</v>
      </c>
      <c r="L31" s="80">
        <f>J31/'סכום נכסי הקרן'!$C$42</f>
        <v>0</v>
      </c>
    </row>
    <row r="32" spans="2:12">
      <c r="B32" s="79" t="s">
        <v>228</v>
      </c>
      <c r="D32" s="16"/>
      <c r="I32" s="80">
        <v>0</v>
      </c>
      <c r="J32" s="81">
        <v>0</v>
      </c>
      <c r="K32" s="80">
        <f t="shared" si="0"/>
        <v>0</v>
      </c>
      <c r="L32" s="80">
        <f>J32/'סכום נכסי הקרן'!$C$42</f>
        <v>0</v>
      </c>
    </row>
    <row r="33" spans="2:12">
      <c r="B33" t="s">
        <v>222</v>
      </c>
      <c r="C33" t="s">
        <v>222</v>
      </c>
      <c r="D33" s="16"/>
      <c r="E33" t="s">
        <v>222</v>
      </c>
      <c r="G33" t="s">
        <v>222</v>
      </c>
      <c r="H33" s="78">
        <v>0</v>
      </c>
      <c r="I33" s="78">
        <v>0</v>
      </c>
      <c r="J33" s="77">
        <v>0</v>
      </c>
      <c r="K33" s="78">
        <f t="shared" si="0"/>
        <v>0</v>
      </c>
      <c r="L33" s="78">
        <f>J33/'סכום נכסי הקרן'!$C$42</f>
        <v>0</v>
      </c>
    </row>
    <row r="34" spans="2:12">
      <c r="B34" s="79" t="s">
        <v>226</v>
      </c>
      <c r="D34" s="16"/>
      <c r="I34" s="80">
        <v>0</v>
      </c>
      <c r="J34" s="81">
        <v>0</v>
      </c>
      <c r="K34" s="80">
        <f t="shared" si="0"/>
        <v>0</v>
      </c>
      <c r="L34" s="80">
        <f>J34/'סכום נכסי הקרן'!$C$42</f>
        <v>0</v>
      </c>
    </row>
    <row r="35" spans="2:12">
      <c r="B35" t="s">
        <v>222</v>
      </c>
      <c r="C35" t="s">
        <v>222</v>
      </c>
      <c r="D35" s="16"/>
      <c r="E35" t="s">
        <v>222</v>
      </c>
      <c r="G35" t="s">
        <v>222</v>
      </c>
      <c r="H35" s="78">
        <v>0</v>
      </c>
      <c r="I35" s="78">
        <v>0</v>
      </c>
      <c r="J35" s="77">
        <v>0</v>
      </c>
      <c r="K35" s="78">
        <f t="shared" si="0"/>
        <v>0</v>
      </c>
      <c r="L35" s="78">
        <f>J35/'סכום נכסי הקרן'!$C$42</f>
        <v>0</v>
      </c>
    </row>
    <row r="36" spans="2:12">
      <c r="B36" t="s">
        <v>229</v>
      </c>
      <c r="D36" s="16"/>
    </row>
    <row r="37" spans="2:12">
      <c r="D37" s="16"/>
    </row>
    <row r="38" spans="2:12">
      <c r="D38" s="16"/>
    </row>
    <row r="39" spans="2:12">
      <c r="D39" s="16"/>
    </row>
    <row r="40" spans="2:12">
      <c r="D40" s="16"/>
    </row>
    <row r="41" spans="2:12">
      <c r="D41" s="16"/>
    </row>
    <row r="42" spans="2:12">
      <c r="D42" s="16"/>
    </row>
    <row r="43" spans="2:12">
      <c r="D43" s="16"/>
    </row>
    <row r="44" spans="2:12">
      <c r="D44" s="16"/>
    </row>
    <row r="45" spans="2:12">
      <c r="D45" s="16"/>
    </row>
    <row r="46" spans="2:12">
      <c r="D46" s="16"/>
    </row>
    <row r="47" spans="2:12">
      <c r="D47" s="16"/>
    </row>
    <row r="48" spans="2:12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BA860"/>
  <sheetViews>
    <sheetView rightToLeft="1" topLeftCell="A4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197</v>
      </c>
    </row>
    <row r="2" spans="2:53">
      <c r="B2" s="2" t="s">
        <v>1</v>
      </c>
    </row>
    <row r="3" spans="2:53">
      <c r="B3" s="2" t="s">
        <v>2</v>
      </c>
      <c r="C3" t="s">
        <v>198</v>
      </c>
    </row>
    <row r="4" spans="2:53">
      <c r="B4" s="2" t="s">
        <v>3</v>
      </c>
    </row>
    <row r="6" spans="2:53" ht="21.75" customHeight="1">
      <c r="B6" s="90" t="s">
        <v>68</v>
      </c>
      <c r="C6" s="91"/>
      <c r="D6" s="91"/>
      <c r="E6" s="91"/>
      <c r="F6" s="91"/>
      <c r="G6" s="91"/>
      <c r="H6" s="91"/>
      <c r="I6" s="91"/>
      <c r="J6" s="91"/>
      <c r="K6" s="91"/>
      <c r="L6" s="91"/>
      <c r="M6" s="91"/>
      <c r="N6" s="91"/>
      <c r="O6" s="91"/>
      <c r="P6" s="91"/>
      <c r="Q6" s="91"/>
      <c r="R6" s="92"/>
    </row>
    <row r="7" spans="2:53" ht="27.75" customHeight="1">
      <c r="B7" s="93" t="s">
        <v>69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5"/>
      <c r="AU7" s="19"/>
      <c r="AV7" s="19"/>
    </row>
    <row r="8" spans="2:53" s="19" customFormat="1" ht="76.5" customHeight="1">
      <c r="B8" s="4" t="s">
        <v>48</v>
      </c>
      <c r="C8" s="28" t="s">
        <v>49</v>
      </c>
      <c r="D8" s="28" t="s">
        <v>70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38" t="s">
        <v>192</v>
      </c>
      <c r="O8" s="28" t="s">
        <v>56</v>
      </c>
      <c r="P8" s="28" t="s">
        <v>189</v>
      </c>
      <c r="Q8" s="28" t="s">
        <v>57</v>
      </c>
      <c r="R8" s="30" t="s">
        <v>183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21" t="s">
        <v>185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81</v>
      </c>
      <c r="C11" s="33"/>
      <c r="D11" s="33"/>
      <c r="E11" s="7"/>
      <c r="F11" s="7"/>
      <c r="G11" s="7"/>
      <c r="H11" s="75">
        <v>2.0699999999999998</v>
      </c>
      <c r="I11" s="7"/>
      <c r="J11" s="7"/>
      <c r="K11" s="76">
        <v>3.4299999999999997E-2</v>
      </c>
      <c r="L11" s="75">
        <v>40678672</v>
      </c>
      <c r="M11" s="7"/>
      <c r="N11" s="75">
        <v>0</v>
      </c>
      <c r="O11" s="75">
        <v>43053.6464203</v>
      </c>
      <c r="P11" s="7"/>
      <c r="Q11" s="76">
        <v>1</v>
      </c>
      <c r="R11" s="76">
        <v>0.35520000000000002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79" t="s">
        <v>201</v>
      </c>
      <c r="C12" s="16"/>
      <c r="D12" s="16"/>
      <c r="H12" s="81">
        <v>2.0699999999999998</v>
      </c>
      <c r="K12" s="80">
        <v>3.4299999999999997E-2</v>
      </c>
      <c r="L12" s="81">
        <v>40678672</v>
      </c>
      <c r="N12" s="81">
        <v>0</v>
      </c>
      <c r="O12" s="81">
        <v>43053.6464203</v>
      </c>
      <c r="Q12" s="80">
        <v>1</v>
      </c>
      <c r="R12" s="80">
        <v>0.35520000000000002</v>
      </c>
    </row>
    <row r="13" spans="2:53">
      <c r="B13" s="79" t="s">
        <v>230</v>
      </c>
      <c r="C13" s="16"/>
      <c r="D13" s="16"/>
      <c r="H13" s="81">
        <v>2.67</v>
      </c>
      <c r="K13" s="80">
        <v>1.67E-2</v>
      </c>
      <c r="L13" s="81">
        <v>15827211</v>
      </c>
      <c r="N13" s="81">
        <v>0</v>
      </c>
      <c r="O13" s="81">
        <v>18397.177622899999</v>
      </c>
      <c r="Q13" s="80">
        <v>0.42730000000000001</v>
      </c>
      <c r="R13" s="80">
        <v>0.15179999999999999</v>
      </c>
    </row>
    <row r="14" spans="2:53">
      <c r="B14" s="79" t="s">
        <v>231</v>
      </c>
      <c r="C14" s="16"/>
      <c r="D14" s="16"/>
      <c r="H14" s="81">
        <v>2.67</v>
      </c>
      <c r="K14" s="80">
        <v>1.67E-2</v>
      </c>
      <c r="L14" s="81">
        <v>15827211</v>
      </c>
      <c r="N14" s="81">
        <v>0</v>
      </c>
      <c r="O14" s="81">
        <v>18397.177622899999</v>
      </c>
      <c r="Q14" s="80">
        <v>0.42730000000000001</v>
      </c>
      <c r="R14" s="80">
        <v>0.15179999999999999</v>
      </c>
    </row>
    <row r="15" spans="2:53">
      <c r="B15" t="s">
        <v>232</v>
      </c>
      <c r="C15" t="s">
        <v>233</v>
      </c>
      <c r="D15" t="s">
        <v>100</v>
      </c>
      <c r="E15" t="s">
        <v>234</v>
      </c>
      <c r="G15" t="s">
        <v>235</v>
      </c>
      <c r="H15" s="77">
        <v>0.84</v>
      </c>
      <c r="I15" t="s">
        <v>102</v>
      </c>
      <c r="J15" s="78">
        <v>0.04</v>
      </c>
      <c r="K15" s="78">
        <v>2.0199999999999999E-2</v>
      </c>
      <c r="L15" s="77">
        <v>4107630</v>
      </c>
      <c r="M15" s="77">
        <v>140.66999999999999</v>
      </c>
      <c r="N15" s="77">
        <v>0</v>
      </c>
      <c r="O15" s="77">
        <v>5778.2031209999996</v>
      </c>
      <c r="P15" s="78">
        <v>2.9999999999999997E-4</v>
      </c>
      <c r="Q15" s="78">
        <v>0.13420000000000001</v>
      </c>
      <c r="R15" s="78">
        <v>4.7699999999999999E-2</v>
      </c>
    </row>
    <row r="16" spans="2:53">
      <c r="B16" t="s">
        <v>236</v>
      </c>
      <c r="C16" t="s">
        <v>237</v>
      </c>
      <c r="D16" t="s">
        <v>100</v>
      </c>
      <c r="E16" t="s">
        <v>234</v>
      </c>
      <c r="G16" t="s">
        <v>238</v>
      </c>
      <c r="H16" s="77">
        <v>5.59</v>
      </c>
      <c r="I16" t="s">
        <v>102</v>
      </c>
      <c r="J16" s="78">
        <v>5.0000000000000001E-3</v>
      </c>
      <c r="K16" s="78">
        <v>1.4999999999999999E-2</v>
      </c>
      <c r="L16" s="77">
        <v>1950014</v>
      </c>
      <c r="M16" s="77">
        <v>105.57</v>
      </c>
      <c r="N16" s="77">
        <v>0</v>
      </c>
      <c r="O16" s="77">
        <v>2058.6297798000001</v>
      </c>
      <c r="P16" s="78">
        <v>1E-4</v>
      </c>
      <c r="Q16" s="78">
        <v>4.7800000000000002E-2</v>
      </c>
      <c r="R16" s="78">
        <v>1.7000000000000001E-2</v>
      </c>
    </row>
    <row r="17" spans="2:18">
      <c r="B17" t="s">
        <v>239</v>
      </c>
      <c r="C17" t="s">
        <v>240</v>
      </c>
      <c r="D17" t="s">
        <v>100</v>
      </c>
      <c r="E17" t="s">
        <v>234</v>
      </c>
      <c r="G17" t="s">
        <v>241</v>
      </c>
      <c r="H17" s="77">
        <v>2.83</v>
      </c>
      <c r="I17" t="s">
        <v>102</v>
      </c>
      <c r="J17" s="78">
        <v>1E-3</v>
      </c>
      <c r="K17" s="78">
        <v>1.6400000000000001E-2</v>
      </c>
      <c r="L17" s="77">
        <v>1643566</v>
      </c>
      <c r="M17" s="77">
        <v>106.72</v>
      </c>
      <c r="N17" s="77">
        <v>0</v>
      </c>
      <c r="O17" s="77">
        <v>1754.0136352</v>
      </c>
      <c r="P17" s="78">
        <v>1E-4</v>
      </c>
      <c r="Q17" s="78">
        <v>4.07E-2</v>
      </c>
      <c r="R17" s="78">
        <v>1.4500000000000001E-2</v>
      </c>
    </row>
    <row r="18" spans="2:18">
      <c r="B18" t="s">
        <v>242</v>
      </c>
      <c r="C18" t="s">
        <v>243</v>
      </c>
      <c r="D18" t="s">
        <v>100</v>
      </c>
      <c r="E18" t="s">
        <v>234</v>
      </c>
      <c r="G18" t="s">
        <v>244</v>
      </c>
      <c r="H18" s="77">
        <v>2.0699999999999998</v>
      </c>
      <c r="I18" t="s">
        <v>102</v>
      </c>
      <c r="J18" s="78">
        <v>7.4999999999999997E-3</v>
      </c>
      <c r="K18" s="78">
        <v>1.7399999999999999E-2</v>
      </c>
      <c r="L18" s="77">
        <v>6163889</v>
      </c>
      <c r="M18" s="77">
        <v>110.36</v>
      </c>
      <c r="N18" s="77">
        <v>0</v>
      </c>
      <c r="O18" s="77">
        <v>6802.4679004</v>
      </c>
      <c r="P18" s="78">
        <v>2.9999999999999997E-4</v>
      </c>
      <c r="Q18" s="78">
        <v>0.158</v>
      </c>
      <c r="R18" s="78">
        <v>5.6099999999999997E-2</v>
      </c>
    </row>
    <row r="19" spans="2:18">
      <c r="B19" t="s">
        <v>245</v>
      </c>
      <c r="C19" t="s">
        <v>246</v>
      </c>
      <c r="D19" t="s">
        <v>100</v>
      </c>
      <c r="E19" t="s">
        <v>234</v>
      </c>
      <c r="G19" t="s">
        <v>247</v>
      </c>
      <c r="H19" s="77">
        <v>8.1300000000000008</v>
      </c>
      <c r="I19" t="s">
        <v>102</v>
      </c>
      <c r="J19" s="78">
        <v>1E-3</v>
      </c>
      <c r="K19" s="78">
        <v>1.52E-2</v>
      </c>
      <c r="L19" s="77">
        <v>1439679</v>
      </c>
      <c r="M19" s="77">
        <v>99.42</v>
      </c>
      <c r="N19" s="77">
        <v>0</v>
      </c>
      <c r="O19" s="77">
        <v>1431.3288617999999</v>
      </c>
      <c r="P19" s="78">
        <v>1E-4</v>
      </c>
      <c r="Q19" s="78">
        <v>3.32E-2</v>
      </c>
      <c r="R19" s="78">
        <v>1.18E-2</v>
      </c>
    </row>
    <row r="20" spans="2:18">
      <c r="B20" t="s">
        <v>248</v>
      </c>
      <c r="C20" t="s">
        <v>249</v>
      </c>
      <c r="D20" t="s">
        <v>100</v>
      </c>
      <c r="E20" t="s">
        <v>234</v>
      </c>
      <c r="G20" t="s">
        <v>250</v>
      </c>
      <c r="H20" s="77">
        <v>3.63</v>
      </c>
      <c r="I20" t="s">
        <v>102</v>
      </c>
      <c r="J20" s="78">
        <v>7.4999999999999997E-3</v>
      </c>
      <c r="K20" s="78">
        <v>-1.7000000000000001E-2</v>
      </c>
      <c r="L20" s="77">
        <v>522433</v>
      </c>
      <c r="M20" s="77">
        <v>109.59</v>
      </c>
      <c r="N20" s="77">
        <v>0</v>
      </c>
      <c r="O20" s="77">
        <v>572.53432469999996</v>
      </c>
      <c r="P20" s="78">
        <v>0</v>
      </c>
      <c r="Q20" s="78">
        <v>1.3299999999999999E-2</v>
      </c>
      <c r="R20" s="78">
        <v>4.7000000000000002E-3</v>
      </c>
    </row>
    <row r="21" spans="2:18">
      <c r="B21" s="79" t="s">
        <v>251</v>
      </c>
      <c r="C21" s="16"/>
      <c r="D21" s="16"/>
      <c r="H21" s="81">
        <v>1.62</v>
      </c>
      <c r="K21" s="80">
        <v>4.7500000000000001E-2</v>
      </c>
      <c r="L21" s="81">
        <v>24851461</v>
      </c>
      <c r="N21" s="81">
        <v>0</v>
      </c>
      <c r="O21" s="81">
        <v>24656.468797400001</v>
      </c>
      <c r="Q21" s="80">
        <v>0.57269999999999999</v>
      </c>
      <c r="R21" s="80">
        <v>0.2034</v>
      </c>
    </row>
    <row r="22" spans="2:18">
      <c r="B22" s="79" t="s">
        <v>252</v>
      </c>
      <c r="C22" s="16"/>
      <c r="D22" s="16"/>
      <c r="H22" s="81">
        <v>0.46</v>
      </c>
      <c r="K22" s="80">
        <v>4.8500000000000001E-2</v>
      </c>
      <c r="L22" s="81">
        <v>19819600</v>
      </c>
      <c r="N22" s="81">
        <v>0</v>
      </c>
      <c r="O22" s="81">
        <v>19396.5591685</v>
      </c>
      <c r="Q22" s="80">
        <v>0.45050000000000001</v>
      </c>
      <c r="R22" s="80">
        <v>0.16</v>
      </c>
    </row>
    <row r="23" spans="2:18">
      <c r="B23" t="s">
        <v>253</v>
      </c>
      <c r="C23" t="s">
        <v>254</v>
      </c>
      <c r="D23" t="s">
        <v>100</v>
      </c>
      <c r="E23" t="s">
        <v>234</v>
      </c>
      <c r="G23" t="s">
        <v>255</v>
      </c>
      <c r="H23" s="77">
        <v>0.03</v>
      </c>
      <c r="I23" t="s">
        <v>102</v>
      </c>
      <c r="J23" s="78">
        <v>0</v>
      </c>
      <c r="K23" s="78">
        <v>5.11E-2</v>
      </c>
      <c r="L23" s="77">
        <v>2147200</v>
      </c>
      <c r="M23" s="77">
        <v>99.85</v>
      </c>
      <c r="N23" s="77">
        <v>0</v>
      </c>
      <c r="O23" s="77">
        <v>2143.9792000000002</v>
      </c>
      <c r="P23" s="78">
        <v>1E-4</v>
      </c>
      <c r="Q23" s="78">
        <v>4.9799999999999997E-2</v>
      </c>
      <c r="R23" s="78">
        <v>1.77E-2</v>
      </c>
    </row>
    <row r="24" spans="2:18">
      <c r="B24" t="s">
        <v>256</v>
      </c>
      <c r="C24" t="s">
        <v>257</v>
      </c>
      <c r="D24" t="s">
        <v>100</v>
      </c>
      <c r="E24" t="s">
        <v>234</v>
      </c>
      <c r="G24" t="s">
        <v>258</v>
      </c>
      <c r="H24" s="77">
        <v>0.18</v>
      </c>
      <c r="I24" t="s">
        <v>102</v>
      </c>
      <c r="J24" s="78">
        <v>0</v>
      </c>
      <c r="K24" s="78">
        <v>4.7600000000000003E-2</v>
      </c>
      <c r="L24" s="77">
        <v>1886157</v>
      </c>
      <c r="M24" s="77">
        <v>99.15</v>
      </c>
      <c r="N24" s="77">
        <v>0</v>
      </c>
      <c r="O24" s="77">
        <v>1870.1246655</v>
      </c>
      <c r="P24" s="78">
        <v>0</v>
      </c>
      <c r="Q24" s="78">
        <v>4.3400000000000001E-2</v>
      </c>
      <c r="R24" s="78">
        <v>1.54E-2</v>
      </c>
    </row>
    <row r="25" spans="2:18">
      <c r="B25" t="s">
        <v>259</v>
      </c>
      <c r="C25" t="s">
        <v>260</v>
      </c>
      <c r="D25" t="s">
        <v>100</v>
      </c>
      <c r="E25" t="s">
        <v>234</v>
      </c>
      <c r="G25" t="s">
        <v>238</v>
      </c>
      <c r="H25" s="77">
        <v>0.36</v>
      </c>
      <c r="I25" t="s">
        <v>102</v>
      </c>
      <c r="J25" s="78">
        <v>0</v>
      </c>
      <c r="K25" s="78">
        <v>4.8399999999999999E-2</v>
      </c>
      <c r="L25" s="77">
        <v>1708139</v>
      </c>
      <c r="M25" s="77">
        <v>98.33</v>
      </c>
      <c r="N25" s="77">
        <v>0</v>
      </c>
      <c r="O25" s="77">
        <v>1679.6130787</v>
      </c>
      <c r="P25" s="78">
        <v>1E-4</v>
      </c>
      <c r="Q25" s="78">
        <v>3.9E-2</v>
      </c>
      <c r="R25" s="78">
        <v>1.3899999999999999E-2</v>
      </c>
    </row>
    <row r="26" spans="2:18">
      <c r="B26" t="s">
        <v>261</v>
      </c>
      <c r="C26" t="s">
        <v>262</v>
      </c>
      <c r="D26" t="s">
        <v>100</v>
      </c>
      <c r="E26" t="s">
        <v>234</v>
      </c>
      <c r="G26" t="s">
        <v>244</v>
      </c>
      <c r="H26" s="77">
        <v>0.93</v>
      </c>
      <c r="I26" t="s">
        <v>102</v>
      </c>
      <c r="J26" s="78">
        <v>0</v>
      </c>
      <c r="K26" s="78">
        <v>4.8099999999999997E-2</v>
      </c>
      <c r="L26" s="77">
        <v>2524328</v>
      </c>
      <c r="M26" s="77">
        <v>95.72</v>
      </c>
      <c r="N26" s="77">
        <v>0</v>
      </c>
      <c r="O26" s="77">
        <v>2416.2867615999999</v>
      </c>
      <c r="P26" s="78">
        <v>1E-4</v>
      </c>
      <c r="Q26" s="78">
        <v>5.6099999999999997E-2</v>
      </c>
      <c r="R26" s="78">
        <v>1.9900000000000001E-2</v>
      </c>
    </row>
    <row r="27" spans="2:18">
      <c r="B27" t="s">
        <v>263</v>
      </c>
      <c r="C27" t="s">
        <v>264</v>
      </c>
      <c r="D27" t="s">
        <v>100</v>
      </c>
      <c r="E27" t="s">
        <v>234</v>
      </c>
      <c r="G27" t="s">
        <v>265</v>
      </c>
      <c r="H27" s="77">
        <v>0.11</v>
      </c>
      <c r="I27" t="s">
        <v>102</v>
      </c>
      <c r="J27" s="78">
        <v>0</v>
      </c>
      <c r="K27" s="78">
        <v>4.8000000000000001E-2</v>
      </c>
      <c r="L27" s="77">
        <v>1521211</v>
      </c>
      <c r="M27" s="77">
        <v>99.5</v>
      </c>
      <c r="N27" s="77">
        <v>0</v>
      </c>
      <c r="O27" s="77">
        <v>1513.604945</v>
      </c>
      <c r="P27" s="78">
        <v>0</v>
      </c>
      <c r="Q27" s="78">
        <v>3.5200000000000002E-2</v>
      </c>
      <c r="R27" s="78">
        <v>1.2500000000000001E-2</v>
      </c>
    </row>
    <row r="28" spans="2:18">
      <c r="B28" t="s">
        <v>266</v>
      </c>
      <c r="C28" t="s">
        <v>267</v>
      </c>
      <c r="D28" t="s">
        <v>100</v>
      </c>
      <c r="E28" t="s">
        <v>234</v>
      </c>
      <c r="G28" t="s">
        <v>268</v>
      </c>
      <c r="H28" s="77">
        <v>0.26</v>
      </c>
      <c r="I28" t="s">
        <v>102</v>
      </c>
      <c r="J28" s="78">
        <v>0</v>
      </c>
      <c r="K28" s="78">
        <v>4.8300000000000003E-2</v>
      </c>
      <c r="L28" s="77">
        <v>3132864</v>
      </c>
      <c r="M28" s="77">
        <v>98.78</v>
      </c>
      <c r="N28" s="77">
        <v>0</v>
      </c>
      <c r="O28" s="77">
        <v>3094.6430592000002</v>
      </c>
      <c r="P28" s="78">
        <v>1E-4</v>
      </c>
      <c r="Q28" s="78">
        <v>7.1900000000000006E-2</v>
      </c>
      <c r="R28" s="78">
        <v>2.5499999999999998E-2</v>
      </c>
    </row>
    <row r="29" spans="2:18">
      <c r="B29" t="s">
        <v>269</v>
      </c>
      <c r="C29" t="s">
        <v>270</v>
      </c>
      <c r="D29" t="s">
        <v>100</v>
      </c>
      <c r="E29" t="s">
        <v>234</v>
      </c>
      <c r="G29" t="s">
        <v>271</v>
      </c>
      <c r="H29" s="77">
        <v>0.43</v>
      </c>
      <c r="I29" t="s">
        <v>102</v>
      </c>
      <c r="J29" s="78">
        <v>0</v>
      </c>
      <c r="K29" s="78">
        <v>4.8500000000000001E-2</v>
      </c>
      <c r="L29" s="77">
        <v>286532</v>
      </c>
      <c r="M29" s="77">
        <v>97.97</v>
      </c>
      <c r="N29" s="77">
        <v>0</v>
      </c>
      <c r="O29" s="77">
        <v>280.71540040000002</v>
      </c>
      <c r="P29" s="78">
        <v>0</v>
      </c>
      <c r="Q29" s="78">
        <v>6.4999999999999997E-3</v>
      </c>
      <c r="R29" s="78">
        <v>2.3E-3</v>
      </c>
    </row>
    <row r="30" spans="2:18">
      <c r="B30" t="s">
        <v>272</v>
      </c>
      <c r="C30" t="s">
        <v>273</v>
      </c>
      <c r="D30" t="s">
        <v>100</v>
      </c>
      <c r="E30" t="s">
        <v>234</v>
      </c>
      <c r="G30" t="s">
        <v>274</v>
      </c>
      <c r="H30" s="77">
        <v>0.51</v>
      </c>
      <c r="I30" t="s">
        <v>102</v>
      </c>
      <c r="J30" s="78">
        <v>0</v>
      </c>
      <c r="K30" s="78">
        <v>4.8000000000000001E-2</v>
      </c>
      <c r="L30" s="77">
        <v>1772310</v>
      </c>
      <c r="M30" s="77">
        <v>97.64</v>
      </c>
      <c r="N30" s="77">
        <v>0</v>
      </c>
      <c r="O30" s="77">
        <v>1730.4834840000001</v>
      </c>
      <c r="P30" s="78">
        <v>1E-4</v>
      </c>
      <c r="Q30" s="78">
        <v>4.02E-2</v>
      </c>
      <c r="R30" s="78">
        <v>1.43E-2</v>
      </c>
    </row>
    <row r="31" spans="2:18">
      <c r="B31" t="s">
        <v>275</v>
      </c>
      <c r="C31" t="s">
        <v>276</v>
      </c>
      <c r="D31" t="s">
        <v>100</v>
      </c>
      <c r="E31" t="s">
        <v>234</v>
      </c>
      <c r="G31" t="s">
        <v>277</v>
      </c>
      <c r="H31" s="77">
        <v>0.68</v>
      </c>
      <c r="I31" t="s">
        <v>102</v>
      </c>
      <c r="J31" s="78">
        <v>0</v>
      </c>
      <c r="K31" s="78">
        <v>4.82E-2</v>
      </c>
      <c r="L31" s="77">
        <v>1916006</v>
      </c>
      <c r="M31" s="77">
        <v>96.84</v>
      </c>
      <c r="N31" s="77">
        <v>0</v>
      </c>
      <c r="O31" s="77">
        <v>1855.4602104000001</v>
      </c>
      <c r="P31" s="78">
        <v>1E-4</v>
      </c>
      <c r="Q31" s="78">
        <v>4.3099999999999999E-2</v>
      </c>
      <c r="R31" s="78">
        <v>1.5299999999999999E-2</v>
      </c>
    </row>
    <row r="32" spans="2:18">
      <c r="B32" t="s">
        <v>278</v>
      </c>
      <c r="C32" t="s">
        <v>279</v>
      </c>
      <c r="D32" t="s">
        <v>100</v>
      </c>
      <c r="E32" t="s">
        <v>234</v>
      </c>
      <c r="G32" t="s">
        <v>280</v>
      </c>
      <c r="H32" s="77">
        <v>0.76</v>
      </c>
      <c r="I32" t="s">
        <v>102</v>
      </c>
      <c r="J32" s="78">
        <v>0</v>
      </c>
      <c r="K32" s="78">
        <v>4.7899999999999998E-2</v>
      </c>
      <c r="L32" s="77">
        <v>505882</v>
      </c>
      <c r="M32" s="77">
        <v>96.51</v>
      </c>
      <c r="N32" s="77">
        <v>0</v>
      </c>
      <c r="O32" s="77">
        <v>488.22671819999999</v>
      </c>
      <c r="P32" s="78">
        <v>0</v>
      </c>
      <c r="Q32" s="78">
        <v>1.1299999999999999E-2</v>
      </c>
      <c r="R32" s="78">
        <v>4.0000000000000001E-3</v>
      </c>
    </row>
    <row r="33" spans="2:18">
      <c r="B33" t="s">
        <v>281</v>
      </c>
      <c r="C33" t="s">
        <v>282</v>
      </c>
      <c r="D33" t="s">
        <v>100</v>
      </c>
      <c r="E33" t="s">
        <v>234</v>
      </c>
      <c r="G33" t="s">
        <v>280</v>
      </c>
      <c r="H33" s="77">
        <v>0.85</v>
      </c>
      <c r="I33" t="s">
        <v>102</v>
      </c>
      <c r="J33" s="78">
        <v>0</v>
      </c>
      <c r="K33" s="78">
        <v>4.8300000000000003E-2</v>
      </c>
      <c r="L33" s="77">
        <v>2418971</v>
      </c>
      <c r="M33" s="77">
        <v>96.05</v>
      </c>
      <c r="N33" s="77">
        <v>0</v>
      </c>
      <c r="O33" s="77">
        <v>2323.4216455000001</v>
      </c>
      <c r="P33" s="78">
        <v>1E-4</v>
      </c>
      <c r="Q33" s="78">
        <v>5.3999999999999999E-2</v>
      </c>
      <c r="R33" s="78">
        <v>1.9199999999999998E-2</v>
      </c>
    </row>
    <row r="34" spans="2:18">
      <c r="B34" s="79" t="s">
        <v>283</v>
      </c>
      <c r="C34" s="16"/>
      <c r="D34" s="16"/>
      <c r="H34" s="81">
        <v>5.91</v>
      </c>
      <c r="K34" s="80">
        <v>4.3900000000000002E-2</v>
      </c>
      <c r="L34" s="81">
        <v>5031861</v>
      </c>
      <c r="N34" s="81">
        <v>0</v>
      </c>
      <c r="O34" s="81">
        <v>5259.9096288999999</v>
      </c>
      <c r="Q34" s="80">
        <v>0.1222</v>
      </c>
      <c r="R34" s="80">
        <v>4.3400000000000001E-2</v>
      </c>
    </row>
    <row r="35" spans="2:18">
      <c r="B35" t="s">
        <v>284</v>
      </c>
      <c r="C35" t="s">
        <v>285</v>
      </c>
      <c r="D35" t="s">
        <v>100</v>
      </c>
      <c r="E35" t="s">
        <v>234</v>
      </c>
      <c r="G35" t="s">
        <v>286</v>
      </c>
      <c r="H35" s="77">
        <v>2.4</v>
      </c>
      <c r="I35" t="s">
        <v>102</v>
      </c>
      <c r="J35" s="78">
        <v>5.0000000000000001E-3</v>
      </c>
      <c r="K35" s="78">
        <v>4.5600000000000002E-2</v>
      </c>
      <c r="L35" s="77">
        <v>332803</v>
      </c>
      <c r="M35" s="77">
        <v>91.2</v>
      </c>
      <c r="N35" s="77">
        <v>0</v>
      </c>
      <c r="O35" s="77">
        <v>303.51633600000002</v>
      </c>
      <c r="P35" s="78">
        <v>0</v>
      </c>
      <c r="Q35" s="78">
        <v>7.0000000000000001E-3</v>
      </c>
      <c r="R35" s="78">
        <v>2.5000000000000001E-3</v>
      </c>
    </row>
    <row r="36" spans="2:18">
      <c r="B36" t="s">
        <v>287</v>
      </c>
      <c r="C36" t="s">
        <v>288</v>
      </c>
      <c r="D36" t="s">
        <v>100</v>
      </c>
      <c r="E36" t="s">
        <v>234</v>
      </c>
      <c r="G36" t="s">
        <v>286</v>
      </c>
      <c r="H36" s="77">
        <v>3.38</v>
      </c>
      <c r="I36" t="s">
        <v>102</v>
      </c>
      <c r="J36" s="78">
        <v>0.02</v>
      </c>
      <c r="K36" s="78">
        <v>4.3200000000000002E-2</v>
      </c>
      <c r="L36" s="77">
        <v>322403</v>
      </c>
      <c r="M36" s="77">
        <v>93.59</v>
      </c>
      <c r="N36" s="77">
        <v>0</v>
      </c>
      <c r="O36" s="77">
        <v>301.73696769999998</v>
      </c>
      <c r="P36" s="78">
        <v>0</v>
      </c>
      <c r="Q36" s="78">
        <v>7.0000000000000001E-3</v>
      </c>
      <c r="R36" s="78">
        <v>2.5000000000000001E-3</v>
      </c>
    </row>
    <row r="37" spans="2:18">
      <c r="B37" t="s">
        <v>289</v>
      </c>
      <c r="C37" t="s">
        <v>290</v>
      </c>
      <c r="D37" t="s">
        <v>100</v>
      </c>
      <c r="E37" t="s">
        <v>234</v>
      </c>
      <c r="G37" t="s">
        <v>291</v>
      </c>
      <c r="H37" s="77">
        <v>15.25</v>
      </c>
      <c r="I37" t="s">
        <v>102</v>
      </c>
      <c r="J37" s="78">
        <v>3.7499999999999999E-2</v>
      </c>
      <c r="K37" s="78">
        <v>4.4699999999999997E-2</v>
      </c>
      <c r="L37" s="77">
        <v>809922</v>
      </c>
      <c r="M37" s="77">
        <v>91.42</v>
      </c>
      <c r="N37" s="77">
        <v>0</v>
      </c>
      <c r="O37" s="77">
        <v>740.4306924</v>
      </c>
      <c r="P37" s="78">
        <v>0</v>
      </c>
      <c r="Q37" s="78">
        <v>1.72E-2</v>
      </c>
      <c r="R37" s="78">
        <v>6.1000000000000004E-3</v>
      </c>
    </row>
    <row r="38" spans="2:18">
      <c r="B38" t="s">
        <v>292</v>
      </c>
      <c r="C38" t="s">
        <v>293</v>
      </c>
      <c r="D38" t="s">
        <v>100</v>
      </c>
      <c r="E38" t="s">
        <v>234</v>
      </c>
      <c r="G38" t="s">
        <v>286</v>
      </c>
      <c r="H38" s="77">
        <v>4.78</v>
      </c>
      <c r="I38" t="s">
        <v>102</v>
      </c>
      <c r="J38" s="78">
        <v>2.2499999999999999E-2</v>
      </c>
      <c r="K38" s="78">
        <v>4.2500000000000003E-2</v>
      </c>
      <c r="L38" s="77">
        <v>322403</v>
      </c>
      <c r="M38" s="77">
        <v>91.16</v>
      </c>
      <c r="N38" s="77">
        <v>0</v>
      </c>
      <c r="O38" s="77">
        <v>293.90257480000002</v>
      </c>
      <c r="P38" s="78">
        <v>0</v>
      </c>
      <c r="Q38" s="78">
        <v>6.7999999999999996E-3</v>
      </c>
      <c r="R38" s="78">
        <v>2.3999999999999998E-3</v>
      </c>
    </row>
    <row r="39" spans="2:18">
      <c r="B39" t="s">
        <v>294</v>
      </c>
      <c r="C39" t="s">
        <v>295</v>
      </c>
      <c r="D39" t="s">
        <v>100</v>
      </c>
      <c r="E39" t="s">
        <v>234</v>
      </c>
      <c r="G39" t="s">
        <v>296</v>
      </c>
      <c r="H39" s="77">
        <v>0.5</v>
      </c>
      <c r="I39" t="s">
        <v>102</v>
      </c>
      <c r="J39" s="78">
        <v>3.7499999999999999E-2</v>
      </c>
      <c r="K39" s="78">
        <v>4.3499999999999997E-2</v>
      </c>
      <c r="L39" s="77">
        <v>163830</v>
      </c>
      <c r="M39" s="77">
        <v>101.56</v>
      </c>
      <c r="N39" s="77">
        <v>0</v>
      </c>
      <c r="O39" s="77">
        <v>166.38574800000001</v>
      </c>
      <c r="P39" s="78">
        <v>0</v>
      </c>
      <c r="Q39" s="78">
        <v>3.8999999999999998E-3</v>
      </c>
      <c r="R39" s="78">
        <v>1.4E-3</v>
      </c>
    </row>
    <row r="40" spans="2:18">
      <c r="B40" t="s">
        <v>297</v>
      </c>
      <c r="C40" t="s">
        <v>298</v>
      </c>
      <c r="D40" t="s">
        <v>100</v>
      </c>
      <c r="E40" t="s">
        <v>234</v>
      </c>
      <c r="G40" t="s">
        <v>299</v>
      </c>
      <c r="H40" s="77">
        <v>1.9</v>
      </c>
      <c r="I40" t="s">
        <v>102</v>
      </c>
      <c r="J40" s="78">
        <v>1.7500000000000002E-2</v>
      </c>
      <c r="K40" s="78">
        <v>4.5400000000000003E-2</v>
      </c>
      <c r="L40" s="77">
        <v>40660</v>
      </c>
      <c r="M40" s="77">
        <v>95.09</v>
      </c>
      <c r="N40" s="77">
        <v>0</v>
      </c>
      <c r="O40" s="77">
        <v>38.663594000000003</v>
      </c>
      <c r="P40" s="78">
        <v>0</v>
      </c>
      <c r="Q40" s="78">
        <v>8.9999999999999998E-4</v>
      </c>
      <c r="R40" s="78">
        <v>2.9999999999999997E-4</v>
      </c>
    </row>
    <row r="41" spans="2:18">
      <c r="B41" t="s">
        <v>300</v>
      </c>
      <c r="C41" t="s">
        <v>301</v>
      </c>
      <c r="D41" t="s">
        <v>100</v>
      </c>
      <c r="E41" t="s">
        <v>234</v>
      </c>
      <c r="G41" t="s">
        <v>286</v>
      </c>
      <c r="H41" s="77">
        <v>2.76</v>
      </c>
      <c r="I41" t="s">
        <v>102</v>
      </c>
      <c r="J41" s="78">
        <v>6.25E-2</v>
      </c>
      <c r="K41" s="78">
        <v>4.3700000000000003E-2</v>
      </c>
      <c r="L41" s="77">
        <v>2391320</v>
      </c>
      <c r="M41" s="77">
        <v>111</v>
      </c>
      <c r="N41" s="77">
        <v>0</v>
      </c>
      <c r="O41" s="77">
        <v>2654.3652000000002</v>
      </c>
      <c r="P41" s="78">
        <v>2.0000000000000001E-4</v>
      </c>
      <c r="Q41" s="78">
        <v>6.1699999999999998E-2</v>
      </c>
      <c r="R41" s="78">
        <v>2.1899999999999999E-2</v>
      </c>
    </row>
    <row r="42" spans="2:18">
      <c r="B42" t="s">
        <v>302</v>
      </c>
      <c r="C42" t="s">
        <v>303</v>
      </c>
      <c r="D42" t="s">
        <v>100</v>
      </c>
      <c r="E42" t="s">
        <v>234</v>
      </c>
      <c r="G42" t="s">
        <v>304</v>
      </c>
      <c r="H42" s="77">
        <v>12.05</v>
      </c>
      <c r="I42" t="s">
        <v>102</v>
      </c>
      <c r="J42" s="78">
        <v>5.5E-2</v>
      </c>
      <c r="K42" s="78">
        <v>4.3900000000000002E-2</v>
      </c>
      <c r="L42" s="77">
        <v>648520</v>
      </c>
      <c r="M42" s="77">
        <v>117.33</v>
      </c>
      <c r="N42" s="77">
        <v>0</v>
      </c>
      <c r="O42" s="77">
        <v>760.90851599999996</v>
      </c>
      <c r="P42" s="78">
        <v>0</v>
      </c>
      <c r="Q42" s="78">
        <v>1.77E-2</v>
      </c>
      <c r="R42" s="78">
        <v>6.3E-3</v>
      </c>
    </row>
    <row r="43" spans="2:18">
      <c r="B43" s="79" t="s">
        <v>305</v>
      </c>
      <c r="C43" s="16"/>
      <c r="D43" s="16"/>
      <c r="H43" s="81">
        <v>0</v>
      </c>
      <c r="K43" s="80">
        <v>0</v>
      </c>
      <c r="L43" s="81">
        <v>0</v>
      </c>
      <c r="N43" s="81">
        <v>0</v>
      </c>
      <c r="O43" s="81">
        <v>0</v>
      </c>
      <c r="Q43" s="80">
        <v>0</v>
      </c>
      <c r="R43" s="80">
        <v>0</v>
      </c>
    </row>
    <row r="44" spans="2:18">
      <c r="B44" t="s">
        <v>222</v>
      </c>
      <c r="C44" t="s">
        <v>222</v>
      </c>
      <c r="D44" s="16"/>
      <c r="E44" t="s">
        <v>222</v>
      </c>
      <c r="H44" s="77">
        <v>0</v>
      </c>
      <c r="I44" t="s">
        <v>222</v>
      </c>
      <c r="J44" s="78">
        <v>0</v>
      </c>
      <c r="K44" s="78">
        <v>0</v>
      </c>
      <c r="L44" s="77">
        <v>0</v>
      </c>
      <c r="M44" s="77">
        <v>0</v>
      </c>
      <c r="O44" s="77">
        <v>0</v>
      </c>
      <c r="P44" s="78">
        <v>0</v>
      </c>
      <c r="Q44" s="78">
        <v>0</v>
      </c>
      <c r="R44" s="78">
        <v>0</v>
      </c>
    </row>
    <row r="45" spans="2:18">
      <c r="B45" s="79" t="s">
        <v>306</v>
      </c>
      <c r="C45" s="16"/>
      <c r="D45" s="16"/>
      <c r="H45" s="81">
        <v>0</v>
      </c>
      <c r="K45" s="80">
        <v>0</v>
      </c>
      <c r="L45" s="81">
        <v>0</v>
      </c>
      <c r="N45" s="81">
        <v>0</v>
      </c>
      <c r="O45" s="81">
        <v>0</v>
      </c>
      <c r="Q45" s="80">
        <v>0</v>
      </c>
      <c r="R45" s="80">
        <v>0</v>
      </c>
    </row>
    <row r="46" spans="2:18">
      <c r="B46" t="s">
        <v>222</v>
      </c>
      <c r="C46" t="s">
        <v>222</v>
      </c>
      <c r="D46" s="16"/>
      <c r="E46" t="s">
        <v>222</v>
      </c>
      <c r="H46" s="77">
        <v>0</v>
      </c>
      <c r="I46" t="s">
        <v>222</v>
      </c>
      <c r="J46" s="78">
        <v>0</v>
      </c>
      <c r="K46" s="78">
        <v>0</v>
      </c>
      <c r="L46" s="77">
        <v>0</v>
      </c>
      <c r="M46" s="77">
        <v>0</v>
      </c>
      <c r="O46" s="77">
        <v>0</v>
      </c>
      <c r="P46" s="78">
        <v>0</v>
      </c>
      <c r="Q46" s="78">
        <v>0</v>
      </c>
      <c r="R46" s="78">
        <v>0</v>
      </c>
    </row>
    <row r="47" spans="2:18">
      <c r="B47" s="79" t="s">
        <v>227</v>
      </c>
      <c r="C47" s="16"/>
      <c r="D47" s="16"/>
      <c r="H47" s="81">
        <v>0</v>
      </c>
      <c r="K47" s="80">
        <v>0</v>
      </c>
      <c r="L47" s="81">
        <v>0</v>
      </c>
      <c r="N47" s="81">
        <v>0</v>
      </c>
      <c r="O47" s="81">
        <v>0</v>
      </c>
      <c r="Q47" s="80">
        <v>0</v>
      </c>
      <c r="R47" s="80">
        <v>0</v>
      </c>
    </row>
    <row r="48" spans="2:18">
      <c r="B48" s="79" t="s">
        <v>307</v>
      </c>
      <c r="C48" s="16"/>
      <c r="D48" s="16"/>
      <c r="H48" s="81">
        <v>0</v>
      </c>
      <c r="K48" s="80">
        <v>0</v>
      </c>
      <c r="L48" s="81">
        <v>0</v>
      </c>
      <c r="N48" s="81">
        <v>0</v>
      </c>
      <c r="O48" s="81">
        <v>0</v>
      </c>
      <c r="Q48" s="80">
        <v>0</v>
      </c>
      <c r="R48" s="80">
        <v>0</v>
      </c>
    </row>
    <row r="49" spans="2:18">
      <c r="B49" t="s">
        <v>222</v>
      </c>
      <c r="C49" t="s">
        <v>222</v>
      </c>
      <c r="D49" s="16"/>
      <c r="E49" t="s">
        <v>222</v>
      </c>
      <c r="H49" s="77">
        <v>0</v>
      </c>
      <c r="I49" t="s">
        <v>222</v>
      </c>
      <c r="J49" s="78">
        <v>0</v>
      </c>
      <c r="K49" s="78">
        <v>0</v>
      </c>
      <c r="L49" s="77">
        <v>0</v>
      </c>
      <c r="M49" s="77">
        <v>0</v>
      </c>
      <c r="O49" s="77">
        <v>0</v>
      </c>
      <c r="P49" s="78">
        <v>0</v>
      </c>
      <c r="Q49" s="78">
        <v>0</v>
      </c>
      <c r="R49" s="78">
        <v>0</v>
      </c>
    </row>
    <row r="50" spans="2:18">
      <c r="B50" s="79" t="s">
        <v>308</v>
      </c>
      <c r="C50" s="16"/>
      <c r="D50" s="16"/>
      <c r="H50" s="81">
        <v>0</v>
      </c>
      <c r="K50" s="80">
        <v>0</v>
      </c>
      <c r="L50" s="81">
        <v>0</v>
      </c>
      <c r="N50" s="81">
        <v>0</v>
      </c>
      <c r="O50" s="81">
        <v>0</v>
      </c>
      <c r="Q50" s="80">
        <v>0</v>
      </c>
      <c r="R50" s="80">
        <v>0</v>
      </c>
    </row>
    <row r="51" spans="2:18">
      <c r="B51" t="s">
        <v>222</v>
      </c>
      <c r="C51" t="s">
        <v>222</v>
      </c>
      <c r="D51" s="16"/>
      <c r="E51" t="s">
        <v>222</v>
      </c>
      <c r="H51" s="77">
        <v>0</v>
      </c>
      <c r="I51" t="s">
        <v>222</v>
      </c>
      <c r="J51" s="78">
        <v>0</v>
      </c>
      <c r="K51" s="78">
        <v>0</v>
      </c>
      <c r="L51" s="77">
        <v>0</v>
      </c>
      <c r="M51" s="77">
        <v>0</v>
      </c>
      <c r="O51" s="77">
        <v>0</v>
      </c>
      <c r="P51" s="78">
        <v>0</v>
      </c>
      <c r="Q51" s="78">
        <v>0</v>
      </c>
      <c r="R51" s="78">
        <v>0</v>
      </c>
    </row>
    <row r="52" spans="2:18">
      <c r="B52" t="s">
        <v>309</v>
      </c>
      <c r="C52" s="16"/>
      <c r="D52" s="16"/>
    </row>
    <row r="53" spans="2:18">
      <c r="B53" t="s">
        <v>310</v>
      </c>
      <c r="C53" s="16"/>
      <c r="D53" s="16"/>
    </row>
    <row r="54" spans="2:18">
      <c r="B54" t="s">
        <v>311</v>
      </c>
      <c r="C54" s="16"/>
      <c r="D54" s="16"/>
    </row>
    <row r="55" spans="2:18">
      <c r="B55" t="s">
        <v>312</v>
      </c>
      <c r="C55" s="16"/>
      <c r="D55" s="16"/>
    </row>
    <row r="56" spans="2:18">
      <c r="C56" s="16"/>
      <c r="D56" s="16"/>
    </row>
    <row r="57" spans="2:18">
      <c r="C57" s="16"/>
      <c r="D57" s="16"/>
    </row>
    <row r="58" spans="2:18">
      <c r="C58" s="16"/>
      <c r="D58" s="16"/>
    </row>
    <row r="59" spans="2:18">
      <c r="C59" s="16"/>
      <c r="D59" s="16"/>
    </row>
    <row r="60" spans="2:18">
      <c r="C60" s="16"/>
      <c r="D60" s="16"/>
    </row>
    <row r="61" spans="2:18">
      <c r="C61" s="16"/>
      <c r="D61" s="16"/>
    </row>
    <row r="62" spans="2:18">
      <c r="C62" s="16"/>
      <c r="D62" s="16"/>
    </row>
    <row r="63" spans="2:18">
      <c r="C63" s="16"/>
      <c r="D63" s="16"/>
    </row>
    <row r="64" spans="2:18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197</v>
      </c>
    </row>
    <row r="2" spans="2:68">
      <c r="B2" s="2" t="s">
        <v>1</v>
      </c>
    </row>
    <row r="3" spans="2:68">
      <c r="B3" s="2" t="s">
        <v>2</v>
      </c>
      <c r="C3" t="s">
        <v>198</v>
      </c>
    </row>
    <row r="4" spans="2:68">
      <c r="B4" s="2" t="s">
        <v>3</v>
      </c>
    </row>
    <row r="6" spans="2:68" ht="26.25" customHeight="1">
      <c r="B6" s="93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7"/>
      <c r="BP6" s="19"/>
    </row>
    <row r="7" spans="2:68" ht="26.25" customHeight="1">
      <c r="B7" s="93" t="s">
        <v>82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7"/>
      <c r="BK7" s="19"/>
      <c r="BP7" s="19"/>
    </row>
    <row r="8" spans="2:68" s="19" customFormat="1" ht="63">
      <c r="B8" s="37" t="s">
        <v>48</v>
      </c>
      <c r="C8" s="18" t="s">
        <v>49</v>
      </c>
      <c r="D8" s="18" t="s">
        <v>70</v>
      </c>
      <c r="E8" s="18" t="s">
        <v>83</v>
      </c>
      <c r="F8" s="18" t="s">
        <v>50</v>
      </c>
      <c r="G8" s="18" t="s">
        <v>84</v>
      </c>
      <c r="H8" s="18" t="s">
        <v>51</v>
      </c>
      <c r="I8" s="18" t="s">
        <v>52</v>
      </c>
      <c r="J8" s="18" t="s">
        <v>71</v>
      </c>
      <c r="K8" s="18" t="s">
        <v>72</v>
      </c>
      <c r="L8" s="18" t="s">
        <v>53</v>
      </c>
      <c r="M8" s="18" t="s">
        <v>54</v>
      </c>
      <c r="N8" s="18" t="s">
        <v>55</v>
      </c>
      <c r="O8" s="18" t="s">
        <v>187</v>
      </c>
      <c r="P8" s="18" t="s">
        <v>188</v>
      </c>
      <c r="Q8" s="38" t="s">
        <v>192</v>
      </c>
      <c r="R8" s="18" t="s">
        <v>56</v>
      </c>
      <c r="S8" s="18" t="s">
        <v>73</v>
      </c>
      <c r="T8" s="18" t="s">
        <v>57</v>
      </c>
      <c r="U8" s="39" t="s">
        <v>183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74</v>
      </c>
      <c r="K9" s="21" t="s">
        <v>75</v>
      </c>
      <c r="L9" s="21"/>
      <c r="M9" s="21" t="s">
        <v>7</v>
      </c>
      <c r="N9" s="21" t="s">
        <v>7</v>
      </c>
      <c r="O9" s="21" t="s">
        <v>184</v>
      </c>
      <c r="P9" s="21"/>
      <c r="Q9" s="21" t="s">
        <v>185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7" t="s">
        <v>85</v>
      </c>
      <c r="S10" s="7" t="s">
        <v>86</v>
      </c>
      <c r="T10" s="25" t="s">
        <v>87</v>
      </c>
      <c r="U10" s="43" t="s">
        <v>186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5">
        <v>0</v>
      </c>
      <c r="P11" s="33"/>
      <c r="Q11" s="75">
        <v>0</v>
      </c>
      <c r="R11" s="75">
        <v>0</v>
      </c>
      <c r="S11" s="7"/>
      <c r="T11" s="76">
        <v>0</v>
      </c>
      <c r="U11" s="76">
        <v>0</v>
      </c>
      <c r="V11" s="35"/>
      <c r="BK11" s="16"/>
      <c r="BL11" s="19"/>
      <c r="BM11" s="16"/>
      <c r="BP11" s="16"/>
    </row>
    <row r="12" spans="2:68">
      <c r="B12" s="79" t="s">
        <v>201</v>
      </c>
      <c r="C12" s="16"/>
      <c r="D12" s="16"/>
      <c r="E12" s="16"/>
      <c r="F12" s="16"/>
      <c r="G12" s="16"/>
      <c r="K12" s="81">
        <v>0</v>
      </c>
      <c r="N12" s="80">
        <v>0</v>
      </c>
      <c r="O12" s="81">
        <v>0</v>
      </c>
      <c r="Q12" s="81">
        <v>0</v>
      </c>
      <c r="R12" s="81">
        <v>0</v>
      </c>
      <c r="T12" s="80">
        <v>0</v>
      </c>
      <c r="U12" s="80">
        <v>0</v>
      </c>
    </row>
    <row r="13" spans="2:68">
      <c r="B13" s="79" t="s">
        <v>313</v>
      </c>
      <c r="C13" s="16"/>
      <c r="D13" s="16"/>
      <c r="E13" s="16"/>
      <c r="F13" s="16"/>
      <c r="G13" s="16"/>
      <c r="K13" s="81">
        <v>0</v>
      </c>
      <c r="N13" s="80">
        <v>0</v>
      </c>
      <c r="O13" s="81">
        <v>0</v>
      </c>
      <c r="Q13" s="81">
        <v>0</v>
      </c>
      <c r="R13" s="81">
        <v>0</v>
      </c>
      <c r="T13" s="80">
        <v>0</v>
      </c>
      <c r="U13" s="80">
        <v>0</v>
      </c>
    </row>
    <row r="14" spans="2:68">
      <c r="B14" t="s">
        <v>222</v>
      </c>
      <c r="C14" t="s">
        <v>222</v>
      </c>
      <c r="D14" s="16"/>
      <c r="E14" s="16"/>
      <c r="F14" s="16"/>
      <c r="G14" t="s">
        <v>222</v>
      </c>
      <c r="H14" t="s">
        <v>222</v>
      </c>
      <c r="K14" s="77">
        <v>0</v>
      </c>
      <c r="L14" t="s">
        <v>222</v>
      </c>
      <c r="M14" s="78">
        <v>0</v>
      </c>
      <c r="N14" s="78">
        <v>0</v>
      </c>
      <c r="O14" s="77">
        <v>0</v>
      </c>
      <c r="P14" s="77">
        <v>0</v>
      </c>
      <c r="R14" s="77">
        <v>0</v>
      </c>
      <c r="S14" s="78">
        <v>0</v>
      </c>
      <c r="T14" s="78">
        <v>0</v>
      </c>
      <c r="U14" s="78">
        <v>0</v>
      </c>
    </row>
    <row r="15" spans="2:68">
      <c r="B15" s="79" t="s">
        <v>251</v>
      </c>
      <c r="C15" s="16"/>
      <c r="D15" s="16"/>
      <c r="E15" s="16"/>
      <c r="F15" s="16"/>
      <c r="G15" s="16"/>
      <c r="K15" s="81">
        <v>0</v>
      </c>
      <c r="N15" s="80">
        <v>0</v>
      </c>
      <c r="O15" s="81">
        <v>0</v>
      </c>
      <c r="Q15" s="81">
        <v>0</v>
      </c>
      <c r="R15" s="81">
        <v>0</v>
      </c>
      <c r="T15" s="80">
        <v>0</v>
      </c>
      <c r="U15" s="80">
        <v>0</v>
      </c>
    </row>
    <row r="16" spans="2:68">
      <c r="B16" t="s">
        <v>222</v>
      </c>
      <c r="C16" t="s">
        <v>222</v>
      </c>
      <c r="D16" s="16"/>
      <c r="E16" s="16"/>
      <c r="F16" s="16"/>
      <c r="G16" t="s">
        <v>222</v>
      </c>
      <c r="H16" t="s">
        <v>222</v>
      </c>
      <c r="K16" s="77">
        <v>0</v>
      </c>
      <c r="L16" t="s">
        <v>222</v>
      </c>
      <c r="M16" s="78">
        <v>0</v>
      </c>
      <c r="N16" s="78">
        <v>0</v>
      </c>
      <c r="O16" s="77">
        <v>0</v>
      </c>
      <c r="P16" s="77">
        <v>0</v>
      </c>
      <c r="R16" s="77">
        <v>0</v>
      </c>
      <c r="S16" s="78">
        <v>0</v>
      </c>
      <c r="T16" s="78">
        <v>0</v>
      </c>
      <c r="U16" s="78">
        <v>0</v>
      </c>
    </row>
    <row r="17" spans="2:21">
      <c r="B17" s="79" t="s">
        <v>314</v>
      </c>
      <c r="C17" s="16"/>
      <c r="D17" s="16"/>
      <c r="E17" s="16"/>
      <c r="F17" s="16"/>
      <c r="G17" s="16"/>
      <c r="K17" s="81">
        <v>0</v>
      </c>
      <c r="N17" s="80">
        <v>0</v>
      </c>
      <c r="O17" s="81">
        <v>0</v>
      </c>
      <c r="Q17" s="81">
        <v>0</v>
      </c>
      <c r="R17" s="81">
        <v>0</v>
      </c>
      <c r="T17" s="80">
        <v>0</v>
      </c>
      <c r="U17" s="80">
        <v>0</v>
      </c>
    </row>
    <row r="18" spans="2:21">
      <c r="B18" t="s">
        <v>222</v>
      </c>
      <c r="C18" t="s">
        <v>222</v>
      </c>
      <c r="D18" s="16"/>
      <c r="E18" s="16"/>
      <c r="F18" s="16"/>
      <c r="G18" t="s">
        <v>222</v>
      </c>
      <c r="H18" t="s">
        <v>222</v>
      </c>
      <c r="K18" s="77">
        <v>0</v>
      </c>
      <c r="L18" t="s">
        <v>222</v>
      </c>
      <c r="M18" s="78">
        <v>0</v>
      </c>
      <c r="N18" s="78">
        <v>0</v>
      </c>
      <c r="O18" s="77">
        <v>0</v>
      </c>
      <c r="P18" s="77">
        <v>0</v>
      </c>
      <c r="R18" s="77">
        <v>0</v>
      </c>
      <c r="S18" s="78">
        <v>0</v>
      </c>
      <c r="T18" s="78">
        <v>0</v>
      </c>
      <c r="U18" s="78">
        <v>0</v>
      </c>
    </row>
    <row r="19" spans="2:21">
      <c r="B19" s="79" t="s">
        <v>227</v>
      </c>
      <c r="C19" s="16"/>
      <c r="D19" s="16"/>
      <c r="E19" s="16"/>
      <c r="F19" s="16"/>
      <c r="G19" s="16"/>
      <c r="K19" s="81">
        <v>0</v>
      </c>
      <c r="N19" s="80">
        <v>0</v>
      </c>
      <c r="O19" s="81">
        <v>0</v>
      </c>
      <c r="Q19" s="81">
        <v>0</v>
      </c>
      <c r="R19" s="81">
        <v>0</v>
      </c>
      <c r="T19" s="80">
        <v>0</v>
      </c>
      <c r="U19" s="80">
        <v>0</v>
      </c>
    </row>
    <row r="20" spans="2:21">
      <c r="B20" s="79" t="s">
        <v>315</v>
      </c>
      <c r="C20" s="16"/>
      <c r="D20" s="16"/>
      <c r="E20" s="16"/>
      <c r="F20" s="16"/>
      <c r="G20" s="16"/>
      <c r="K20" s="81">
        <v>0</v>
      </c>
      <c r="N20" s="80">
        <v>0</v>
      </c>
      <c r="O20" s="81">
        <v>0</v>
      </c>
      <c r="Q20" s="81">
        <v>0</v>
      </c>
      <c r="R20" s="81">
        <v>0</v>
      </c>
      <c r="T20" s="80">
        <v>0</v>
      </c>
      <c r="U20" s="80">
        <v>0</v>
      </c>
    </row>
    <row r="21" spans="2:21">
      <c r="B21" t="s">
        <v>222</v>
      </c>
      <c r="C21" t="s">
        <v>222</v>
      </c>
      <c r="D21" s="16"/>
      <c r="E21" s="16"/>
      <c r="F21" s="16"/>
      <c r="G21" t="s">
        <v>222</v>
      </c>
      <c r="H21" t="s">
        <v>222</v>
      </c>
      <c r="K21" s="77">
        <v>0</v>
      </c>
      <c r="L21" t="s">
        <v>222</v>
      </c>
      <c r="M21" s="78">
        <v>0</v>
      </c>
      <c r="N21" s="78">
        <v>0</v>
      </c>
      <c r="O21" s="77">
        <v>0</v>
      </c>
      <c r="P21" s="77">
        <v>0</v>
      </c>
      <c r="R21" s="77">
        <v>0</v>
      </c>
      <c r="S21" s="78">
        <v>0</v>
      </c>
      <c r="T21" s="78">
        <v>0</v>
      </c>
      <c r="U21" s="78">
        <v>0</v>
      </c>
    </row>
    <row r="22" spans="2:21">
      <c r="B22" s="79" t="s">
        <v>316</v>
      </c>
      <c r="C22" s="16"/>
      <c r="D22" s="16"/>
      <c r="E22" s="16"/>
      <c r="F22" s="16"/>
      <c r="G22" s="16"/>
      <c r="K22" s="81">
        <v>0</v>
      </c>
      <c r="N22" s="80">
        <v>0</v>
      </c>
      <c r="O22" s="81">
        <v>0</v>
      </c>
      <c r="Q22" s="81">
        <v>0</v>
      </c>
      <c r="R22" s="81">
        <v>0</v>
      </c>
      <c r="T22" s="80">
        <v>0</v>
      </c>
      <c r="U22" s="80">
        <v>0</v>
      </c>
    </row>
    <row r="23" spans="2:21">
      <c r="B23" t="s">
        <v>222</v>
      </c>
      <c r="C23" t="s">
        <v>222</v>
      </c>
      <c r="D23" s="16"/>
      <c r="E23" s="16"/>
      <c r="F23" s="16"/>
      <c r="G23" t="s">
        <v>222</v>
      </c>
      <c r="H23" t="s">
        <v>222</v>
      </c>
      <c r="K23" s="77">
        <v>0</v>
      </c>
      <c r="L23" t="s">
        <v>222</v>
      </c>
      <c r="M23" s="78">
        <v>0</v>
      </c>
      <c r="N23" s="78">
        <v>0</v>
      </c>
      <c r="O23" s="77">
        <v>0</v>
      </c>
      <c r="P23" s="77">
        <v>0</v>
      </c>
      <c r="R23" s="77">
        <v>0</v>
      </c>
      <c r="S23" s="78">
        <v>0</v>
      </c>
      <c r="T23" s="78">
        <v>0</v>
      </c>
      <c r="U23" s="78">
        <v>0</v>
      </c>
    </row>
    <row r="24" spans="2:21">
      <c r="B24" t="s">
        <v>229</v>
      </c>
      <c r="C24" s="16"/>
      <c r="D24" s="16"/>
      <c r="E24" s="16"/>
      <c r="F24" s="16"/>
      <c r="G24" s="16"/>
    </row>
    <row r="25" spans="2:21">
      <c r="B25" t="s">
        <v>309</v>
      </c>
      <c r="C25" s="16"/>
      <c r="D25" s="16"/>
      <c r="E25" s="16"/>
      <c r="F25" s="16"/>
      <c r="G25" s="16"/>
    </row>
    <row r="26" spans="2:21">
      <c r="B26" t="s">
        <v>310</v>
      </c>
      <c r="C26" s="16"/>
      <c r="D26" s="16"/>
      <c r="E26" s="16"/>
      <c r="F26" s="16"/>
      <c r="G26" s="16"/>
    </row>
    <row r="27" spans="2:21">
      <c r="B27" t="s">
        <v>311</v>
      </c>
      <c r="C27" s="16"/>
      <c r="D27" s="16"/>
      <c r="E27" s="16"/>
      <c r="F27" s="16"/>
      <c r="G27" s="16"/>
    </row>
    <row r="28" spans="2:21">
      <c r="B28" t="s">
        <v>312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>
      <formula1>$BM$6:$BM$11</formula1>
    </dataValidation>
    <dataValidation type="list" allowBlank="1" showInputMessage="1" showErrorMessage="1" sqref="L12:L466">
      <formula1>$BP$6:$BP$11</formula1>
    </dataValidation>
    <dataValidation type="list" allowBlank="1" showInputMessage="1" showErrorMessage="1" sqref="E12:E183">
      <formula1>$BK$6:$BK$11</formula1>
    </dataValidation>
    <dataValidation type="list" allowBlank="1" showInputMessage="1" showErrorMessage="1" sqref="I12:I466">
      <formula1>$BO$6:$BO$9</formula1>
    </dataValidation>
    <dataValidation allowBlank="1" showInputMessage="1" showErrorMessage="1" sqref="A1 Q9"/>
    <dataValidation type="list" allowBlank="1" showInputMessage="1" showErrorMessage="1" sqref="E184:E691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N807"/>
  <sheetViews>
    <sheetView rightToLeft="1" tabSelected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197</v>
      </c>
    </row>
    <row r="2" spans="2:66">
      <c r="B2" s="2" t="s">
        <v>1</v>
      </c>
    </row>
    <row r="3" spans="2:66">
      <c r="B3" s="2" t="s">
        <v>2</v>
      </c>
      <c r="C3" t="s">
        <v>198</v>
      </c>
    </row>
    <row r="4" spans="2:66">
      <c r="B4" s="2" t="s">
        <v>3</v>
      </c>
    </row>
    <row r="6" spans="2:66" ht="26.25" customHeight="1">
      <c r="B6" s="98" t="s">
        <v>68</v>
      </c>
      <c r="C6" s="99"/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O6" s="99"/>
      <c r="P6" s="99"/>
      <c r="Q6" s="99"/>
      <c r="R6" s="99"/>
      <c r="S6" s="99"/>
      <c r="T6" s="99"/>
      <c r="U6" s="100"/>
    </row>
    <row r="7" spans="2:66" ht="26.25" customHeight="1">
      <c r="B7" s="98" t="s">
        <v>89</v>
      </c>
      <c r="C7" s="99"/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O7" s="99"/>
      <c r="P7" s="99"/>
      <c r="Q7" s="99"/>
      <c r="R7" s="99"/>
      <c r="S7" s="99"/>
      <c r="T7" s="99"/>
      <c r="U7" s="100"/>
      <c r="BN7" s="19"/>
    </row>
    <row r="8" spans="2:66" s="19" customFormat="1" ht="63">
      <c r="B8" s="4" t="s">
        <v>48</v>
      </c>
      <c r="C8" s="28" t="s">
        <v>49</v>
      </c>
      <c r="D8" s="28" t="s">
        <v>70</v>
      </c>
      <c r="E8" s="28" t="s">
        <v>83</v>
      </c>
      <c r="F8" s="28" t="s">
        <v>50</v>
      </c>
      <c r="G8" s="28" t="s">
        <v>84</v>
      </c>
      <c r="H8" s="28" t="s">
        <v>51</v>
      </c>
      <c r="I8" s="28" t="s">
        <v>52</v>
      </c>
      <c r="J8" s="28" t="s">
        <v>71</v>
      </c>
      <c r="K8" s="28" t="s">
        <v>72</v>
      </c>
      <c r="L8" s="28" t="s">
        <v>53</v>
      </c>
      <c r="M8" s="28" t="s">
        <v>54</v>
      </c>
      <c r="N8" s="28" t="s">
        <v>55</v>
      </c>
      <c r="O8" s="18" t="s">
        <v>187</v>
      </c>
      <c r="P8" s="28" t="s">
        <v>188</v>
      </c>
      <c r="Q8" s="38" t="s">
        <v>192</v>
      </c>
      <c r="R8" s="28" t="s">
        <v>56</v>
      </c>
      <c r="S8" s="18" t="s">
        <v>73</v>
      </c>
      <c r="T8" s="28" t="s">
        <v>57</v>
      </c>
      <c r="U8" s="28" t="s">
        <v>183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74</v>
      </c>
      <c r="K9" s="31" t="s">
        <v>75</v>
      </c>
      <c r="L9" s="31"/>
      <c r="M9" s="31" t="s">
        <v>7</v>
      </c>
      <c r="N9" s="31" t="s">
        <v>7</v>
      </c>
      <c r="O9" s="31" t="s">
        <v>184</v>
      </c>
      <c r="P9" s="31"/>
      <c r="Q9" s="21" t="s">
        <v>185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3" t="s">
        <v>79</v>
      </c>
      <c r="Q10" s="7" t="s">
        <v>80</v>
      </c>
      <c r="R10" s="7" t="s">
        <v>85</v>
      </c>
      <c r="S10" s="7" t="s">
        <v>86</v>
      </c>
      <c r="T10" s="7" t="s">
        <v>87</v>
      </c>
      <c r="U10" s="34" t="s">
        <v>186</v>
      </c>
      <c r="V10" s="35"/>
      <c r="BI10" s="16"/>
      <c r="BJ10" s="19"/>
      <c r="BK10" s="16"/>
    </row>
    <row r="11" spans="2:66" s="23" customFormat="1" ht="18" customHeight="1">
      <c r="B11" s="24" t="s">
        <v>90</v>
      </c>
      <c r="C11" s="7"/>
      <c r="D11" s="7"/>
      <c r="E11" s="7"/>
      <c r="F11" s="7"/>
      <c r="G11" s="7"/>
      <c r="H11" s="7"/>
      <c r="I11" s="7"/>
      <c r="J11" s="7"/>
      <c r="K11" s="75">
        <v>4.09</v>
      </c>
      <c r="L11" s="7"/>
      <c r="M11" s="7"/>
      <c r="N11" s="76">
        <v>4.3999999999999997E-2</v>
      </c>
      <c r="O11" s="75">
        <v>13152443.1</v>
      </c>
      <c r="P11" s="33"/>
      <c r="Q11" s="75">
        <v>156.41763911999999</v>
      </c>
      <c r="R11" s="75">
        <v>13520.777622648</v>
      </c>
      <c r="S11" s="7"/>
      <c r="T11" s="76">
        <v>1</v>
      </c>
      <c r="U11" s="76">
        <v>0.1116</v>
      </c>
      <c r="V11" s="35"/>
      <c r="BI11" s="16"/>
      <c r="BJ11" s="19"/>
      <c r="BK11" s="16"/>
      <c r="BN11" s="16"/>
    </row>
    <row r="12" spans="2:66">
      <c r="B12" s="79" t="s">
        <v>201</v>
      </c>
      <c r="C12" s="16"/>
      <c r="D12" s="16"/>
      <c r="E12" s="16"/>
      <c r="F12" s="16"/>
      <c r="K12" s="81">
        <v>4.09</v>
      </c>
      <c r="N12" s="80">
        <v>4.3200000000000002E-2</v>
      </c>
      <c r="O12" s="81">
        <v>13054443.1</v>
      </c>
      <c r="Q12" s="81">
        <v>153.18395000000001</v>
      </c>
      <c r="R12" s="81">
        <v>13163.636528847999</v>
      </c>
      <c r="T12" s="80">
        <v>0.97360000000000002</v>
      </c>
      <c r="U12" s="80">
        <v>0.1086</v>
      </c>
    </row>
    <row r="13" spans="2:66">
      <c r="B13" s="79" t="s">
        <v>313</v>
      </c>
      <c r="C13" s="16"/>
      <c r="D13" s="16"/>
      <c r="E13" s="16"/>
      <c r="F13" s="16"/>
      <c r="K13" s="81">
        <v>4.6500000000000004</v>
      </c>
      <c r="N13" s="80">
        <v>3.2399999999999998E-2</v>
      </c>
      <c r="O13" s="81">
        <v>8468530.2799999993</v>
      </c>
      <c r="Q13" s="81">
        <v>99.045379999999994</v>
      </c>
      <c r="R13" s="81">
        <v>8737.4657474710002</v>
      </c>
      <c r="T13" s="80">
        <v>0.6462</v>
      </c>
      <c r="U13" s="80">
        <v>7.2099999999999997E-2</v>
      </c>
    </row>
    <row r="14" spans="2:66">
      <c r="B14" t="s">
        <v>317</v>
      </c>
      <c r="C14" t="s">
        <v>318</v>
      </c>
      <c r="D14" t="s">
        <v>100</v>
      </c>
      <c r="E14" t="s">
        <v>123</v>
      </c>
      <c r="F14" t="s">
        <v>319</v>
      </c>
      <c r="G14" t="s">
        <v>320</v>
      </c>
      <c r="H14" t="s">
        <v>206</v>
      </c>
      <c r="I14" t="s">
        <v>207</v>
      </c>
      <c r="J14" t="s">
        <v>321</v>
      </c>
      <c r="K14" s="77">
        <v>1.72</v>
      </c>
      <c r="L14" t="s">
        <v>102</v>
      </c>
      <c r="M14" s="78">
        <v>8.3000000000000001E-3</v>
      </c>
      <c r="N14" s="78">
        <v>2.4500000000000001E-2</v>
      </c>
      <c r="O14" s="77">
        <v>192759</v>
      </c>
      <c r="P14" s="77">
        <v>108.5</v>
      </c>
      <c r="Q14" s="77">
        <v>0</v>
      </c>
      <c r="R14" s="77">
        <v>209.14351500000001</v>
      </c>
      <c r="S14" s="78">
        <v>1E-4</v>
      </c>
      <c r="T14" s="78">
        <v>1.55E-2</v>
      </c>
      <c r="U14" s="78">
        <v>1.6999999999999999E-3</v>
      </c>
    </row>
    <row r="15" spans="2:66">
      <c r="B15" t="s">
        <v>322</v>
      </c>
      <c r="C15" t="s">
        <v>323</v>
      </c>
      <c r="D15" t="s">
        <v>100</v>
      </c>
      <c r="E15" t="s">
        <v>123</v>
      </c>
      <c r="F15" t="s">
        <v>319</v>
      </c>
      <c r="G15" t="s">
        <v>320</v>
      </c>
      <c r="H15" t="s">
        <v>206</v>
      </c>
      <c r="I15" t="s">
        <v>207</v>
      </c>
      <c r="J15" t="s">
        <v>324</v>
      </c>
      <c r="K15" s="77">
        <v>4.1500000000000004</v>
      </c>
      <c r="L15" t="s">
        <v>102</v>
      </c>
      <c r="M15" s="78">
        <v>1E-3</v>
      </c>
      <c r="N15" s="78">
        <v>2.3199999999999998E-2</v>
      </c>
      <c r="O15" s="77">
        <v>454245</v>
      </c>
      <c r="P15" s="77">
        <v>99.25</v>
      </c>
      <c r="Q15" s="77">
        <v>0</v>
      </c>
      <c r="R15" s="77">
        <v>450.83816250000001</v>
      </c>
      <c r="S15" s="78">
        <v>1E-4</v>
      </c>
      <c r="T15" s="78">
        <v>3.3300000000000003E-2</v>
      </c>
      <c r="U15" s="78">
        <v>3.7000000000000002E-3</v>
      </c>
    </row>
    <row r="16" spans="2:66">
      <c r="B16" t="s">
        <v>325</v>
      </c>
      <c r="C16" t="s">
        <v>326</v>
      </c>
      <c r="D16" t="s">
        <v>100</v>
      </c>
      <c r="E16" t="s">
        <v>123</v>
      </c>
      <c r="F16" t="s">
        <v>327</v>
      </c>
      <c r="G16" t="s">
        <v>320</v>
      </c>
      <c r="H16" t="s">
        <v>206</v>
      </c>
      <c r="I16" t="s">
        <v>207</v>
      </c>
      <c r="J16" t="s">
        <v>328</v>
      </c>
      <c r="K16" s="77">
        <v>3.91</v>
      </c>
      <c r="L16" t="s">
        <v>102</v>
      </c>
      <c r="M16" s="78">
        <v>1E-3</v>
      </c>
      <c r="N16" s="78">
        <v>2.4E-2</v>
      </c>
      <c r="O16" s="77">
        <v>284448</v>
      </c>
      <c r="P16" s="77">
        <v>98.23</v>
      </c>
      <c r="Q16" s="77">
        <v>0</v>
      </c>
      <c r="R16" s="77">
        <v>279.41327039999999</v>
      </c>
      <c r="S16" s="78">
        <v>2.9999999999999997E-4</v>
      </c>
      <c r="T16" s="78">
        <v>2.07E-2</v>
      </c>
      <c r="U16" s="78">
        <v>2.3E-3</v>
      </c>
    </row>
    <row r="17" spans="2:21">
      <c r="B17" t="s">
        <v>329</v>
      </c>
      <c r="C17" t="s">
        <v>330</v>
      </c>
      <c r="D17" t="s">
        <v>100</v>
      </c>
      <c r="E17" t="s">
        <v>123</v>
      </c>
      <c r="F17" t="s">
        <v>327</v>
      </c>
      <c r="G17" t="s">
        <v>320</v>
      </c>
      <c r="H17" t="s">
        <v>206</v>
      </c>
      <c r="I17" t="s">
        <v>207</v>
      </c>
      <c r="J17" t="s">
        <v>331</v>
      </c>
      <c r="K17" s="77">
        <v>2.72</v>
      </c>
      <c r="L17" t="s">
        <v>102</v>
      </c>
      <c r="M17" s="78">
        <v>3.8E-3</v>
      </c>
      <c r="N17" s="78">
        <v>2.3900000000000001E-2</v>
      </c>
      <c r="O17" s="77">
        <v>140571</v>
      </c>
      <c r="P17" s="77">
        <v>104.01</v>
      </c>
      <c r="Q17" s="77">
        <v>0</v>
      </c>
      <c r="R17" s="77">
        <v>146.2078971</v>
      </c>
      <c r="S17" s="78">
        <v>0</v>
      </c>
      <c r="T17" s="78">
        <v>1.0800000000000001E-2</v>
      </c>
      <c r="U17" s="78">
        <v>1.1999999999999999E-3</v>
      </c>
    </row>
    <row r="18" spans="2:21">
      <c r="B18" t="s">
        <v>332</v>
      </c>
      <c r="C18" t="s">
        <v>333</v>
      </c>
      <c r="D18" t="s">
        <v>100</v>
      </c>
      <c r="E18" t="s">
        <v>123</v>
      </c>
      <c r="F18" t="s">
        <v>334</v>
      </c>
      <c r="G18" t="s">
        <v>335</v>
      </c>
      <c r="H18" t="s">
        <v>206</v>
      </c>
      <c r="I18" t="s">
        <v>207</v>
      </c>
      <c r="J18" t="s">
        <v>336</v>
      </c>
      <c r="K18" s="77">
        <v>12.16</v>
      </c>
      <c r="L18" t="s">
        <v>102</v>
      </c>
      <c r="M18" s="78">
        <v>2.07E-2</v>
      </c>
      <c r="N18" s="78">
        <v>2.69E-2</v>
      </c>
      <c r="O18" s="77">
        <v>237969.46</v>
      </c>
      <c r="P18" s="77">
        <v>102.43</v>
      </c>
      <c r="Q18" s="77">
        <v>0</v>
      </c>
      <c r="R18" s="77">
        <v>243.75211787800001</v>
      </c>
      <c r="S18" s="78">
        <v>1E-4</v>
      </c>
      <c r="T18" s="78">
        <v>1.7999999999999999E-2</v>
      </c>
      <c r="U18" s="78">
        <v>2E-3</v>
      </c>
    </row>
    <row r="19" spans="2:21">
      <c r="B19" t="s">
        <v>337</v>
      </c>
      <c r="C19" t="s">
        <v>338</v>
      </c>
      <c r="D19" t="s">
        <v>100</v>
      </c>
      <c r="E19" t="s">
        <v>123</v>
      </c>
      <c r="F19" t="s">
        <v>339</v>
      </c>
      <c r="G19" t="s">
        <v>340</v>
      </c>
      <c r="H19" t="s">
        <v>206</v>
      </c>
      <c r="I19" t="s">
        <v>207</v>
      </c>
      <c r="J19" t="s">
        <v>331</v>
      </c>
      <c r="K19" s="77">
        <v>2.13</v>
      </c>
      <c r="L19" t="s">
        <v>102</v>
      </c>
      <c r="M19" s="78">
        <v>8.3000000000000001E-3</v>
      </c>
      <c r="N19" s="78">
        <v>2.35E-2</v>
      </c>
      <c r="O19" s="77">
        <v>137729.70000000001</v>
      </c>
      <c r="P19" s="77">
        <v>109</v>
      </c>
      <c r="Q19" s="77">
        <v>0</v>
      </c>
      <c r="R19" s="77">
        <v>150.125373</v>
      </c>
      <c r="S19" s="78">
        <v>1E-4</v>
      </c>
      <c r="T19" s="78">
        <v>1.11E-2</v>
      </c>
      <c r="U19" s="78">
        <v>1.1999999999999999E-3</v>
      </c>
    </row>
    <row r="20" spans="2:21">
      <c r="B20" t="s">
        <v>341</v>
      </c>
      <c r="C20" t="s">
        <v>342</v>
      </c>
      <c r="D20" t="s">
        <v>100</v>
      </c>
      <c r="E20" t="s">
        <v>123</v>
      </c>
      <c r="F20" t="s">
        <v>343</v>
      </c>
      <c r="G20" t="s">
        <v>320</v>
      </c>
      <c r="H20" t="s">
        <v>206</v>
      </c>
      <c r="I20" t="s">
        <v>207</v>
      </c>
      <c r="J20" t="s">
        <v>344</v>
      </c>
      <c r="K20" s="77">
        <v>4.03</v>
      </c>
      <c r="L20" t="s">
        <v>102</v>
      </c>
      <c r="M20" s="78">
        <v>1E-3</v>
      </c>
      <c r="N20" s="78">
        <v>2.3800000000000002E-2</v>
      </c>
      <c r="O20" s="77">
        <v>333000</v>
      </c>
      <c r="P20" s="77">
        <v>99.07</v>
      </c>
      <c r="Q20" s="77">
        <v>0</v>
      </c>
      <c r="R20" s="77">
        <v>329.90309999999999</v>
      </c>
      <c r="S20" s="78">
        <v>1E-4</v>
      </c>
      <c r="T20" s="78">
        <v>2.4400000000000002E-2</v>
      </c>
      <c r="U20" s="78">
        <v>2.7000000000000001E-3</v>
      </c>
    </row>
    <row r="21" spans="2:21">
      <c r="B21" t="s">
        <v>345</v>
      </c>
      <c r="C21" t="s">
        <v>346</v>
      </c>
      <c r="D21" t="s">
        <v>100</v>
      </c>
      <c r="E21" t="s">
        <v>123</v>
      </c>
      <c r="F21" t="s">
        <v>343</v>
      </c>
      <c r="G21" t="s">
        <v>320</v>
      </c>
      <c r="H21" t="s">
        <v>211</v>
      </c>
      <c r="I21" t="s">
        <v>150</v>
      </c>
      <c r="J21" t="s">
        <v>347</v>
      </c>
      <c r="K21" s="77">
        <v>4.37</v>
      </c>
      <c r="L21" t="s">
        <v>102</v>
      </c>
      <c r="M21" s="78">
        <v>1.3899999999999999E-2</v>
      </c>
      <c r="N21" s="78">
        <v>2.3800000000000002E-2</v>
      </c>
      <c r="O21" s="77">
        <v>220000</v>
      </c>
      <c r="P21" s="77">
        <v>100.13</v>
      </c>
      <c r="Q21" s="77">
        <v>0</v>
      </c>
      <c r="R21" s="77">
        <v>220.286</v>
      </c>
      <c r="S21" s="78">
        <v>1E-4</v>
      </c>
      <c r="T21" s="78">
        <v>1.6299999999999999E-2</v>
      </c>
      <c r="U21" s="78">
        <v>1.8E-3</v>
      </c>
    </row>
    <row r="22" spans="2:21">
      <c r="B22" t="s">
        <v>348</v>
      </c>
      <c r="C22" t="s">
        <v>349</v>
      </c>
      <c r="D22" t="s">
        <v>100</v>
      </c>
      <c r="E22" t="s">
        <v>350</v>
      </c>
      <c r="F22" t="s">
        <v>343</v>
      </c>
      <c r="G22" t="s">
        <v>320</v>
      </c>
      <c r="H22" t="s">
        <v>206</v>
      </c>
      <c r="I22" t="s">
        <v>207</v>
      </c>
      <c r="J22" t="s">
        <v>351</v>
      </c>
      <c r="K22" s="77">
        <v>3.46</v>
      </c>
      <c r="L22" t="s">
        <v>102</v>
      </c>
      <c r="M22" s="78">
        <v>1.7500000000000002E-2</v>
      </c>
      <c r="N22" s="78">
        <v>2.4299999999999999E-2</v>
      </c>
      <c r="O22" s="77">
        <v>72125.25</v>
      </c>
      <c r="P22" s="77">
        <v>109.67</v>
      </c>
      <c r="Q22" s="77">
        <v>0</v>
      </c>
      <c r="R22" s="77">
        <v>79.099761674999996</v>
      </c>
      <c r="S22" s="78">
        <v>0</v>
      </c>
      <c r="T22" s="78">
        <v>5.8999999999999999E-3</v>
      </c>
      <c r="U22" s="78">
        <v>6.9999999999999999E-4</v>
      </c>
    </row>
    <row r="23" spans="2:21">
      <c r="B23" t="s">
        <v>352</v>
      </c>
      <c r="C23" t="s">
        <v>353</v>
      </c>
      <c r="D23" t="s">
        <v>100</v>
      </c>
      <c r="E23" t="s">
        <v>123</v>
      </c>
      <c r="F23" t="s">
        <v>354</v>
      </c>
      <c r="G23" t="s">
        <v>355</v>
      </c>
      <c r="H23" t="s">
        <v>356</v>
      </c>
      <c r="I23" t="s">
        <v>150</v>
      </c>
      <c r="J23" t="s">
        <v>357</v>
      </c>
      <c r="K23" s="77">
        <v>1.85</v>
      </c>
      <c r="L23" t="s">
        <v>102</v>
      </c>
      <c r="M23" s="78">
        <v>4.4999999999999998E-2</v>
      </c>
      <c r="N23" s="78">
        <v>2.6499999999999999E-2</v>
      </c>
      <c r="O23" s="77">
        <v>332672</v>
      </c>
      <c r="P23" s="77">
        <v>117.23</v>
      </c>
      <c r="Q23" s="77">
        <v>0</v>
      </c>
      <c r="R23" s="77">
        <v>389.9913856</v>
      </c>
      <c r="S23" s="78">
        <v>1E-4</v>
      </c>
      <c r="T23" s="78">
        <v>2.8799999999999999E-2</v>
      </c>
      <c r="U23" s="78">
        <v>3.2000000000000002E-3</v>
      </c>
    </row>
    <row r="24" spans="2:21">
      <c r="B24" t="s">
        <v>358</v>
      </c>
      <c r="C24" t="s">
        <v>359</v>
      </c>
      <c r="D24" t="s">
        <v>100</v>
      </c>
      <c r="E24" t="s">
        <v>123</v>
      </c>
      <c r="F24" t="s">
        <v>354</v>
      </c>
      <c r="G24" t="s">
        <v>355</v>
      </c>
      <c r="H24" t="s">
        <v>356</v>
      </c>
      <c r="I24" t="s">
        <v>150</v>
      </c>
      <c r="J24" t="s">
        <v>360</v>
      </c>
      <c r="K24" s="77">
        <v>6.7</v>
      </c>
      <c r="L24" t="s">
        <v>102</v>
      </c>
      <c r="M24" s="78">
        <v>2.3900000000000001E-2</v>
      </c>
      <c r="N24" s="78">
        <v>1.23E-2</v>
      </c>
      <c r="O24" s="77">
        <v>263000</v>
      </c>
      <c r="P24" s="77">
        <v>108.05</v>
      </c>
      <c r="Q24" s="77">
        <v>0</v>
      </c>
      <c r="R24" s="77">
        <v>284.17149999999998</v>
      </c>
      <c r="S24" s="78">
        <v>1E-4</v>
      </c>
      <c r="T24" s="78">
        <v>2.1000000000000001E-2</v>
      </c>
      <c r="U24" s="78">
        <v>2.3E-3</v>
      </c>
    </row>
    <row r="25" spans="2:21">
      <c r="B25" t="s">
        <v>361</v>
      </c>
      <c r="C25" t="s">
        <v>362</v>
      </c>
      <c r="D25" t="s">
        <v>100</v>
      </c>
      <c r="E25" t="s">
        <v>123</v>
      </c>
      <c r="F25" t="s">
        <v>354</v>
      </c>
      <c r="G25" t="s">
        <v>355</v>
      </c>
      <c r="H25" t="s">
        <v>356</v>
      </c>
      <c r="I25" t="s">
        <v>150</v>
      </c>
      <c r="J25" t="s">
        <v>324</v>
      </c>
      <c r="K25" s="77">
        <v>4.28</v>
      </c>
      <c r="L25" t="s">
        <v>102</v>
      </c>
      <c r="M25" s="78">
        <v>3.85E-2</v>
      </c>
      <c r="N25" s="78">
        <v>2.0899999999999998E-2</v>
      </c>
      <c r="O25" s="77">
        <v>364774.59</v>
      </c>
      <c r="P25" s="77">
        <v>120.55</v>
      </c>
      <c r="Q25" s="77">
        <v>0</v>
      </c>
      <c r="R25" s="77">
        <v>439.73576824499997</v>
      </c>
      <c r="S25" s="78">
        <v>1E-4</v>
      </c>
      <c r="T25" s="78">
        <v>3.2500000000000001E-2</v>
      </c>
      <c r="U25" s="78">
        <v>3.5999999999999999E-3</v>
      </c>
    </row>
    <row r="26" spans="2:21">
      <c r="B26" t="s">
        <v>363</v>
      </c>
      <c r="C26" t="s">
        <v>364</v>
      </c>
      <c r="D26" t="s">
        <v>100</v>
      </c>
      <c r="E26" t="s">
        <v>123</v>
      </c>
      <c r="F26" t="s">
        <v>365</v>
      </c>
      <c r="G26" t="s">
        <v>335</v>
      </c>
      <c r="H26" t="s">
        <v>356</v>
      </c>
      <c r="I26" t="s">
        <v>150</v>
      </c>
      <c r="J26" t="s">
        <v>366</v>
      </c>
      <c r="K26" s="77">
        <v>6.23</v>
      </c>
      <c r="L26" t="s">
        <v>102</v>
      </c>
      <c r="M26" s="78">
        <v>2.6499999999999999E-2</v>
      </c>
      <c r="N26" s="78">
        <v>2.6599999999999999E-2</v>
      </c>
      <c r="O26" s="77">
        <v>126754.81</v>
      </c>
      <c r="P26" s="77">
        <v>112.76</v>
      </c>
      <c r="Q26" s="77">
        <v>0</v>
      </c>
      <c r="R26" s="77">
        <v>142.92872375600001</v>
      </c>
      <c r="S26" s="78">
        <v>1E-4</v>
      </c>
      <c r="T26" s="78">
        <v>1.06E-2</v>
      </c>
      <c r="U26" s="78">
        <v>1.1999999999999999E-3</v>
      </c>
    </row>
    <row r="27" spans="2:21">
      <c r="B27" t="s">
        <v>367</v>
      </c>
      <c r="C27" t="s">
        <v>368</v>
      </c>
      <c r="D27" t="s">
        <v>100</v>
      </c>
      <c r="E27" t="s">
        <v>123</v>
      </c>
      <c r="F27" t="s">
        <v>369</v>
      </c>
      <c r="G27" t="s">
        <v>340</v>
      </c>
      <c r="H27" t="s">
        <v>370</v>
      </c>
      <c r="I27" t="s">
        <v>207</v>
      </c>
      <c r="J27" t="s">
        <v>371</v>
      </c>
      <c r="K27" s="77">
        <v>7.69</v>
      </c>
      <c r="L27" t="s">
        <v>102</v>
      </c>
      <c r="M27" s="78">
        <v>8.9999999999999993E-3</v>
      </c>
      <c r="N27" s="78">
        <v>3.2000000000000001E-2</v>
      </c>
      <c r="O27" s="77">
        <v>162258</v>
      </c>
      <c r="P27" s="77">
        <v>92.19</v>
      </c>
      <c r="Q27" s="77">
        <v>0</v>
      </c>
      <c r="R27" s="77">
        <v>149.5856502</v>
      </c>
      <c r="S27" s="78">
        <v>1E-4</v>
      </c>
      <c r="T27" s="78">
        <v>1.11E-2</v>
      </c>
      <c r="U27" s="78">
        <v>1.1999999999999999E-3</v>
      </c>
    </row>
    <row r="28" spans="2:21">
      <c r="B28" t="s">
        <v>372</v>
      </c>
      <c r="C28" t="s">
        <v>373</v>
      </c>
      <c r="D28" t="s">
        <v>100</v>
      </c>
      <c r="E28" t="s">
        <v>123</v>
      </c>
      <c r="F28" t="s">
        <v>369</v>
      </c>
      <c r="G28" t="s">
        <v>340</v>
      </c>
      <c r="H28" t="s">
        <v>356</v>
      </c>
      <c r="I28" t="s">
        <v>150</v>
      </c>
      <c r="J28" t="s">
        <v>374</v>
      </c>
      <c r="K28" s="77">
        <v>3.35</v>
      </c>
      <c r="L28" t="s">
        <v>102</v>
      </c>
      <c r="M28" s="78">
        <v>1.34E-2</v>
      </c>
      <c r="N28" s="78">
        <v>0.03</v>
      </c>
      <c r="O28" s="77">
        <v>143814.29999999999</v>
      </c>
      <c r="P28" s="77">
        <v>107.07</v>
      </c>
      <c r="Q28" s="77">
        <v>0</v>
      </c>
      <c r="R28" s="77">
        <v>153.98197101</v>
      </c>
      <c r="S28" s="78">
        <v>0</v>
      </c>
      <c r="T28" s="78">
        <v>1.14E-2</v>
      </c>
      <c r="U28" s="78">
        <v>1.2999999999999999E-3</v>
      </c>
    </row>
    <row r="29" spans="2:21">
      <c r="B29" t="s">
        <v>375</v>
      </c>
      <c r="C29" t="s">
        <v>376</v>
      </c>
      <c r="D29" t="s">
        <v>100</v>
      </c>
      <c r="E29" t="s">
        <v>123</v>
      </c>
      <c r="F29" t="s">
        <v>369</v>
      </c>
      <c r="G29" t="s">
        <v>340</v>
      </c>
      <c r="H29" t="s">
        <v>370</v>
      </c>
      <c r="I29" t="s">
        <v>207</v>
      </c>
      <c r="J29" t="s">
        <v>377</v>
      </c>
      <c r="K29" s="77">
        <v>11.18</v>
      </c>
      <c r="L29" t="s">
        <v>102</v>
      </c>
      <c r="M29" s="78">
        <v>1.6899999999999998E-2</v>
      </c>
      <c r="N29" s="78">
        <v>3.32E-2</v>
      </c>
      <c r="O29" s="77">
        <v>315933</v>
      </c>
      <c r="P29" s="77">
        <v>92.05</v>
      </c>
      <c r="Q29" s="77">
        <v>0</v>
      </c>
      <c r="R29" s="77">
        <v>290.8163265</v>
      </c>
      <c r="S29" s="78">
        <v>1E-4</v>
      </c>
      <c r="T29" s="78">
        <v>2.1499999999999998E-2</v>
      </c>
      <c r="U29" s="78">
        <v>2.3999999999999998E-3</v>
      </c>
    </row>
    <row r="30" spans="2:21">
      <c r="B30" t="s">
        <v>378</v>
      </c>
      <c r="C30" t="s">
        <v>379</v>
      </c>
      <c r="D30" t="s">
        <v>100</v>
      </c>
      <c r="E30" t="s">
        <v>123</v>
      </c>
      <c r="F30" t="s">
        <v>380</v>
      </c>
      <c r="G30" t="s">
        <v>381</v>
      </c>
      <c r="H30" t="s">
        <v>382</v>
      </c>
      <c r="I30" t="s">
        <v>207</v>
      </c>
      <c r="J30" t="s">
        <v>383</v>
      </c>
      <c r="K30" s="77">
        <v>3.91</v>
      </c>
      <c r="L30" t="s">
        <v>102</v>
      </c>
      <c r="M30" s="78">
        <v>5.0000000000000001E-3</v>
      </c>
      <c r="N30" s="78">
        <v>3.1899999999999998E-2</v>
      </c>
      <c r="O30" s="77">
        <v>226000</v>
      </c>
      <c r="P30" s="77">
        <v>97.95</v>
      </c>
      <c r="Q30" s="77">
        <v>0.61353000000000002</v>
      </c>
      <c r="R30" s="77">
        <v>221.98052999999999</v>
      </c>
      <c r="S30" s="78">
        <v>4.0000000000000002E-4</v>
      </c>
      <c r="T30" s="78">
        <v>1.6400000000000001E-2</v>
      </c>
      <c r="U30" s="78">
        <v>1.8E-3</v>
      </c>
    </row>
    <row r="31" spans="2:21">
      <c r="B31" t="s">
        <v>384</v>
      </c>
      <c r="C31" t="s">
        <v>385</v>
      </c>
      <c r="D31" t="s">
        <v>100</v>
      </c>
      <c r="E31" t="s">
        <v>123</v>
      </c>
      <c r="F31" t="s">
        <v>386</v>
      </c>
      <c r="G31" t="s">
        <v>340</v>
      </c>
      <c r="H31" t="s">
        <v>382</v>
      </c>
      <c r="I31" t="s">
        <v>207</v>
      </c>
      <c r="J31" t="s">
        <v>387</v>
      </c>
      <c r="K31" s="77">
        <v>5.88</v>
      </c>
      <c r="L31" t="s">
        <v>102</v>
      </c>
      <c r="M31" s="78">
        <v>6.4999999999999997E-3</v>
      </c>
      <c r="N31" s="78">
        <v>3.2300000000000002E-2</v>
      </c>
      <c r="O31" s="77">
        <v>176108.28</v>
      </c>
      <c r="P31" s="77">
        <v>95.32</v>
      </c>
      <c r="Q31" s="77">
        <v>0</v>
      </c>
      <c r="R31" s="77">
        <v>167.86641249600001</v>
      </c>
      <c r="S31" s="78">
        <v>1E-4</v>
      </c>
      <c r="T31" s="78">
        <v>1.24E-2</v>
      </c>
      <c r="U31" s="78">
        <v>1.4E-3</v>
      </c>
    </row>
    <row r="32" spans="2:21">
      <c r="B32" t="s">
        <v>388</v>
      </c>
      <c r="C32" t="s">
        <v>389</v>
      </c>
      <c r="D32" t="s">
        <v>100</v>
      </c>
      <c r="E32" t="s">
        <v>123</v>
      </c>
      <c r="F32" t="s">
        <v>386</v>
      </c>
      <c r="G32" t="s">
        <v>340</v>
      </c>
      <c r="H32" t="s">
        <v>382</v>
      </c>
      <c r="I32" t="s">
        <v>207</v>
      </c>
      <c r="J32" t="s">
        <v>390</v>
      </c>
      <c r="K32" s="77">
        <v>2.61</v>
      </c>
      <c r="L32" t="s">
        <v>102</v>
      </c>
      <c r="M32" s="78">
        <v>2.3400000000000001E-2</v>
      </c>
      <c r="N32" s="78">
        <v>3.1399999999999997E-2</v>
      </c>
      <c r="O32" s="77">
        <v>90097.41</v>
      </c>
      <c r="P32" s="77">
        <v>110.3</v>
      </c>
      <c r="Q32" s="77">
        <v>0</v>
      </c>
      <c r="R32" s="77">
        <v>99.377443229999997</v>
      </c>
      <c r="S32" s="78">
        <v>0</v>
      </c>
      <c r="T32" s="78">
        <v>7.3000000000000001E-3</v>
      </c>
      <c r="U32" s="78">
        <v>8.0000000000000004E-4</v>
      </c>
    </row>
    <row r="33" spans="2:21">
      <c r="B33" t="s">
        <v>391</v>
      </c>
      <c r="C33" t="s">
        <v>392</v>
      </c>
      <c r="D33" t="s">
        <v>100</v>
      </c>
      <c r="E33" t="s">
        <v>123</v>
      </c>
      <c r="F33" t="s">
        <v>393</v>
      </c>
      <c r="G33" t="s">
        <v>340</v>
      </c>
      <c r="H33" t="s">
        <v>382</v>
      </c>
      <c r="I33" t="s">
        <v>207</v>
      </c>
      <c r="J33" t="s">
        <v>394</v>
      </c>
      <c r="K33" s="77">
        <v>6.1</v>
      </c>
      <c r="L33" t="s">
        <v>102</v>
      </c>
      <c r="M33" s="78">
        <v>5.8999999999999999E-3</v>
      </c>
      <c r="N33" s="78">
        <v>3.3700000000000001E-2</v>
      </c>
      <c r="O33" s="77">
        <v>163785</v>
      </c>
      <c r="P33" s="77">
        <v>91.47</v>
      </c>
      <c r="Q33" s="77">
        <v>0</v>
      </c>
      <c r="R33" s="77">
        <v>149.81413950000001</v>
      </c>
      <c r="S33" s="78">
        <v>1E-4</v>
      </c>
      <c r="T33" s="78">
        <v>1.11E-2</v>
      </c>
      <c r="U33" s="78">
        <v>1.1999999999999999E-3</v>
      </c>
    </row>
    <row r="34" spans="2:21">
      <c r="B34" t="s">
        <v>395</v>
      </c>
      <c r="C34" t="s">
        <v>396</v>
      </c>
      <c r="D34" t="s">
        <v>100</v>
      </c>
      <c r="E34" t="s">
        <v>123</v>
      </c>
      <c r="F34" t="s">
        <v>397</v>
      </c>
      <c r="G34" t="s">
        <v>340</v>
      </c>
      <c r="H34" t="s">
        <v>382</v>
      </c>
      <c r="I34" t="s">
        <v>207</v>
      </c>
      <c r="J34" t="s">
        <v>398</v>
      </c>
      <c r="K34" s="77">
        <v>4.1100000000000003</v>
      </c>
      <c r="L34" t="s">
        <v>102</v>
      </c>
      <c r="M34" s="78">
        <v>2.81E-2</v>
      </c>
      <c r="N34" s="78">
        <v>2.7799999999999998E-2</v>
      </c>
      <c r="O34" s="77">
        <v>4638.3999999999996</v>
      </c>
      <c r="P34" s="77">
        <v>112.12</v>
      </c>
      <c r="Q34" s="77">
        <v>0</v>
      </c>
      <c r="R34" s="77">
        <v>5.20057408</v>
      </c>
      <c r="S34" s="78">
        <v>0</v>
      </c>
      <c r="T34" s="78">
        <v>4.0000000000000002E-4</v>
      </c>
      <c r="U34" s="78">
        <v>0</v>
      </c>
    </row>
    <row r="35" spans="2:21">
      <c r="B35" t="s">
        <v>399</v>
      </c>
      <c r="C35" t="s">
        <v>400</v>
      </c>
      <c r="D35" t="s">
        <v>100</v>
      </c>
      <c r="E35" t="s">
        <v>123</v>
      </c>
      <c r="F35" t="s">
        <v>401</v>
      </c>
      <c r="G35" t="s">
        <v>340</v>
      </c>
      <c r="H35" t="s">
        <v>382</v>
      </c>
      <c r="I35" t="s">
        <v>207</v>
      </c>
      <c r="J35" t="s">
        <v>402</v>
      </c>
      <c r="K35" s="77">
        <v>5.99</v>
      </c>
      <c r="L35" t="s">
        <v>102</v>
      </c>
      <c r="M35" s="78">
        <v>2.5000000000000001E-3</v>
      </c>
      <c r="N35" s="78">
        <v>3.1099999999999999E-2</v>
      </c>
      <c r="O35" s="77">
        <v>170200</v>
      </c>
      <c r="P35" s="77">
        <v>92.21</v>
      </c>
      <c r="Q35" s="77">
        <v>0</v>
      </c>
      <c r="R35" s="77">
        <v>156.94141999999999</v>
      </c>
      <c r="S35" s="78">
        <v>1E-4</v>
      </c>
      <c r="T35" s="78">
        <v>1.1599999999999999E-2</v>
      </c>
      <c r="U35" s="78">
        <v>1.2999999999999999E-3</v>
      </c>
    </row>
    <row r="36" spans="2:21">
      <c r="B36" t="s">
        <v>403</v>
      </c>
      <c r="C36" t="s">
        <v>404</v>
      </c>
      <c r="D36" t="s">
        <v>100</v>
      </c>
      <c r="E36" t="s">
        <v>123</v>
      </c>
      <c r="F36" t="s">
        <v>405</v>
      </c>
      <c r="G36" t="s">
        <v>340</v>
      </c>
      <c r="H36" t="s">
        <v>382</v>
      </c>
      <c r="I36" t="s">
        <v>207</v>
      </c>
      <c r="J36" t="s">
        <v>406</v>
      </c>
      <c r="K36" s="77">
        <v>0.97</v>
      </c>
      <c r="L36" t="s">
        <v>102</v>
      </c>
      <c r="M36" s="78">
        <v>0.04</v>
      </c>
      <c r="N36" s="78">
        <v>3.0200000000000001E-2</v>
      </c>
      <c r="O36" s="77">
        <v>9015.2000000000007</v>
      </c>
      <c r="P36" s="77">
        <v>112.25</v>
      </c>
      <c r="Q36" s="77">
        <v>0</v>
      </c>
      <c r="R36" s="77">
        <v>10.119562</v>
      </c>
      <c r="S36" s="78">
        <v>1E-4</v>
      </c>
      <c r="T36" s="78">
        <v>6.9999999999999999E-4</v>
      </c>
      <c r="U36" s="78">
        <v>1E-4</v>
      </c>
    </row>
    <row r="37" spans="2:21">
      <c r="B37" t="s">
        <v>407</v>
      </c>
      <c r="C37" t="s">
        <v>408</v>
      </c>
      <c r="D37" t="s">
        <v>100</v>
      </c>
      <c r="E37" t="s">
        <v>123</v>
      </c>
      <c r="F37" t="s">
        <v>409</v>
      </c>
      <c r="G37" t="s">
        <v>410</v>
      </c>
      <c r="H37" t="s">
        <v>382</v>
      </c>
      <c r="I37" t="s">
        <v>207</v>
      </c>
      <c r="J37" t="s">
        <v>411</v>
      </c>
      <c r="K37" s="77">
        <v>2.9</v>
      </c>
      <c r="L37" t="s">
        <v>102</v>
      </c>
      <c r="M37" s="78">
        <v>4.2999999999999997E-2</v>
      </c>
      <c r="N37" s="78">
        <v>2.6499999999999999E-2</v>
      </c>
      <c r="O37" s="77">
        <v>223449.47</v>
      </c>
      <c r="P37" s="77">
        <v>116.39</v>
      </c>
      <c r="Q37" s="77">
        <v>62.56906</v>
      </c>
      <c r="R37" s="77">
        <v>322.64189813299998</v>
      </c>
      <c r="S37" s="78">
        <v>4.0000000000000002E-4</v>
      </c>
      <c r="T37" s="78">
        <v>2.3900000000000001E-2</v>
      </c>
      <c r="U37" s="78">
        <v>2.7000000000000001E-3</v>
      </c>
    </row>
    <row r="38" spans="2:21">
      <c r="B38" t="s">
        <v>412</v>
      </c>
      <c r="C38" t="s">
        <v>413</v>
      </c>
      <c r="D38" t="s">
        <v>100</v>
      </c>
      <c r="E38" t="s">
        <v>123</v>
      </c>
      <c r="F38" t="s">
        <v>414</v>
      </c>
      <c r="G38" t="s">
        <v>415</v>
      </c>
      <c r="H38" t="s">
        <v>416</v>
      </c>
      <c r="I38" t="s">
        <v>207</v>
      </c>
      <c r="J38" t="s">
        <v>417</v>
      </c>
      <c r="K38" s="77">
        <v>5.62</v>
      </c>
      <c r="L38" t="s">
        <v>102</v>
      </c>
      <c r="M38" s="78">
        <v>5.1499999999999997E-2</v>
      </c>
      <c r="N38" s="78">
        <v>3.27E-2</v>
      </c>
      <c r="O38" s="77">
        <v>49340.13</v>
      </c>
      <c r="P38" s="77">
        <v>151.19999999999999</v>
      </c>
      <c r="Q38" s="77">
        <v>0</v>
      </c>
      <c r="R38" s="77">
        <v>74.602276560000007</v>
      </c>
      <c r="S38" s="78">
        <v>0</v>
      </c>
      <c r="T38" s="78">
        <v>5.4999999999999997E-3</v>
      </c>
      <c r="U38" s="78">
        <v>5.9999999999999995E-4</v>
      </c>
    </row>
    <row r="39" spans="2:21">
      <c r="B39" t="s">
        <v>418</v>
      </c>
      <c r="C39" t="s">
        <v>419</v>
      </c>
      <c r="D39" t="s">
        <v>100</v>
      </c>
      <c r="E39" t="s">
        <v>123</v>
      </c>
      <c r="F39" t="s">
        <v>420</v>
      </c>
      <c r="G39" t="s">
        <v>340</v>
      </c>
      <c r="H39" t="s">
        <v>421</v>
      </c>
      <c r="I39" t="s">
        <v>150</v>
      </c>
      <c r="J39" t="s">
        <v>422</v>
      </c>
      <c r="K39" s="77">
        <v>5.16</v>
      </c>
      <c r="L39" t="s">
        <v>102</v>
      </c>
      <c r="M39" s="78">
        <v>1.3299999999999999E-2</v>
      </c>
      <c r="N39" s="78">
        <v>3.9199999999999999E-2</v>
      </c>
      <c r="O39" s="77">
        <v>123500</v>
      </c>
      <c r="P39" s="77">
        <v>97.5</v>
      </c>
      <c r="Q39" s="77">
        <v>0.91322000000000003</v>
      </c>
      <c r="R39" s="77">
        <v>121.32572</v>
      </c>
      <c r="S39" s="78">
        <v>1E-4</v>
      </c>
      <c r="T39" s="78">
        <v>8.9999999999999993E-3</v>
      </c>
      <c r="U39" s="78">
        <v>1E-3</v>
      </c>
    </row>
    <row r="40" spans="2:21">
      <c r="B40" t="s">
        <v>423</v>
      </c>
      <c r="C40" t="s">
        <v>424</v>
      </c>
      <c r="D40" t="s">
        <v>100</v>
      </c>
      <c r="E40" t="s">
        <v>123</v>
      </c>
      <c r="F40" t="s">
        <v>420</v>
      </c>
      <c r="G40" t="s">
        <v>340</v>
      </c>
      <c r="H40" t="s">
        <v>416</v>
      </c>
      <c r="I40" t="s">
        <v>207</v>
      </c>
      <c r="J40" t="s">
        <v>425</v>
      </c>
      <c r="K40" s="77">
        <v>5.75</v>
      </c>
      <c r="L40" t="s">
        <v>102</v>
      </c>
      <c r="M40" s="78">
        <v>1.8700000000000001E-2</v>
      </c>
      <c r="N40" s="78">
        <v>4.0399999999999998E-2</v>
      </c>
      <c r="O40" s="77">
        <v>186120</v>
      </c>
      <c r="P40" s="77">
        <v>95.22</v>
      </c>
      <c r="Q40" s="77">
        <v>0</v>
      </c>
      <c r="R40" s="77">
        <v>177.22346400000001</v>
      </c>
      <c r="S40" s="78">
        <v>2.9999999999999997E-4</v>
      </c>
      <c r="T40" s="78">
        <v>1.3100000000000001E-2</v>
      </c>
      <c r="U40" s="78">
        <v>1.5E-3</v>
      </c>
    </row>
    <row r="41" spans="2:21">
      <c r="B41" t="s">
        <v>426</v>
      </c>
      <c r="C41" t="s">
        <v>427</v>
      </c>
      <c r="D41" t="s">
        <v>100</v>
      </c>
      <c r="E41" t="s">
        <v>123</v>
      </c>
      <c r="F41" t="s">
        <v>428</v>
      </c>
      <c r="G41" t="s">
        <v>340</v>
      </c>
      <c r="H41" t="s">
        <v>421</v>
      </c>
      <c r="I41" t="s">
        <v>150</v>
      </c>
      <c r="J41" t="s">
        <v>390</v>
      </c>
      <c r="K41" s="77">
        <v>3.84</v>
      </c>
      <c r="L41" t="s">
        <v>102</v>
      </c>
      <c r="M41" s="78">
        <v>1.9599999999999999E-2</v>
      </c>
      <c r="N41" s="78">
        <v>3.1199999999999999E-2</v>
      </c>
      <c r="O41" s="77">
        <v>10730</v>
      </c>
      <c r="P41" s="77">
        <v>108.21</v>
      </c>
      <c r="Q41" s="77">
        <v>0</v>
      </c>
      <c r="R41" s="77">
        <v>11.610932999999999</v>
      </c>
      <c r="S41" s="78">
        <v>0</v>
      </c>
      <c r="T41" s="78">
        <v>8.9999999999999998E-4</v>
      </c>
      <c r="U41" s="78">
        <v>1E-4</v>
      </c>
    </row>
    <row r="42" spans="2:21">
      <c r="B42" t="s">
        <v>429</v>
      </c>
      <c r="C42" t="s">
        <v>430</v>
      </c>
      <c r="D42" t="s">
        <v>100</v>
      </c>
      <c r="E42" t="s">
        <v>123</v>
      </c>
      <c r="F42" t="s">
        <v>431</v>
      </c>
      <c r="G42" t="s">
        <v>340</v>
      </c>
      <c r="H42" t="s">
        <v>416</v>
      </c>
      <c r="I42" t="s">
        <v>207</v>
      </c>
      <c r="J42" t="s">
        <v>432</v>
      </c>
      <c r="K42" s="77">
        <v>2.17</v>
      </c>
      <c r="L42" t="s">
        <v>102</v>
      </c>
      <c r="M42" s="78">
        <v>2.1499999999999998E-2</v>
      </c>
      <c r="N42" s="78">
        <v>3.4799999999999998E-2</v>
      </c>
      <c r="O42" s="77">
        <v>143456.6</v>
      </c>
      <c r="P42" s="77">
        <v>110.54</v>
      </c>
      <c r="Q42" s="77">
        <v>0</v>
      </c>
      <c r="R42" s="77">
        <v>158.57692564000001</v>
      </c>
      <c r="S42" s="78">
        <v>1E-4</v>
      </c>
      <c r="T42" s="78">
        <v>1.17E-2</v>
      </c>
      <c r="U42" s="78">
        <v>1.2999999999999999E-3</v>
      </c>
    </row>
    <row r="43" spans="2:21">
      <c r="B43" t="s">
        <v>433</v>
      </c>
      <c r="C43" t="s">
        <v>434</v>
      </c>
      <c r="D43" t="s">
        <v>100</v>
      </c>
      <c r="E43" t="s">
        <v>123</v>
      </c>
      <c r="F43" t="s">
        <v>435</v>
      </c>
      <c r="G43" t="s">
        <v>436</v>
      </c>
      <c r="H43" t="s">
        <v>437</v>
      </c>
      <c r="I43" t="s">
        <v>150</v>
      </c>
      <c r="J43" t="s">
        <v>438</v>
      </c>
      <c r="K43" s="77">
        <v>4.84</v>
      </c>
      <c r="L43" t="s">
        <v>102</v>
      </c>
      <c r="M43" s="78">
        <v>1E-3</v>
      </c>
      <c r="N43" s="78">
        <v>2.92E-2</v>
      </c>
      <c r="O43" s="77">
        <v>102146.4</v>
      </c>
      <c r="P43" s="77">
        <v>96.29</v>
      </c>
      <c r="Q43" s="77">
        <v>0</v>
      </c>
      <c r="R43" s="77">
        <v>98.356768560000006</v>
      </c>
      <c r="S43" s="78">
        <v>5.9999999999999995E-4</v>
      </c>
      <c r="T43" s="78">
        <v>7.3000000000000001E-3</v>
      </c>
      <c r="U43" s="78">
        <v>8.0000000000000004E-4</v>
      </c>
    </row>
    <row r="44" spans="2:21">
      <c r="B44" t="s">
        <v>439</v>
      </c>
      <c r="C44" t="s">
        <v>440</v>
      </c>
      <c r="D44" t="s">
        <v>100</v>
      </c>
      <c r="E44" t="s">
        <v>123</v>
      </c>
      <c r="F44" t="s">
        <v>441</v>
      </c>
      <c r="G44" t="s">
        <v>340</v>
      </c>
      <c r="H44" t="s">
        <v>437</v>
      </c>
      <c r="I44" t="s">
        <v>150</v>
      </c>
      <c r="J44" t="s">
        <v>442</v>
      </c>
      <c r="K44" s="77">
        <v>6.71</v>
      </c>
      <c r="L44" t="s">
        <v>102</v>
      </c>
      <c r="M44" s="78">
        <v>3.8999999999999998E-3</v>
      </c>
      <c r="N44" s="78">
        <v>4.1599999999999998E-2</v>
      </c>
      <c r="O44" s="77">
        <v>305045.98</v>
      </c>
      <c r="P44" s="77">
        <v>83.82</v>
      </c>
      <c r="Q44" s="77">
        <v>0</v>
      </c>
      <c r="R44" s="77">
        <v>255.68954043599999</v>
      </c>
      <c r="S44" s="78">
        <v>1.2999999999999999E-3</v>
      </c>
      <c r="T44" s="78">
        <v>1.89E-2</v>
      </c>
      <c r="U44" s="78">
        <v>2.0999999999999999E-3</v>
      </c>
    </row>
    <row r="45" spans="2:21">
      <c r="B45" t="s">
        <v>443</v>
      </c>
      <c r="C45" t="s">
        <v>444</v>
      </c>
      <c r="D45" t="s">
        <v>100</v>
      </c>
      <c r="E45" t="s">
        <v>123</v>
      </c>
      <c r="F45" t="s">
        <v>445</v>
      </c>
      <c r="G45" t="s">
        <v>340</v>
      </c>
      <c r="H45" t="s">
        <v>446</v>
      </c>
      <c r="I45" t="s">
        <v>207</v>
      </c>
      <c r="J45" t="s">
        <v>447</v>
      </c>
      <c r="K45" s="77">
        <v>6.24</v>
      </c>
      <c r="L45" t="s">
        <v>102</v>
      </c>
      <c r="M45" s="78">
        <v>5.0000000000000001E-3</v>
      </c>
      <c r="N45" s="78">
        <v>4.0399999999999998E-2</v>
      </c>
      <c r="O45" s="77">
        <v>173700</v>
      </c>
      <c r="P45" s="77">
        <v>88.06</v>
      </c>
      <c r="Q45" s="77">
        <v>5.7862200000000001</v>
      </c>
      <c r="R45" s="77">
        <v>158.74644000000001</v>
      </c>
      <c r="S45" s="78">
        <v>1E-3</v>
      </c>
      <c r="T45" s="78">
        <v>1.17E-2</v>
      </c>
      <c r="U45" s="78">
        <v>1.2999999999999999E-3</v>
      </c>
    </row>
    <row r="46" spans="2:21">
      <c r="B46" t="s">
        <v>448</v>
      </c>
      <c r="C46" t="s">
        <v>449</v>
      </c>
      <c r="D46" t="s">
        <v>100</v>
      </c>
      <c r="E46" t="s">
        <v>123</v>
      </c>
      <c r="F46" t="s">
        <v>450</v>
      </c>
      <c r="G46" t="s">
        <v>451</v>
      </c>
      <c r="H46" t="s">
        <v>437</v>
      </c>
      <c r="I46" t="s">
        <v>150</v>
      </c>
      <c r="J46" t="s">
        <v>438</v>
      </c>
      <c r="K46" s="77">
        <v>1.29</v>
      </c>
      <c r="L46" t="s">
        <v>102</v>
      </c>
      <c r="M46" s="78">
        <v>1.8499999999999999E-2</v>
      </c>
      <c r="N46" s="78">
        <v>3.5799999999999998E-2</v>
      </c>
      <c r="O46" s="77">
        <v>106057.60000000001</v>
      </c>
      <c r="P46" s="77">
        <v>109.43</v>
      </c>
      <c r="Q46" s="77">
        <v>0</v>
      </c>
      <c r="R46" s="77">
        <v>116.05883168</v>
      </c>
      <c r="S46" s="78">
        <v>2.0000000000000001E-4</v>
      </c>
      <c r="T46" s="78">
        <v>8.6E-3</v>
      </c>
      <c r="U46" s="78">
        <v>1E-3</v>
      </c>
    </row>
    <row r="47" spans="2:21">
      <c r="B47" t="s">
        <v>452</v>
      </c>
      <c r="C47" t="s">
        <v>453</v>
      </c>
      <c r="D47" t="s">
        <v>100</v>
      </c>
      <c r="E47" t="s">
        <v>123</v>
      </c>
      <c r="F47" t="s">
        <v>454</v>
      </c>
      <c r="G47" t="s">
        <v>355</v>
      </c>
      <c r="H47" t="s">
        <v>446</v>
      </c>
      <c r="I47" t="s">
        <v>207</v>
      </c>
      <c r="J47" t="s">
        <v>331</v>
      </c>
      <c r="K47" s="77">
        <v>3.51</v>
      </c>
      <c r="L47" t="s">
        <v>102</v>
      </c>
      <c r="M47" s="78">
        <v>1.23E-2</v>
      </c>
      <c r="N47" s="78">
        <v>2.93E-2</v>
      </c>
      <c r="O47" s="77">
        <v>113948.62</v>
      </c>
      <c r="P47" s="77">
        <v>105.97</v>
      </c>
      <c r="Q47" s="77">
        <v>0</v>
      </c>
      <c r="R47" s="77">
        <v>120.751352614</v>
      </c>
      <c r="S47" s="78">
        <v>1E-4</v>
      </c>
      <c r="T47" s="78">
        <v>8.8999999999999999E-3</v>
      </c>
      <c r="U47" s="78">
        <v>1E-3</v>
      </c>
    </row>
    <row r="48" spans="2:21">
      <c r="B48" t="s">
        <v>455</v>
      </c>
      <c r="C48" t="s">
        <v>456</v>
      </c>
      <c r="D48" t="s">
        <v>100</v>
      </c>
      <c r="E48" t="s">
        <v>123</v>
      </c>
      <c r="F48" t="s">
        <v>457</v>
      </c>
      <c r="G48" t="s">
        <v>381</v>
      </c>
      <c r="H48" t="s">
        <v>458</v>
      </c>
      <c r="I48" t="s">
        <v>150</v>
      </c>
      <c r="J48" t="s">
        <v>331</v>
      </c>
      <c r="K48" s="77">
        <v>1.22</v>
      </c>
      <c r="L48" t="s">
        <v>102</v>
      </c>
      <c r="M48" s="78">
        <v>4.65E-2</v>
      </c>
      <c r="N48" s="78">
        <v>4.41E-2</v>
      </c>
      <c r="O48" s="77">
        <v>59439.199999999997</v>
      </c>
      <c r="P48" s="77">
        <v>113.5</v>
      </c>
      <c r="Q48" s="77">
        <v>0</v>
      </c>
      <c r="R48" s="77">
        <v>67.463492000000002</v>
      </c>
      <c r="S48" s="78">
        <v>2.0000000000000001E-4</v>
      </c>
      <c r="T48" s="78">
        <v>5.0000000000000001E-3</v>
      </c>
      <c r="U48" s="78">
        <v>5.9999999999999995E-4</v>
      </c>
    </row>
    <row r="49" spans="2:21">
      <c r="B49" t="s">
        <v>459</v>
      </c>
      <c r="C49" t="s">
        <v>460</v>
      </c>
      <c r="D49" t="s">
        <v>100</v>
      </c>
      <c r="E49" t="s">
        <v>123</v>
      </c>
      <c r="F49" t="s">
        <v>457</v>
      </c>
      <c r="G49" t="s">
        <v>381</v>
      </c>
      <c r="H49" t="s">
        <v>458</v>
      </c>
      <c r="I49" t="s">
        <v>150</v>
      </c>
      <c r="J49" t="s">
        <v>461</v>
      </c>
      <c r="K49" s="77">
        <v>5.01</v>
      </c>
      <c r="L49" t="s">
        <v>102</v>
      </c>
      <c r="M49" s="78">
        <v>4.3E-3</v>
      </c>
      <c r="N49" s="78">
        <v>4.7500000000000001E-2</v>
      </c>
      <c r="O49" s="77">
        <v>326000</v>
      </c>
      <c r="P49" s="77">
        <v>87.77</v>
      </c>
      <c r="Q49" s="77">
        <v>0.76183999999999996</v>
      </c>
      <c r="R49" s="77">
        <v>286.89204000000001</v>
      </c>
      <c r="S49" s="78">
        <v>5.0000000000000001E-4</v>
      </c>
      <c r="T49" s="78">
        <v>2.12E-2</v>
      </c>
      <c r="U49" s="78">
        <v>2.3999999999999998E-3</v>
      </c>
    </row>
    <row r="50" spans="2:21">
      <c r="B50" t="s">
        <v>462</v>
      </c>
      <c r="C50" t="s">
        <v>463</v>
      </c>
      <c r="D50" t="s">
        <v>100</v>
      </c>
      <c r="E50" t="s">
        <v>123</v>
      </c>
      <c r="F50" t="s">
        <v>464</v>
      </c>
      <c r="G50" t="s">
        <v>340</v>
      </c>
      <c r="H50" t="s">
        <v>465</v>
      </c>
      <c r="I50" t="s">
        <v>207</v>
      </c>
      <c r="J50" t="s">
        <v>466</v>
      </c>
      <c r="K50" s="77">
        <v>1.9</v>
      </c>
      <c r="L50" t="s">
        <v>102</v>
      </c>
      <c r="M50" s="78">
        <v>3.0599999999999999E-2</v>
      </c>
      <c r="N50" s="78">
        <v>3.4299999999999997E-2</v>
      </c>
      <c r="O50" s="77">
        <v>103119.06</v>
      </c>
      <c r="P50" s="77">
        <v>112.41</v>
      </c>
      <c r="Q50" s="77">
        <v>0</v>
      </c>
      <c r="R50" s="77">
        <v>115.916135346</v>
      </c>
      <c r="S50" s="78">
        <v>2.0000000000000001E-4</v>
      </c>
      <c r="T50" s="78">
        <v>8.6E-3</v>
      </c>
      <c r="U50" s="78">
        <v>1E-3</v>
      </c>
    </row>
    <row r="51" spans="2:21">
      <c r="B51" t="s">
        <v>467</v>
      </c>
      <c r="C51" t="s">
        <v>468</v>
      </c>
      <c r="D51" t="s">
        <v>100</v>
      </c>
      <c r="E51" t="s">
        <v>123</v>
      </c>
      <c r="F51" t="s">
        <v>469</v>
      </c>
      <c r="G51" t="s">
        <v>436</v>
      </c>
      <c r="H51" t="s">
        <v>465</v>
      </c>
      <c r="I51" t="s">
        <v>207</v>
      </c>
      <c r="J51" t="s">
        <v>470</v>
      </c>
      <c r="K51" s="77">
        <v>4.22</v>
      </c>
      <c r="L51" t="s">
        <v>102</v>
      </c>
      <c r="M51" s="78">
        <v>7.4999999999999997E-3</v>
      </c>
      <c r="N51" s="78">
        <v>4.1099999999999998E-2</v>
      </c>
      <c r="O51" s="77">
        <v>125000</v>
      </c>
      <c r="P51" s="77">
        <v>94.68</v>
      </c>
      <c r="Q51" s="77">
        <v>0</v>
      </c>
      <c r="R51" s="77">
        <v>118.35</v>
      </c>
      <c r="S51" s="78">
        <v>1E-4</v>
      </c>
      <c r="T51" s="78">
        <v>8.8000000000000005E-3</v>
      </c>
      <c r="U51" s="78">
        <v>1E-3</v>
      </c>
    </row>
    <row r="52" spans="2:21">
      <c r="B52" t="s">
        <v>471</v>
      </c>
      <c r="C52" t="s">
        <v>472</v>
      </c>
      <c r="D52" t="s">
        <v>100</v>
      </c>
      <c r="E52" t="s">
        <v>123</v>
      </c>
      <c r="F52" t="s">
        <v>469</v>
      </c>
      <c r="G52" t="s">
        <v>436</v>
      </c>
      <c r="H52" t="s">
        <v>465</v>
      </c>
      <c r="I52" t="s">
        <v>207</v>
      </c>
      <c r="J52" t="s">
        <v>280</v>
      </c>
      <c r="K52" s="77">
        <v>6.26</v>
      </c>
      <c r="L52" t="s">
        <v>102</v>
      </c>
      <c r="M52" s="78">
        <v>4.0800000000000003E-2</v>
      </c>
      <c r="N52" s="78">
        <v>4.3700000000000003E-2</v>
      </c>
      <c r="O52" s="77">
        <v>103000</v>
      </c>
      <c r="P52" s="77">
        <v>99.17</v>
      </c>
      <c r="Q52" s="77">
        <v>0</v>
      </c>
      <c r="R52" s="77">
        <v>102.1451</v>
      </c>
      <c r="S52" s="78">
        <v>2.9999999999999997E-4</v>
      </c>
      <c r="T52" s="78">
        <v>7.6E-3</v>
      </c>
      <c r="U52" s="78">
        <v>8.0000000000000004E-4</v>
      </c>
    </row>
    <row r="53" spans="2:21">
      <c r="B53" t="s">
        <v>473</v>
      </c>
      <c r="C53" t="s">
        <v>474</v>
      </c>
      <c r="D53" t="s">
        <v>100</v>
      </c>
      <c r="E53" t="s">
        <v>123</v>
      </c>
      <c r="F53" t="s">
        <v>475</v>
      </c>
      <c r="G53" t="s">
        <v>340</v>
      </c>
      <c r="H53" t="s">
        <v>465</v>
      </c>
      <c r="I53" t="s">
        <v>207</v>
      </c>
      <c r="J53" t="s">
        <v>476</v>
      </c>
      <c r="K53" s="77">
        <v>5.0999999999999996</v>
      </c>
      <c r="L53" t="s">
        <v>102</v>
      </c>
      <c r="M53" s="78">
        <v>4.3999999999999997E-2</v>
      </c>
      <c r="N53" s="78">
        <v>4.3099999999999999E-2</v>
      </c>
      <c r="O53" s="77">
        <v>296000</v>
      </c>
      <c r="P53" s="77">
        <v>101.63</v>
      </c>
      <c r="Q53" s="77">
        <v>4.5391700000000004</v>
      </c>
      <c r="R53" s="77">
        <v>305.36396999999999</v>
      </c>
      <c r="S53" s="78">
        <v>6.9999999999999999E-4</v>
      </c>
      <c r="T53" s="78">
        <v>2.2599999999999999E-2</v>
      </c>
      <c r="U53" s="78">
        <v>2.5000000000000001E-3</v>
      </c>
    </row>
    <row r="54" spans="2:21">
      <c r="B54" t="s">
        <v>477</v>
      </c>
      <c r="C54" t="s">
        <v>478</v>
      </c>
      <c r="D54" t="s">
        <v>100</v>
      </c>
      <c r="E54" t="s">
        <v>123</v>
      </c>
      <c r="F54" t="s">
        <v>479</v>
      </c>
      <c r="G54" t="s">
        <v>340</v>
      </c>
      <c r="H54" t="s">
        <v>465</v>
      </c>
      <c r="I54" t="s">
        <v>207</v>
      </c>
      <c r="J54" t="s">
        <v>480</v>
      </c>
      <c r="K54" s="77">
        <v>4.74</v>
      </c>
      <c r="L54" t="s">
        <v>102</v>
      </c>
      <c r="M54" s="78">
        <v>3.6200000000000003E-2</v>
      </c>
      <c r="N54" s="78">
        <v>4.5100000000000001E-2</v>
      </c>
      <c r="O54" s="77">
        <v>198970</v>
      </c>
      <c r="P54" s="77">
        <v>99.56</v>
      </c>
      <c r="Q54" s="77">
        <v>0</v>
      </c>
      <c r="R54" s="77">
        <v>198.09453199999999</v>
      </c>
      <c r="S54" s="78">
        <v>1E-4</v>
      </c>
      <c r="T54" s="78">
        <v>1.47E-2</v>
      </c>
      <c r="U54" s="78">
        <v>1.6000000000000001E-3</v>
      </c>
    </row>
    <row r="55" spans="2:21">
      <c r="B55" t="s">
        <v>481</v>
      </c>
      <c r="C55" t="s">
        <v>482</v>
      </c>
      <c r="D55" t="s">
        <v>100</v>
      </c>
      <c r="E55" t="s">
        <v>123</v>
      </c>
      <c r="F55" t="s">
        <v>483</v>
      </c>
      <c r="G55" t="s">
        <v>436</v>
      </c>
      <c r="H55" t="s">
        <v>465</v>
      </c>
      <c r="I55" t="s">
        <v>207</v>
      </c>
      <c r="J55" t="s">
        <v>394</v>
      </c>
      <c r="K55" s="77">
        <v>4.63</v>
      </c>
      <c r="L55" t="s">
        <v>102</v>
      </c>
      <c r="M55" s="78">
        <v>3.2500000000000001E-2</v>
      </c>
      <c r="N55" s="78">
        <v>4.58E-2</v>
      </c>
      <c r="O55" s="77">
        <v>154468.09</v>
      </c>
      <c r="P55" s="77">
        <v>105.39</v>
      </c>
      <c r="Q55" s="77">
        <v>2.7966899999999999</v>
      </c>
      <c r="R55" s="77">
        <v>165.590610051</v>
      </c>
      <c r="S55" s="78">
        <v>4.0000000000000002E-4</v>
      </c>
      <c r="T55" s="78">
        <v>1.2200000000000001E-2</v>
      </c>
      <c r="U55" s="78">
        <v>1.4E-3</v>
      </c>
    </row>
    <row r="56" spans="2:21">
      <c r="B56" t="s">
        <v>484</v>
      </c>
      <c r="C56" t="s">
        <v>485</v>
      </c>
      <c r="D56" t="s">
        <v>100</v>
      </c>
      <c r="E56" t="s">
        <v>123</v>
      </c>
      <c r="F56" t="s">
        <v>483</v>
      </c>
      <c r="G56" t="s">
        <v>436</v>
      </c>
      <c r="H56" t="s">
        <v>465</v>
      </c>
      <c r="I56" t="s">
        <v>207</v>
      </c>
      <c r="J56" t="s">
        <v>486</v>
      </c>
      <c r="K56" s="77">
        <v>0.99</v>
      </c>
      <c r="L56" t="s">
        <v>102</v>
      </c>
      <c r="M56" s="78">
        <v>4.3400000000000001E-2</v>
      </c>
      <c r="N56" s="78">
        <v>3.8600000000000002E-2</v>
      </c>
      <c r="O56" s="77">
        <v>127170.67</v>
      </c>
      <c r="P56" s="77">
        <v>111.83</v>
      </c>
      <c r="Q56" s="77">
        <v>3.0713200000000001</v>
      </c>
      <c r="R56" s="77">
        <v>145.286280261</v>
      </c>
      <c r="S56" s="78">
        <v>1E-4</v>
      </c>
      <c r="T56" s="78">
        <v>1.0699999999999999E-2</v>
      </c>
      <c r="U56" s="78">
        <v>1.1999999999999999E-3</v>
      </c>
    </row>
    <row r="57" spans="2:21">
      <c r="B57" t="s">
        <v>487</v>
      </c>
      <c r="C57" t="s">
        <v>488</v>
      </c>
      <c r="D57" t="s">
        <v>100</v>
      </c>
      <c r="E57" t="s">
        <v>123</v>
      </c>
      <c r="F57" t="s">
        <v>483</v>
      </c>
      <c r="G57" t="s">
        <v>436</v>
      </c>
      <c r="H57" t="s">
        <v>465</v>
      </c>
      <c r="I57" t="s">
        <v>207</v>
      </c>
      <c r="J57" t="s">
        <v>489</v>
      </c>
      <c r="K57" s="77">
        <v>3.56</v>
      </c>
      <c r="L57" t="s">
        <v>102</v>
      </c>
      <c r="M57" s="78">
        <v>3.9E-2</v>
      </c>
      <c r="N57" s="78">
        <v>4.4299999999999999E-2</v>
      </c>
      <c r="O57" s="77">
        <v>178430.06</v>
      </c>
      <c r="P57" s="77">
        <v>111.7</v>
      </c>
      <c r="Q57" s="77">
        <v>0</v>
      </c>
      <c r="R57" s="77">
        <v>199.30637702000001</v>
      </c>
      <c r="S57" s="78">
        <v>1E-4</v>
      </c>
      <c r="T57" s="78">
        <v>1.47E-2</v>
      </c>
      <c r="U57" s="78">
        <v>1.6000000000000001E-3</v>
      </c>
    </row>
    <row r="58" spans="2:21">
      <c r="B58" t="s">
        <v>490</v>
      </c>
      <c r="C58" t="s">
        <v>491</v>
      </c>
      <c r="D58" t="s">
        <v>100</v>
      </c>
      <c r="E58" t="s">
        <v>123</v>
      </c>
      <c r="F58" t="s">
        <v>492</v>
      </c>
      <c r="G58" t="s">
        <v>381</v>
      </c>
      <c r="H58" t="s">
        <v>493</v>
      </c>
      <c r="I58" t="s">
        <v>207</v>
      </c>
      <c r="J58" t="s">
        <v>494</v>
      </c>
      <c r="K58" s="77">
        <v>4.59</v>
      </c>
      <c r="L58" t="s">
        <v>102</v>
      </c>
      <c r="M58" s="78">
        <v>9.9000000000000008E-3</v>
      </c>
      <c r="N58" s="78">
        <v>5.4800000000000001E-2</v>
      </c>
      <c r="O58" s="77">
        <v>234000</v>
      </c>
      <c r="P58" s="77">
        <v>89.34</v>
      </c>
      <c r="Q58" s="77">
        <v>0</v>
      </c>
      <c r="R58" s="77">
        <v>209.0556</v>
      </c>
      <c r="S58" s="78">
        <v>8.0000000000000004E-4</v>
      </c>
      <c r="T58" s="78">
        <v>1.55E-2</v>
      </c>
      <c r="U58" s="78">
        <v>1.6999999999999999E-3</v>
      </c>
    </row>
    <row r="59" spans="2:21">
      <c r="B59" t="s">
        <v>495</v>
      </c>
      <c r="C59" t="s">
        <v>496</v>
      </c>
      <c r="D59" t="s">
        <v>100</v>
      </c>
      <c r="E59" t="s">
        <v>123</v>
      </c>
      <c r="F59" t="s">
        <v>497</v>
      </c>
      <c r="G59" t="s">
        <v>355</v>
      </c>
      <c r="H59" t="s">
        <v>498</v>
      </c>
      <c r="I59" t="s">
        <v>150</v>
      </c>
      <c r="J59" t="s">
        <v>499</v>
      </c>
      <c r="K59" s="77">
        <v>4.1900000000000004</v>
      </c>
      <c r="L59" t="s">
        <v>102</v>
      </c>
      <c r="M59" s="78">
        <v>1.7999999999999999E-2</v>
      </c>
      <c r="N59" s="78">
        <v>3.95E-2</v>
      </c>
      <c r="O59" s="77">
        <v>280540</v>
      </c>
      <c r="P59" s="77">
        <v>102.19</v>
      </c>
      <c r="Q59" s="77">
        <v>17.994330000000001</v>
      </c>
      <c r="R59" s="77">
        <v>304.678156</v>
      </c>
      <c r="S59" s="78">
        <v>2.9999999999999997E-4</v>
      </c>
      <c r="T59" s="78">
        <v>2.2499999999999999E-2</v>
      </c>
      <c r="U59" s="78">
        <v>2.5000000000000001E-3</v>
      </c>
    </row>
    <row r="60" spans="2:21">
      <c r="B60" t="s">
        <v>500</v>
      </c>
      <c r="C60" t="s">
        <v>501</v>
      </c>
      <c r="D60" t="s">
        <v>100</v>
      </c>
      <c r="E60" t="s">
        <v>123</v>
      </c>
      <c r="F60" t="s">
        <v>502</v>
      </c>
      <c r="G60" t="s">
        <v>340</v>
      </c>
      <c r="H60" t="s">
        <v>493</v>
      </c>
      <c r="I60" t="s">
        <v>207</v>
      </c>
      <c r="J60" t="s">
        <v>503</v>
      </c>
      <c r="K60" s="77">
        <v>2.77</v>
      </c>
      <c r="L60" t="s">
        <v>102</v>
      </c>
      <c r="M60" s="78">
        <v>3.3000000000000002E-2</v>
      </c>
      <c r="N60" s="78">
        <v>4.7899999999999998E-2</v>
      </c>
      <c r="O60" s="77">
        <v>123000</v>
      </c>
      <c r="P60" s="77">
        <v>107.69</v>
      </c>
      <c r="Q60" s="77">
        <v>0</v>
      </c>
      <c r="R60" s="77">
        <v>132.45869999999999</v>
      </c>
      <c r="S60" s="78">
        <v>2.0000000000000001E-4</v>
      </c>
      <c r="T60" s="78">
        <v>9.7999999999999997E-3</v>
      </c>
      <c r="U60" s="78">
        <v>1.1000000000000001E-3</v>
      </c>
    </row>
    <row r="61" spans="2:21">
      <c r="B61" s="79" t="s">
        <v>251</v>
      </c>
      <c r="C61" s="16"/>
      <c r="D61" s="16"/>
      <c r="E61" s="16"/>
      <c r="F61" s="16"/>
      <c r="K61" s="81">
        <v>3.18</v>
      </c>
      <c r="N61" s="80">
        <v>6.1899999999999997E-2</v>
      </c>
      <c r="O61" s="81">
        <v>3584838.81</v>
      </c>
      <c r="Q61" s="81">
        <v>39.486690000000003</v>
      </c>
      <c r="R61" s="81">
        <v>3424.1791920219998</v>
      </c>
      <c r="T61" s="80">
        <v>0.25330000000000003</v>
      </c>
      <c r="U61" s="80">
        <v>2.8299999999999999E-2</v>
      </c>
    </row>
    <row r="62" spans="2:21">
      <c r="B62" t="s">
        <v>504</v>
      </c>
      <c r="C62" t="s">
        <v>505</v>
      </c>
      <c r="D62" t="s">
        <v>100</v>
      </c>
      <c r="E62" t="s">
        <v>123</v>
      </c>
      <c r="F62" t="s">
        <v>339</v>
      </c>
      <c r="G62" t="s">
        <v>340</v>
      </c>
      <c r="H62" t="s">
        <v>206</v>
      </c>
      <c r="I62" t="s">
        <v>207</v>
      </c>
      <c r="J62" t="s">
        <v>506</v>
      </c>
      <c r="K62" s="77">
        <v>0.74</v>
      </c>
      <c r="L62" t="s">
        <v>102</v>
      </c>
      <c r="M62" s="78">
        <v>1.6299999999999999E-2</v>
      </c>
      <c r="N62" s="78">
        <v>5.1799999999999999E-2</v>
      </c>
      <c r="O62" s="77">
        <v>70439.5</v>
      </c>
      <c r="P62" s="77">
        <v>97.88</v>
      </c>
      <c r="Q62" s="77">
        <v>0</v>
      </c>
      <c r="R62" s="77">
        <v>68.9461826</v>
      </c>
      <c r="S62" s="78">
        <v>2.9999999999999997E-4</v>
      </c>
      <c r="T62" s="78">
        <v>5.1000000000000004E-3</v>
      </c>
      <c r="U62" s="78">
        <v>5.9999999999999995E-4</v>
      </c>
    </row>
    <row r="63" spans="2:21">
      <c r="B63" t="s">
        <v>507</v>
      </c>
      <c r="C63" t="s">
        <v>508</v>
      </c>
      <c r="D63" t="s">
        <v>100</v>
      </c>
      <c r="E63" t="s">
        <v>123</v>
      </c>
      <c r="F63" t="s">
        <v>343</v>
      </c>
      <c r="G63" t="s">
        <v>320</v>
      </c>
      <c r="H63" t="s">
        <v>206</v>
      </c>
      <c r="I63" t="s">
        <v>207</v>
      </c>
      <c r="J63" t="s">
        <v>347</v>
      </c>
      <c r="K63" s="77">
        <v>1.61</v>
      </c>
      <c r="L63" t="s">
        <v>102</v>
      </c>
      <c r="M63" s="78">
        <v>3.7600000000000001E-2</v>
      </c>
      <c r="N63" s="78">
        <v>5.0900000000000001E-2</v>
      </c>
      <c r="O63" s="77">
        <v>220000</v>
      </c>
      <c r="P63" s="77">
        <v>99.26</v>
      </c>
      <c r="Q63" s="77">
        <v>0</v>
      </c>
      <c r="R63" s="77">
        <v>218.37200000000001</v>
      </c>
      <c r="S63" s="78">
        <v>2.0000000000000001E-4</v>
      </c>
      <c r="T63" s="78">
        <v>1.6199999999999999E-2</v>
      </c>
      <c r="U63" s="78">
        <v>1.8E-3</v>
      </c>
    </row>
    <row r="64" spans="2:21">
      <c r="B64" t="s">
        <v>509</v>
      </c>
      <c r="C64" t="s">
        <v>510</v>
      </c>
      <c r="D64" t="s">
        <v>100</v>
      </c>
      <c r="E64" t="s">
        <v>123</v>
      </c>
      <c r="F64" t="s">
        <v>511</v>
      </c>
      <c r="G64" t="s">
        <v>512</v>
      </c>
      <c r="H64" t="s">
        <v>370</v>
      </c>
      <c r="I64" t="s">
        <v>207</v>
      </c>
      <c r="J64" t="s">
        <v>513</v>
      </c>
      <c r="K64" s="77">
        <v>2.14</v>
      </c>
      <c r="L64" t="s">
        <v>102</v>
      </c>
      <c r="M64" s="78">
        <v>2.6100000000000002E-2</v>
      </c>
      <c r="N64" s="78">
        <v>5.1299999999999998E-2</v>
      </c>
      <c r="O64" s="77">
        <v>112312</v>
      </c>
      <c r="P64" s="77">
        <v>95.56</v>
      </c>
      <c r="Q64" s="77">
        <v>0</v>
      </c>
      <c r="R64" s="77">
        <v>107.3253472</v>
      </c>
      <c r="S64" s="78">
        <v>2.0000000000000001E-4</v>
      </c>
      <c r="T64" s="78">
        <v>7.9000000000000008E-3</v>
      </c>
      <c r="U64" s="78">
        <v>8.9999999999999998E-4</v>
      </c>
    </row>
    <row r="65" spans="2:21">
      <c r="B65" t="s">
        <v>514</v>
      </c>
      <c r="C65" t="s">
        <v>515</v>
      </c>
      <c r="D65" t="s">
        <v>100</v>
      </c>
      <c r="E65" t="s">
        <v>123</v>
      </c>
      <c r="F65" t="s">
        <v>516</v>
      </c>
      <c r="G65" t="s">
        <v>517</v>
      </c>
      <c r="H65" t="s">
        <v>382</v>
      </c>
      <c r="I65" t="s">
        <v>207</v>
      </c>
      <c r="J65" t="s">
        <v>321</v>
      </c>
      <c r="K65" s="77">
        <v>3.07</v>
      </c>
      <c r="L65" t="s">
        <v>102</v>
      </c>
      <c r="M65" s="78">
        <v>1.0800000000000001E-2</v>
      </c>
      <c r="N65" s="78">
        <v>4.9700000000000001E-2</v>
      </c>
      <c r="O65" s="77">
        <v>38267.14</v>
      </c>
      <c r="P65" s="77">
        <v>89.11</v>
      </c>
      <c r="Q65" s="77">
        <v>0</v>
      </c>
      <c r="R65" s="77">
        <v>34.099848454000004</v>
      </c>
      <c r="S65" s="78">
        <v>0</v>
      </c>
      <c r="T65" s="78">
        <v>2.5000000000000001E-3</v>
      </c>
      <c r="U65" s="78">
        <v>2.9999999999999997E-4</v>
      </c>
    </row>
    <row r="66" spans="2:21">
      <c r="B66" t="s">
        <v>518</v>
      </c>
      <c r="C66" t="s">
        <v>519</v>
      </c>
      <c r="D66" t="s">
        <v>100</v>
      </c>
      <c r="E66" t="s">
        <v>123</v>
      </c>
      <c r="F66" t="s">
        <v>520</v>
      </c>
      <c r="G66" t="s">
        <v>340</v>
      </c>
      <c r="H66" t="s">
        <v>382</v>
      </c>
      <c r="I66" t="s">
        <v>207</v>
      </c>
      <c r="J66" t="s">
        <v>521</v>
      </c>
      <c r="K66" s="77">
        <v>6.1</v>
      </c>
      <c r="L66" t="s">
        <v>102</v>
      </c>
      <c r="M66" s="78">
        <v>2.4400000000000002E-2</v>
      </c>
      <c r="N66" s="78">
        <v>5.5599999999999997E-2</v>
      </c>
      <c r="O66" s="77">
        <v>238647</v>
      </c>
      <c r="P66" s="77">
        <v>84.62</v>
      </c>
      <c r="Q66" s="77">
        <v>0</v>
      </c>
      <c r="R66" s="77">
        <v>201.94309139999999</v>
      </c>
      <c r="S66" s="78">
        <v>2.0000000000000001E-4</v>
      </c>
      <c r="T66" s="78">
        <v>1.49E-2</v>
      </c>
      <c r="U66" s="78">
        <v>1.6999999999999999E-3</v>
      </c>
    </row>
    <row r="67" spans="2:21">
      <c r="B67" t="s">
        <v>522</v>
      </c>
      <c r="C67" t="s">
        <v>523</v>
      </c>
      <c r="D67" t="s">
        <v>100</v>
      </c>
      <c r="E67" t="s">
        <v>123</v>
      </c>
      <c r="F67" t="s">
        <v>524</v>
      </c>
      <c r="G67" t="s">
        <v>525</v>
      </c>
      <c r="H67" t="s">
        <v>526</v>
      </c>
      <c r="I67" t="s">
        <v>150</v>
      </c>
      <c r="J67" t="s">
        <v>527</v>
      </c>
      <c r="K67" s="77">
        <v>0.41</v>
      </c>
      <c r="L67" t="s">
        <v>102</v>
      </c>
      <c r="M67" s="78">
        <v>1.49E-2</v>
      </c>
      <c r="N67" s="78">
        <v>4.82E-2</v>
      </c>
      <c r="O67" s="77">
        <v>856.97</v>
      </c>
      <c r="P67" s="77">
        <v>99.16</v>
      </c>
      <c r="Q67" s="77">
        <v>0</v>
      </c>
      <c r="R67" s="77">
        <v>0.84977145200000004</v>
      </c>
      <c r="S67" s="78">
        <v>0</v>
      </c>
      <c r="T67" s="78">
        <v>1E-4</v>
      </c>
      <c r="U67" s="78">
        <v>0</v>
      </c>
    </row>
    <row r="68" spans="2:21">
      <c r="B68" t="s">
        <v>528</v>
      </c>
      <c r="C68" t="s">
        <v>529</v>
      </c>
      <c r="D68" t="s">
        <v>100</v>
      </c>
      <c r="E68" t="s">
        <v>123</v>
      </c>
      <c r="F68" t="s">
        <v>530</v>
      </c>
      <c r="G68" t="s">
        <v>340</v>
      </c>
      <c r="H68" t="s">
        <v>416</v>
      </c>
      <c r="I68" t="s">
        <v>207</v>
      </c>
      <c r="J68" t="s">
        <v>531</v>
      </c>
      <c r="K68" s="77">
        <v>6.9</v>
      </c>
      <c r="L68" t="s">
        <v>102</v>
      </c>
      <c r="M68" s="78">
        <v>4.9399999999999999E-2</v>
      </c>
      <c r="N68" s="78">
        <v>6.5600000000000006E-2</v>
      </c>
      <c r="O68" s="77">
        <v>208000</v>
      </c>
      <c r="P68" s="77">
        <v>92.37</v>
      </c>
      <c r="Q68" s="77">
        <v>0</v>
      </c>
      <c r="R68" s="77">
        <v>192.12960000000001</v>
      </c>
      <c r="S68" s="78">
        <v>2.9999999999999997E-4</v>
      </c>
      <c r="T68" s="78">
        <v>1.4200000000000001E-2</v>
      </c>
      <c r="U68" s="78">
        <v>1.6000000000000001E-3</v>
      </c>
    </row>
    <row r="69" spans="2:21">
      <c r="B69" t="s">
        <v>532</v>
      </c>
      <c r="C69" t="s">
        <v>533</v>
      </c>
      <c r="D69" t="s">
        <v>100</v>
      </c>
      <c r="E69" t="s">
        <v>123</v>
      </c>
      <c r="F69" t="s">
        <v>534</v>
      </c>
      <c r="G69" t="s">
        <v>132</v>
      </c>
      <c r="H69" t="s">
        <v>416</v>
      </c>
      <c r="I69" t="s">
        <v>207</v>
      </c>
      <c r="J69" t="s">
        <v>535</v>
      </c>
      <c r="K69" s="77">
        <v>1.1200000000000001</v>
      </c>
      <c r="L69" t="s">
        <v>102</v>
      </c>
      <c r="M69" s="78">
        <v>3.6499999999999998E-2</v>
      </c>
      <c r="N69" s="78">
        <v>5.33E-2</v>
      </c>
      <c r="O69" s="77">
        <v>1824.64</v>
      </c>
      <c r="P69" s="77">
        <v>99.41</v>
      </c>
      <c r="Q69" s="77">
        <v>0</v>
      </c>
      <c r="R69" s="77">
        <v>1.8138746240000001</v>
      </c>
      <c r="S69" s="78">
        <v>0</v>
      </c>
      <c r="T69" s="78">
        <v>1E-4</v>
      </c>
      <c r="U69" s="78">
        <v>0</v>
      </c>
    </row>
    <row r="70" spans="2:21">
      <c r="B70" t="s">
        <v>536</v>
      </c>
      <c r="C70" t="s">
        <v>537</v>
      </c>
      <c r="D70" t="s">
        <v>100</v>
      </c>
      <c r="E70" t="s">
        <v>123</v>
      </c>
      <c r="F70" t="s">
        <v>538</v>
      </c>
      <c r="G70" t="s">
        <v>539</v>
      </c>
      <c r="H70" t="s">
        <v>416</v>
      </c>
      <c r="I70" t="s">
        <v>207</v>
      </c>
      <c r="J70" t="s">
        <v>540</v>
      </c>
      <c r="K70" s="77">
        <v>0.83</v>
      </c>
      <c r="L70" t="s">
        <v>102</v>
      </c>
      <c r="M70" s="78">
        <v>3.9199999999999999E-2</v>
      </c>
      <c r="N70" s="78">
        <v>5.79E-2</v>
      </c>
      <c r="O70" s="77">
        <v>133231</v>
      </c>
      <c r="P70" s="77">
        <v>99.2</v>
      </c>
      <c r="Q70" s="77">
        <v>0</v>
      </c>
      <c r="R70" s="77">
        <v>132.16515200000001</v>
      </c>
      <c r="S70" s="78">
        <v>1E-4</v>
      </c>
      <c r="T70" s="78">
        <v>9.7999999999999997E-3</v>
      </c>
      <c r="U70" s="78">
        <v>1.1000000000000001E-3</v>
      </c>
    </row>
    <row r="71" spans="2:21">
      <c r="B71" t="s">
        <v>541</v>
      </c>
      <c r="C71" t="s">
        <v>542</v>
      </c>
      <c r="D71" t="s">
        <v>100</v>
      </c>
      <c r="E71" t="s">
        <v>123</v>
      </c>
      <c r="F71" t="s">
        <v>543</v>
      </c>
      <c r="G71" t="s">
        <v>544</v>
      </c>
      <c r="H71" t="s">
        <v>416</v>
      </c>
      <c r="I71" t="s">
        <v>207</v>
      </c>
      <c r="J71" t="s">
        <v>545</v>
      </c>
      <c r="K71" s="77">
        <v>1.62</v>
      </c>
      <c r="L71" t="s">
        <v>102</v>
      </c>
      <c r="M71" s="78">
        <v>2.75E-2</v>
      </c>
      <c r="N71" s="78">
        <v>5.8400000000000001E-2</v>
      </c>
      <c r="O71" s="77">
        <v>10231.4</v>
      </c>
      <c r="P71" s="77">
        <v>95.52</v>
      </c>
      <c r="Q71" s="77">
        <v>0</v>
      </c>
      <c r="R71" s="77">
        <v>9.7730332799999999</v>
      </c>
      <c r="S71" s="78">
        <v>0</v>
      </c>
      <c r="T71" s="78">
        <v>6.9999999999999999E-4</v>
      </c>
      <c r="U71" s="78">
        <v>1E-4</v>
      </c>
    </row>
    <row r="72" spans="2:21">
      <c r="B72" t="s">
        <v>546</v>
      </c>
      <c r="C72" t="s">
        <v>547</v>
      </c>
      <c r="D72" t="s">
        <v>100</v>
      </c>
      <c r="E72" t="s">
        <v>123</v>
      </c>
      <c r="F72" t="s">
        <v>548</v>
      </c>
      <c r="G72" t="s">
        <v>549</v>
      </c>
      <c r="H72" t="s">
        <v>446</v>
      </c>
      <c r="I72" t="s">
        <v>207</v>
      </c>
      <c r="J72" t="s">
        <v>550</v>
      </c>
      <c r="K72" s="77">
        <v>1.72</v>
      </c>
      <c r="L72" t="s">
        <v>102</v>
      </c>
      <c r="M72" s="78">
        <v>3.9E-2</v>
      </c>
      <c r="N72" s="78">
        <v>6.2300000000000001E-2</v>
      </c>
      <c r="O72" s="77">
        <v>45744</v>
      </c>
      <c r="P72" s="77">
        <v>96.28</v>
      </c>
      <c r="Q72" s="77">
        <v>0.89200999999999997</v>
      </c>
      <c r="R72" s="77">
        <v>44.934333199999998</v>
      </c>
      <c r="S72" s="78">
        <v>0</v>
      </c>
      <c r="T72" s="78">
        <v>3.3E-3</v>
      </c>
      <c r="U72" s="78">
        <v>4.0000000000000002E-4</v>
      </c>
    </row>
    <row r="73" spans="2:21">
      <c r="B73" t="s">
        <v>551</v>
      </c>
      <c r="C73" t="s">
        <v>552</v>
      </c>
      <c r="D73" t="s">
        <v>100</v>
      </c>
      <c r="E73" t="s">
        <v>123</v>
      </c>
      <c r="F73" t="s">
        <v>553</v>
      </c>
      <c r="G73" t="s">
        <v>355</v>
      </c>
      <c r="H73" t="s">
        <v>446</v>
      </c>
      <c r="I73" t="s">
        <v>207</v>
      </c>
      <c r="J73" t="s">
        <v>554</v>
      </c>
      <c r="K73" s="77">
        <v>3.08</v>
      </c>
      <c r="L73" t="s">
        <v>102</v>
      </c>
      <c r="M73" s="78">
        <v>2.7E-2</v>
      </c>
      <c r="N73" s="78">
        <v>5.7700000000000001E-2</v>
      </c>
      <c r="O73" s="77">
        <v>137578.65</v>
      </c>
      <c r="P73" s="77">
        <v>91.23</v>
      </c>
      <c r="Q73" s="77">
        <v>0</v>
      </c>
      <c r="R73" s="77">
        <v>125.513002395</v>
      </c>
      <c r="S73" s="78">
        <v>2.0000000000000001E-4</v>
      </c>
      <c r="T73" s="78">
        <v>9.2999999999999992E-3</v>
      </c>
      <c r="U73" s="78">
        <v>1E-3</v>
      </c>
    </row>
    <row r="74" spans="2:21">
      <c r="B74" t="s">
        <v>555</v>
      </c>
      <c r="C74" t="s">
        <v>556</v>
      </c>
      <c r="D74" t="s">
        <v>100</v>
      </c>
      <c r="E74" t="s">
        <v>123</v>
      </c>
      <c r="F74" t="s">
        <v>557</v>
      </c>
      <c r="G74" t="s">
        <v>436</v>
      </c>
      <c r="H74" t="s">
        <v>437</v>
      </c>
      <c r="I74" t="s">
        <v>150</v>
      </c>
      <c r="J74" t="s">
        <v>554</v>
      </c>
      <c r="K74" s="77">
        <v>1.25</v>
      </c>
      <c r="L74" t="s">
        <v>102</v>
      </c>
      <c r="M74" s="78">
        <v>4.1700000000000001E-2</v>
      </c>
      <c r="N74" s="78">
        <v>5.74E-2</v>
      </c>
      <c r="O74" s="77">
        <v>73961.8</v>
      </c>
      <c r="P74" s="77">
        <v>99.21</v>
      </c>
      <c r="Q74" s="77">
        <v>0</v>
      </c>
      <c r="R74" s="77">
        <v>73.377501780000003</v>
      </c>
      <c r="S74" s="78">
        <v>4.0000000000000002E-4</v>
      </c>
      <c r="T74" s="78">
        <v>5.4000000000000003E-3</v>
      </c>
      <c r="U74" s="78">
        <v>5.9999999999999995E-4</v>
      </c>
    </row>
    <row r="75" spans="2:21">
      <c r="B75" t="s">
        <v>558</v>
      </c>
      <c r="C75" t="s">
        <v>559</v>
      </c>
      <c r="D75" t="s">
        <v>100</v>
      </c>
      <c r="E75" t="s">
        <v>123</v>
      </c>
      <c r="F75" t="s">
        <v>557</v>
      </c>
      <c r="G75" t="s">
        <v>436</v>
      </c>
      <c r="H75" t="s">
        <v>437</v>
      </c>
      <c r="I75" t="s">
        <v>150</v>
      </c>
      <c r="J75" t="s">
        <v>560</v>
      </c>
      <c r="K75" s="77">
        <v>2.67</v>
      </c>
      <c r="L75" t="s">
        <v>102</v>
      </c>
      <c r="M75" s="78">
        <v>2.58E-2</v>
      </c>
      <c r="N75" s="78">
        <v>5.8500000000000003E-2</v>
      </c>
      <c r="O75" s="77">
        <v>123519.2</v>
      </c>
      <c r="P75" s="77">
        <v>92.5</v>
      </c>
      <c r="Q75" s="77">
        <v>0</v>
      </c>
      <c r="R75" s="77">
        <v>114.25526000000001</v>
      </c>
      <c r="S75" s="78">
        <v>4.0000000000000002E-4</v>
      </c>
      <c r="T75" s="78">
        <v>8.5000000000000006E-3</v>
      </c>
      <c r="U75" s="78">
        <v>8.9999999999999998E-4</v>
      </c>
    </row>
    <row r="76" spans="2:21">
      <c r="B76" t="s">
        <v>561</v>
      </c>
      <c r="C76" t="s">
        <v>562</v>
      </c>
      <c r="D76" t="s">
        <v>100</v>
      </c>
      <c r="E76" t="s">
        <v>123</v>
      </c>
      <c r="F76" t="s">
        <v>563</v>
      </c>
      <c r="G76" t="s">
        <v>549</v>
      </c>
      <c r="H76" t="s">
        <v>446</v>
      </c>
      <c r="I76" t="s">
        <v>207</v>
      </c>
      <c r="J76" t="s">
        <v>564</v>
      </c>
      <c r="K76" s="77">
        <v>4.5</v>
      </c>
      <c r="L76" t="s">
        <v>102</v>
      </c>
      <c r="M76" s="78">
        <v>2.7400000000000001E-2</v>
      </c>
      <c r="N76" s="78">
        <v>5.62E-2</v>
      </c>
      <c r="O76" s="77">
        <v>56238</v>
      </c>
      <c r="P76" s="77">
        <v>88.81</v>
      </c>
      <c r="Q76" s="77">
        <v>0</v>
      </c>
      <c r="R76" s="77">
        <v>49.944967800000001</v>
      </c>
      <c r="S76" s="78">
        <v>1E-4</v>
      </c>
      <c r="T76" s="78">
        <v>3.7000000000000002E-3</v>
      </c>
      <c r="U76" s="78">
        <v>4.0000000000000002E-4</v>
      </c>
    </row>
    <row r="77" spans="2:21">
      <c r="B77" t="s">
        <v>565</v>
      </c>
      <c r="C77" t="s">
        <v>566</v>
      </c>
      <c r="D77" t="s">
        <v>100</v>
      </c>
      <c r="E77" t="s">
        <v>123</v>
      </c>
      <c r="F77" t="s">
        <v>567</v>
      </c>
      <c r="G77" t="s">
        <v>132</v>
      </c>
      <c r="H77" t="s">
        <v>446</v>
      </c>
      <c r="I77" t="s">
        <v>207</v>
      </c>
      <c r="J77" t="s">
        <v>466</v>
      </c>
      <c r="K77" s="77">
        <v>0.73</v>
      </c>
      <c r="L77" t="s">
        <v>102</v>
      </c>
      <c r="M77" s="78">
        <v>2.1600000000000001E-2</v>
      </c>
      <c r="N77" s="78">
        <v>5.62E-2</v>
      </c>
      <c r="O77" s="77">
        <v>3971.81</v>
      </c>
      <c r="P77" s="77">
        <v>98.16</v>
      </c>
      <c r="Q77" s="77">
        <v>0</v>
      </c>
      <c r="R77" s="77">
        <v>3.898728696</v>
      </c>
      <c r="S77" s="78">
        <v>0</v>
      </c>
      <c r="T77" s="78">
        <v>2.9999999999999997E-4</v>
      </c>
      <c r="U77" s="78">
        <v>0</v>
      </c>
    </row>
    <row r="78" spans="2:21">
      <c r="B78" t="s">
        <v>568</v>
      </c>
      <c r="C78" t="s">
        <v>569</v>
      </c>
      <c r="D78" t="s">
        <v>100</v>
      </c>
      <c r="E78" t="s">
        <v>123</v>
      </c>
      <c r="F78" t="s">
        <v>570</v>
      </c>
      <c r="G78" t="s">
        <v>571</v>
      </c>
      <c r="H78" t="s">
        <v>446</v>
      </c>
      <c r="I78" t="s">
        <v>207</v>
      </c>
      <c r="J78" t="s">
        <v>572</v>
      </c>
      <c r="K78" s="77">
        <v>5.83</v>
      </c>
      <c r="L78" t="s">
        <v>102</v>
      </c>
      <c r="M78" s="78">
        <v>2.3400000000000001E-2</v>
      </c>
      <c r="N78" s="78">
        <v>5.7299999999999997E-2</v>
      </c>
      <c r="O78" s="77">
        <v>23107.5</v>
      </c>
      <c r="P78" s="77">
        <v>82.62</v>
      </c>
      <c r="Q78" s="77">
        <v>0</v>
      </c>
      <c r="R78" s="77">
        <v>19.091416500000001</v>
      </c>
      <c r="S78" s="78">
        <v>0</v>
      </c>
      <c r="T78" s="78">
        <v>1.4E-3</v>
      </c>
      <c r="U78" s="78">
        <v>2.0000000000000001E-4</v>
      </c>
    </row>
    <row r="79" spans="2:21">
      <c r="B79" t="s">
        <v>573</v>
      </c>
      <c r="C79" t="s">
        <v>574</v>
      </c>
      <c r="D79" t="s">
        <v>100</v>
      </c>
      <c r="E79" t="s">
        <v>123</v>
      </c>
      <c r="F79" t="s">
        <v>435</v>
      </c>
      <c r="G79" t="s">
        <v>436</v>
      </c>
      <c r="H79" t="s">
        <v>458</v>
      </c>
      <c r="I79" t="s">
        <v>150</v>
      </c>
      <c r="J79" t="s">
        <v>575</v>
      </c>
      <c r="K79" s="77">
        <v>1.22</v>
      </c>
      <c r="L79" t="s">
        <v>102</v>
      </c>
      <c r="M79" s="78">
        <v>3.15E-2</v>
      </c>
      <c r="N79" s="78">
        <v>0.06</v>
      </c>
      <c r="O79" s="77">
        <v>7588.88</v>
      </c>
      <c r="P79" s="77">
        <v>97.52</v>
      </c>
      <c r="Q79" s="77">
        <v>0</v>
      </c>
      <c r="R79" s="77">
        <v>7.4006757759999999</v>
      </c>
      <c r="S79" s="78">
        <v>1E-4</v>
      </c>
      <c r="T79" s="78">
        <v>5.0000000000000001E-4</v>
      </c>
      <c r="U79" s="78">
        <v>1E-4</v>
      </c>
    </row>
    <row r="80" spans="2:21">
      <c r="B80" t="s">
        <v>576</v>
      </c>
      <c r="C80" t="s">
        <v>577</v>
      </c>
      <c r="D80" t="s">
        <v>100</v>
      </c>
      <c r="E80" t="s">
        <v>123</v>
      </c>
      <c r="F80" t="s">
        <v>435</v>
      </c>
      <c r="G80" t="s">
        <v>436</v>
      </c>
      <c r="H80" t="s">
        <v>458</v>
      </c>
      <c r="I80" t="s">
        <v>150</v>
      </c>
      <c r="J80" t="s">
        <v>578</v>
      </c>
      <c r="K80" s="77">
        <v>1.84</v>
      </c>
      <c r="L80" t="s">
        <v>102</v>
      </c>
      <c r="M80" s="78">
        <v>2.9499999999999998E-2</v>
      </c>
      <c r="N80" s="78">
        <v>6.2899999999999998E-2</v>
      </c>
      <c r="O80" s="77">
        <v>24997.200000000001</v>
      </c>
      <c r="P80" s="77">
        <v>94.95</v>
      </c>
      <c r="Q80" s="77">
        <v>0</v>
      </c>
      <c r="R80" s="77">
        <v>23.734841400000001</v>
      </c>
      <c r="S80" s="78">
        <v>1E-4</v>
      </c>
      <c r="T80" s="78">
        <v>1.8E-3</v>
      </c>
      <c r="U80" s="78">
        <v>2.0000000000000001E-4</v>
      </c>
    </row>
    <row r="81" spans="2:21">
      <c r="B81" t="s">
        <v>579</v>
      </c>
      <c r="C81" t="s">
        <v>580</v>
      </c>
      <c r="D81" t="s">
        <v>100</v>
      </c>
      <c r="E81" t="s">
        <v>123</v>
      </c>
      <c r="F81" t="s">
        <v>581</v>
      </c>
      <c r="G81" t="s">
        <v>582</v>
      </c>
      <c r="H81" t="s">
        <v>458</v>
      </c>
      <c r="I81" t="s">
        <v>150</v>
      </c>
      <c r="J81" t="s">
        <v>583</v>
      </c>
      <c r="K81" s="77">
        <v>4.6900000000000004</v>
      </c>
      <c r="L81" t="s">
        <v>102</v>
      </c>
      <c r="M81" s="78">
        <v>1.4999999999999999E-2</v>
      </c>
      <c r="N81" s="78">
        <v>6.0400000000000002E-2</v>
      </c>
      <c r="O81" s="77">
        <v>133000</v>
      </c>
      <c r="P81" s="77">
        <v>81.430000000000007</v>
      </c>
      <c r="Q81" s="77">
        <v>0</v>
      </c>
      <c r="R81" s="77">
        <v>108.3019</v>
      </c>
      <c r="S81" s="78">
        <v>2.9999999999999997E-4</v>
      </c>
      <c r="T81" s="78">
        <v>8.0000000000000002E-3</v>
      </c>
      <c r="U81" s="78">
        <v>8.9999999999999998E-4</v>
      </c>
    </row>
    <row r="82" spans="2:21">
      <c r="B82" t="s">
        <v>584</v>
      </c>
      <c r="C82" t="s">
        <v>585</v>
      </c>
      <c r="D82" t="s">
        <v>100</v>
      </c>
      <c r="E82" t="s">
        <v>123</v>
      </c>
      <c r="F82" t="s">
        <v>586</v>
      </c>
      <c r="G82" t="s">
        <v>582</v>
      </c>
      <c r="H82" t="s">
        <v>465</v>
      </c>
      <c r="I82" t="s">
        <v>207</v>
      </c>
      <c r="J82" t="s">
        <v>587</v>
      </c>
      <c r="K82" s="77">
        <v>3.28</v>
      </c>
      <c r="L82" t="s">
        <v>102</v>
      </c>
      <c r="M82" s="78">
        <v>2.0500000000000001E-2</v>
      </c>
      <c r="N82" s="78">
        <v>5.7599999999999998E-2</v>
      </c>
      <c r="O82" s="77">
        <v>104377.8</v>
      </c>
      <c r="P82" s="77">
        <v>89.02</v>
      </c>
      <c r="Q82" s="77">
        <v>0</v>
      </c>
      <c r="R82" s="77">
        <v>92.917117559999994</v>
      </c>
      <c r="S82" s="78">
        <v>2.0000000000000001E-4</v>
      </c>
      <c r="T82" s="78">
        <v>6.8999999999999999E-3</v>
      </c>
      <c r="U82" s="78">
        <v>8.0000000000000004E-4</v>
      </c>
    </row>
    <row r="83" spans="2:21">
      <c r="B83" t="s">
        <v>588</v>
      </c>
      <c r="C83" t="s">
        <v>589</v>
      </c>
      <c r="D83" t="s">
        <v>100</v>
      </c>
      <c r="E83" t="s">
        <v>123</v>
      </c>
      <c r="F83" t="s">
        <v>590</v>
      </c>
      <c r="G83" t="s">
        <v>381</v>
      </c>
      <c r="H83" t="s">
        <v>458</v>
      </c>
      <c r="I83" t="s">
        <v>150</v>
      </c>
      <c r="J83" t="s">
        <v>591</v>
      </c>
      <c r="K83" s="77">
        <v>3.41</v>
      </c>
      <c r="L83" t="s">
        <v>102</v>
      </c>
      <c r="M83" s="78">
        <v>2.3E-2</v>
      </c>
      <c r="N83" s="78">
        <v>5.7799999999999997E-2</v>
      </c>
      <c r="O83" s="77">
        <v>329300</v>
      </c>
      <c r="P83" s="77">
        <v>89.28</v>
      </c>
      <c r="Q83" s="77">
        <v>0</v>
      </c>
      <c r="R83" s="77">
        <v>293.99903999999998</v>
      </c>
      <c r="S83" s="78">
        <v>5.9999999999999995E-4</v>
      </c>
      <c r="T83" s="78">
        <v>2.1700000000000001E-2</v>
      </c>
      <c r="U83" s="78">
        <v>2.3999999999999998E-3</v>
      </c>
    </row>
    <row r="84" spans="2:21">
      <c r="B84" t="s">
        <v>592</v>
      </c>
      <c r="C84" t="s">
        <v>593</v>
      </c>
      <c r="D84" t="s">
        <v>100</v>
      </c>
      <c r="E84" t="s">
        <v>123</v>
      </c>
      <c r="F84" t="s">
        <v>594</v>
      </c>
      <c r="G84" t="s">
        <v>436</v>
      </c>
      <c r="H84" t="s">
        <v>458</v>
      </c>
      <c r="I84" t="s">
        <v>150</v>
      </c>
      <c r="J84" t="s">
        <v>595</v>
      </c>
      <c r="K84" s="77">
        <v>2.34</v>
      </c>
      <c r="L84" t="s">
        <v>102</v>
      </c>
      <c r="M84" s="78">
        <v>2.4E-2</v>
      </c>
      <c r="N84" s="78">
        <v>0.1041</v>
      </c>
      <c r="O84" s="77">
        <v>64317.72</v>
      </c>
      <c r="P84" s="77">
        <v>91.2</v>
      </c>
      <c r="Q84" s="77">
        <v>0.77181</v>
      </c>
      <c r="R84" s="77">
        <v>59.429570640000001</v>
      </c>
      <c r="S84" s="78">
        <v>2.0000000000000001E-4</v>
      </c>
      <c r="T84" s="78">
        <v>4.4000000000000003E-3</v>
      </c>
      <c r="U84" s="78">
        <v>5.0000000000000001E-4</v>
      </c>
    </row>
    <row r="85" spans="2:21">
      <c r="B85" t="s">
        <v>596</v>
      </c>
      <c r="C85" t="s">
        <v>597</v>
      </c>
      <c r="D85" t="s">
        <v>100</v>
      </c>
      <c r="E85" t="s">
        <v>123</v>
      </c>
      <c r="F85" t="s">
        <v>598</v>
      </c>
      <c r="G85" t="s">
        <v>436</v>
      </c>
      <c r="H85" t="s">
        <v>465</v>
      </c>
      <c r="I85" t="s">
        <v>207</v>
      </c>
      <c r="J85" t="s">
        <v>599</v>
      </c>
      <c r="K85" s="77">
        <v>0.83</v>
      </c>
      <c r="L85" t="s">
        <v>102</v>
      </c>
      <c r="M85" s="78">
        <v>3.4200000000000001E-2</v>
      </c>
      <c r="N85" s="78">
        <v>6.1800000000000001E-2</v>
      </c>
      <c r="O85" s="77">
        <v>85800</v>
      </c>
      <c r="P85" s="77">
        <v>98.4</v>
      </c>
      <c r="Q85" s="77">
        <v>0</v>
      </c>
      <c r="R85" s="77">
        <v>84.427199999999999</v>
      </c>
      <c r="S85" s="78">
        <v>4.0000000000000002E-4</v>
      </c>
      <c r="T85" s="78">
        <v>6.1999999999999998E-3</v>
      </c>
      <c r="U85" s="78">
        <v>6.9999999999999999E-4</v>
      </c>
    </row>
    <row r="86" spans="2:21">
      <c r="B86" t="s">
        <v>600</v>
      </c>
      <c r="C86" t="s">
        <v>601</v>
      </c>
      <c r="D86" t="s">
        <v>100</v>
      </c>
      <c r="E86" t="s">
        <v>123</v>
      </c>
      <c r="F86" t="s">
        <v>469</v>
      </c>
      <c r="G86" t="s">
        <v>436</v>
      </c>
      <c r="H86" t="s">
        <v>465</v>
      </c>
      <c r="I86" t="s">
        <v>207</v>
      </c>
      <c r="J86" t="s">
        <v>554</v>
      </c>
      <c r="K86" s="77">
        <v>1.07</v>
      </c>
      <c r="L86" t="s">
        <v>102</v>
      </c>
      <c r="M86" s="78">
        <v>4.2000000000000003E-2</v>
      </c>
      <c r="N86" s="78">
        <v>5.7700000000000001E-2</v>
      </c>
      <c r="O86" s="77">
        <v>7567.33</v>
      </c>
      <c r="P86" s="77">
        <v>100.06</v>
      </c>
      <c r="Q86" s="77">
        <v>0</v>
      </c>
      <c r="R86" s="77">
        <v>7.5718703979999997</v>
      </c>
      <c r="S86" s="78">
        <v>0</v>
      </c>
      <c r="T86" s="78">
        <v>5.9999999999999995E-4</v>
      </c>
      <c r="U86" s="78">
        <v>1E-4</v>
      </c>
    </row>
    <row r="87" spans="2:21">
      <c r="B87" t="s">
        <v>602</v>
      </c>
      <c r="C87" t="s">
        <v>603</v>
      </c>
      <c r="D87" t="s">
        <v>100</v>
      </c>
      <c r="E87" t="s">
        <v>123</v>
      </c>
      <c r="F87" t="s">
        <v>604</v>
      </c>
      <c r="G87" t="s">
        <v>355</v>
      </c>
      <c r="H87" t="s">
        <v>458</v>
      </c>
      <c r="I87" t="s">
        <v>150</v>
      </c>
      <c r="J87" t="s">
        <v>605</v>
      </c>
      <c r="K87" s="77">
        <v>2.37</v>
      </c>
      <c r="L87" t="s">
        <v>102</v>
      </c>
      <c r="M87" s="78">
        <v>3.2899999999999999E-2</v>
      </c>
      <c r="N87" s="78">
        <v>6.0400000000000002E-2</v>
      </c>
      <c r="O87" s="77">
        <v>119333.34</v>
      </c>
      <c r="P87" s="77">
        <v>93.97</v>
      </c>
      <c r="Q87" s="77">
        <v>32.287120000000002</v>
      </c>
      <c r="R87" s="77">
        <v>144.42465959800001</v>
      </c>
      <c r="S87" s="78">
        <v>2.0000000000000001E-4</v>
      </c>
      <c r="T87" s="78">
        <v>1.0699999999999999E-2</v>
      </c>
      <c r="U87" s="78">
        <v>1.1999999999999999E-3</v>
      </c>
    </row>
    <row r="88" spans="2:21">
      <c r="B88" t="s">
        <v>606</v>
      </c>
      <c r="C88" t="s">
        <v>607</v>
      </c>
      <c r="D88" t="s">
        <v>100</v>
      </c>
      <c r="E88" t="s">
        <v>123</v>
      </c>
      <c r="F88" t="s">
        <v>479</v>
      </c>
      <c r="G88" t="s">
        <v>340</v>
      </c>
      <c r="H88" t="s">
        <v>465</v>
      </c>
      <c r="I88" t="s">
        <v>207</v>
      </c>
      <c r="J88" t="s">
        <v>366</v>
      </c>
      <c r="K88" s="77">
        <v>3.61</v>
      </c>
      <c r="L88" t="s">
        <v>102</v>
      </c>
      <c r="M88" s="78">
        <v>3.95E-2</v>
      </c>
      <c r="N88" s="78">
        <v>9.1600000000000001E-2</v>
      </c>
      <c r="O88" s="77">
        <v>79406.73</v>
      </c>
      <c r="P88" s="77">
        <v>84.53</v>
      </c>
      <c r="Q88" s="77">
        <v>0</v>
      </c>
      <c r="R88" s="77">
        <v>67.122508869000001</v>
      </c>
      <c r="S88" s="78">
        <v>1E-4</v>
      </c>
      <c r="T88" s="78">
        <v>5.0000000000000001E-3</v>
      </c>
      <c r="U88" s="78">
        <v>5.9999999999999995E-4</v>
      </c>
    </row>
    <row r="89" spans="2:21">
      <c r="B89" t="s">
        <v>608</v>
      </c>
      <c r="C89" t="s">
        <v>609</v>
      </c>
      <c r="D89" t="s">
        <v>100</v>
      </c>
      <c r="E89" t="s">
        <v>123</v>
      </c>
      <c r="F89" t="s">
        <v>610</v>
      </c>
      <c r="G89" t="s">
        <v>355</v>
      </c>
      <c r="H89" t="s">
        <v>493</v>
      </c>
      <c r="I89" t="s">
        <v>207</v>
      </c>
      <c r="J89" t="s">
        <v>422</v>
      </c>
      <c r="K89" s="77">
        <v>3.75</v>
      </c>
      <c r="L89" t="s">
        <v>102</v>
      </c>
      <c r="M89" s="78">
        <v>2.5000000000000001E-2</v>
      </c>
      <c r="N89" s="78">
        <v>6.4299999999999996E-2</v>
      </c>
      <c r="O89" s="77">
        <v>126233</v>
      </c>
      <c r="P89" s="77">
        <v>86.77</v>
      </c>
      <c r="Q89" s="77">
        <v>0</v>
      </c>
      <c r="R89" s="77">
        <v>109.5323741</v>
      </c>
      <c r="S89" s="78">
        <v>1E-4</v>
      </c>
      <c r="T89" s="78">
        <v>8.0999999999999996E-3</v>
      </c>
      <c r="U89" s="78">
        <v>8.9999999999999998E-4</v>
      </c>
    </row>
    <row r="90" spans="2:21">
      <c r="B90" t="s">
        <v>611</v>
      </c>
      <c r="C90" t="s">
        <v>612</v>
      </c>
      <c r="D90" t="s">
        <v>100</v>
      </c>
      <c r="E90" t="s">
        <v>123</v>
      </c>
      <c r="F90" t="s">
        <v>613</v>
      </c>
      <c r="G90" t="s">
        <v>549</v>
      </c>
      <c r="H90" t="s">
        <v>498</v>
      </c>
      <c r="I90" t="s">
        <v>150</v>
      </c>
      <c r="J90" t="s">
        <v>614</v>
      </c>
      <c r="K90" s="77">
        <v>0.25</v>
      </c>
      <c r="L90" t="s">
        <v>102</v>
      </c>
      <c r="M90" s="78">
        <v>2.4500000000000001E-2</v>
      </c>
      <c r="N90" s="78">
        <v>0.1172</v>
      </c>
      <c r="O90" s="77">
        <v>1</v>
      </c>
      <c r="P90" s="77">
        <v>99.4</v>
      </c>
      <c r="Q90" s="77">
        <v>0</v>
      </c>
      <c r="R90" s="77">
        <v>9.9400000000000009E-4</v>
      </c>
      <c r="S90" s="78">
        <v>0</v>
      </c>
      <c r="T90" s="78">
        <v>0</v>
      </c>
      <c r="U90" s="78">
        <v>0</v>
      </c>
    </row>
    <row r="91" spans="2:21">
      <c r="B91" t="s">
        <v>615</v>
      </c>
      <c r="C91" t="s">
        <v>616</v>
      </c>
      <c r="D91" t="s">
        <v>100</v>
      </c>
      <c r="E91" t="s">
        <v>123</v>
      </c>
      <c r="F91" t="s">
        <v>617</v>
      </c>
      <c r="G91" t="s">
        <v>436</v>
      </c>
      <c r="H91" t="s">
        <v>498</v>
      </c>
      <c r="I91" t="s">
        <v>150</v>
      </c>
      <c r="J91" t="s">
        <v>618</v>
      </c>
      <c r="K91" s="77">
        <v>3.11</v>
      </c>
      <c r="L91" t="s">
        <v>102</v>
      </c>
      <c r="M91" s="78">
        <v>4.53E-2</v>
      </c>
      <c r="N91" s="78">
        <v>6.6799999999999998E-2</v>
      </c>
      <c r="O91" s="77">
        <v>199293</v>
      </c>
      <c r="P91" s="77">
        <v>95.03</v>
      </c>
      <c r="Q91" s="77">
        <v>0</v>
      </c>
      <c r="R91" s="77">
        <v>189.3881379</v>
      </c>
      <c r="S91" s="78">
        <v>2.9999999999999997E-4</v>
      </c>
      <c r="T91" s="78">
        <v>1.4E-2</v>
      </c>
      <c r="U91" s="78">
        <v>1.6000000000000001E-3</v>
      </c>
    </row>
    <row r="92" spans="2:21">
      <c r="B92" t="s">
        <v>619</v>
      </c>
      <c r="C92" t="s">
        <v>620</v>
      </c>
      <c r="D92" t="s">
        <v>100</v>
      </c>
      <c r="E92" t="s">
        <v>123</v>
      </c>
      <c r="F92" t="s">
        <v>621</v>
      </c>
      <c r="G92" t="s">
        <v>355</v>
      </c>
      <c r="H92" t="s">
        <v>498</v>
      </c>
      <c r="I92" t="s">
        <v>150</v>
      </c>
      <c r="J92" t="s">
        <v>622</v>
      </c>
      <c r="K92" s="77">
        <v>3.38</v>
      </c>
      <c r="L92" t="s">
        <v>102</v>
      </c>
      <c r="M92" s="78">
        <v>7.2499999999999995E-2</v>
      </c>
      <c r="N92" s="78">
        <v>6.5799999999999997E-2</v>
      </c>
      <c r="O92" s="77">
        <v>350000</v>
      </c>
      <c r="P92" s="77">
        <v>107.8</v>
      </c>
      <c r="Q92" s="77">
        <v>0</v>
      </c>
      <c r="R92" s="77">
        <v>377.3</v>
      </c>
      <c r="S92" s="78">
        <v>5.9999999999999995E-4</v>
      </c>
      <c r="T92" s="78">
        <v>2.7900000000000001E-2</v>
      </c>
      <c r="U92" s="78">
        <v>3.0999999999999999E-3</v>
      </c>
    </row>
    <row r="93" spans="2:21">
      <c r="B93" t="s">
        <v>623</v>
      </c>
      <c r="C93" t="s">
        <v>624</v>
      </c>
      <c r="D93" t="s">
        <v>100</v>
      </c>
      <c r="E93" t="s">
        <v>123</v>
      </c>
      <c r="F93" t="s">
        <v>625</v>
      </c>
      <c r="G93" t="s">
        <v>436</v>
      </c>
      <c r="H93" t="s">
        <v>626</v>
      </c>
      <c r="I93" t="s">
        <v>150</v>
      </c>
      <c r="J93" t="s">
        <v>627</v>
      </c>
      <c r="K93" s="77">
        <v>1.21</v>
      </c>
      <c r="L93" t="s">
        <v>102</v>
      </c>
      <c r="M93" s="78">
        <v>4.3999999999999997E-2</v>
      </c>
      <c r="N93" s="78">
        <v>6.9900000000000004E-2</v>
      </c>
      <c r="O93" s="77">
        <v>65692.2</v>
      </c>
      <c r="P93" s="77">
        <v>98.2</v>
      </c>
      <c r="Q93" s="77">
        <v>0</v>
      </c>
      <c r="R93" s="77">
        <v>64.509740399999998</v>
      </c>
      <c r="S93" s="78">
        <v>5.0000000000000001E-4</v>
      </c>
      <c r="T93" s="78">
        <v>4.7999999999999996E-3</v>
      </c>
      <c r="U93" s="78">
        <v>5.0000000000000001E-4</v>
      </c>
    </row>
    <row r="94" spans="2:21">
      <c r="B94" t="s">
        <v>628</v>
      </c>
      <c r="C94" t="s">
        <v>629</v>
      </c>
      <c r="D94" t="s">
        <v>100</v>
      </c>
      <c r="E94" t="s">
        <v>123</v>
      </c>
      <c r="F94" t="s">
        <v>625</v>
      </c>
      <c r="G94" t="s">
        <v>436</v>
      </c>
      <c r="H94" t="s">
        <v>626</v>
      </c>
      <c r="I94" t="s">
        <v>150</v>
      </c>
      <c r="J94" t="s">
        <v>630</v>
      </c>
      <c r="K94" s="77">
        <v>2.74</v>
      </c>
      <c r="L94" t="s">
        <v>102</v>
      </c>
      <c r="M94" s="78">
        <v>5.5500000000000001E-2</v>
      </c>
      <c r="N94" s="78">
        <v>7.0599999999999996E-2</v>
      </c>
      <c r="O94" s="77">
        <v>207000</v>
      </c>
      <c r="P94" s="77">
        <v>100.09</v>
      </c>
      <c r="Q94" s="77">
        <v>0</v>
      </c>
      <c r="R94" s="77">
        <v>207.18629999999999</v>
      </c>
      <c r="S94" s="78">
        <v>1.2999999999999999E-3</v>
      </c>
      <c r="T94" s="78">
        <v>1.5299999999999999E-2</v>
      </c>
      <c r="U94" s="78">
        <v>1.6999999999999999E-3</v>
      </c>
    </row>
    <row r="95" spans="2:21">
      <c r="B95" t="s">
        <v>631</v>
      </c>
      <c r="C95" t="s">
        <v>632</v>
      </c>
      <c r="D95" t="s">
        <v>100</v>
      </c>
      <c r="E95" t="s">
        <v>123</v>
      </c>
      <c r="F95" t="s">
        <v>633</v>
      </c>
      <c r="G95" t="s">
        <v>582</v>
      </c>
      <c r="H95" t="s">
        <v>222</v>
      </c>
      <c r="I95" t="s">
        <v>634</v>
      </c>
      <c r="J95" t="s">
        <v>635</v>
      </c>
      <c r="K95" s="77">
        <v>3.59</v>
      </c>
      <c r="L95" t="s">
        <v>102</v>
      </c>
      <c r="M95" s="78">
        <v>6.0499999999999998E-2</v>
      </c>
      <c r="N95" s="78">
        <v>6.1400000000000003E-2</v>
      </c>
      <c r="O95" s="77">
        <v>183000</v>
      </c>
      <c r="P95" s="77">
        <v>99.98</v>
      </c>
      <c r="Q95" s="77">
        <v>5.5357500000000002</v>
      </c>
      <c r="R95" s="77">
        <v>188.49914999999999</v>
      </c>
      <c r="S95" s="78">
        <v>8.0000000000000004E-4</v>
      </c>
      <c r="T95" s="78">
        <v>1.3899999999999999E-2</v>
      </c>
      <c r="U95" s="78">
        <v>1.6000000000000001E-3</v>
      </c>
    </row>
    <row r="96" spans="2:21">
      <c r="B96" s="79" t="s">
        <v>314</v>
      </c>
      <c r="C96" s="16"/>
      <c r="D96" s="16"/>
      <c r="E96" s="16"/>
      <c r="F96" s="16"/>
      <c r="K96" s="81">
        <v>2.29</v>
      </c>
      <c r="N96" s="80">
        <v>7.3999999999999996E-2</v>
      </c>
      <c r="O96" s="81">
        <v>1001074.01</v>
      </c>
      <c r="Q96" s="81">
        <v>14.65188</v>
      </c>
      <c r="R96" s="81">
        <v>1001.991589355</v>
      </c>
      <c r="T96" s="80">
        <v>7.4099999999999999E-2</v>
      </c>
      <c r="U96" s="80">
        <v>8.3000000000000001E-3</v>
      </c>
    </row>
    <row r="97" spans="2:21">
      <c r="B97" t="s">
        <v>636</v>
      </c>
      <c r="C97" t="s">
        <v>637</v>
      </c>
      <c r="D97" t="s">
        <v>100</v>
      </c>
      <c r="E97" t="s">
        <v>123</v>
      </c>
      <c r="F97" t="s">
        <v>638</v>
      </c>
      <c r="G97" t="s">
        <v>639</v>
      </c>
      <c r="H97" t="s">
        <v>382</v>
      </c>
      <c r="I97" t="s">
        <v>207</v>
      </c>
      <c r="J97" t="s">
        <v>640</v>
      </c>
      <c r="K97" s="77">
        <v>0.98</v>
      </c>
      <c r="L97" t="s">
        <v>102</v>
      </c>
      <c r="M97" s="78">
        <v>3.49E-2</v>
      </c>
      <c r="N97" s="78">
        <v>6.8000000000000005E-2</v>
      </c>
      <c r="O97" s="77">
        <v>323744.5</v>
      </c>
      <c r="P97" s="77">
        <v>104.41</v>
      </c>
      <c r="Q97" s="77">
        <v>0</v>
      </c>
      <c r="R97" s="77">
        <v>338.02163245000003</v>
      </c>
      <c r="S97" s="78">
        <v>4.0000000000000002E-4</v>
      </c>
      <c r="T97" s="78">
        <v>2.5000000000000001E-2</v>
      </c>
      <c r="U97" s="78">
        <v>2.8E-3</v>
      </c>
    </row>
    <row r="98" spans="2:21">
      <c r="B98" t="s">
        <v>641</v>
      </c>
      <c r="C98" t="s">
        <v>642</v>
      </c>
      <c r="D98" t="s">
        <v>100</v>
      </c>
      <c r="E98" t="s">
        <v>123</v>
      </c>
      <c r="F98" t="s">
        <v>643</v>
      </c>
      <c r="G98" t="s">
        <v>129</v>
      </c>
      <c r="H98" t="s">
        <v>416</v>
      </c>
      <c r="I98" t="s">
        <v>207</v>
      </c>
      <c r="J98" t="s">
        <v>644</v>
      </c>
      <c r="K98" s="77">
        <v>1.2</v>
      </c>
      <c r="L98" t="s">
        <v>102</v>
      </c>
      <c r="M98" s="78">
        <v>3.3700000000000001E-2</v>
      </c>
      <c r="N98" s="78">
        <v>6.6400000000000001E-2</v>
      </c>
      <c r="O98" s="77">
        <v>81000</v>
      </c>
      <c r="P98" s="77">
        <v>105.41</v>
      </c>
      <c r="Q98" s="77">
        <v>0</v>
      </c>
      <c r="R98" s="77">
        <v>85.382099999999994</v>
      </c>
      <c r="S98" s="78">
        <v>4.0000000000000002E-4</v>
      </c>
      <c r="T98" s="78">
        <v>6.3E-3</v>
      </c>
      <c r="U98" s="78">
        <v>6.9999999999999999E-4</v>
      </c>
    </row>
    <row r="99" spans="2:21">
      <c r="B99" t="s">
        <v>645</v>
      </c>
      <c r="C99" t="s">
        <v>646</v>
      </c>
      <c r="D99" t="s">
        <v>100</v>
      </c>
      <c r="E99" t="s">
        <v>123</v>
      </c>
      <c r="F99" t="s">
        <v>647</v>
      </c>
      <c r="G99" t="s">
        <v>381</v>
      </c>
      <c r="H99" t="s">
        <v>421</v>
      </c>
      <c r="I99" t="s">
        <v>150</v>
      </c>
      <c r="J99" t="s">
        <v>648</v>
      </c>
      <c r="K99" s="77">
        <v>3.56</v>
      </c>
      <c r="L99" t="s">
        <v>102</v>
      </c>
      <c r="M99" s="78">
        <v>4.2999999999999997E-2</v>
      </c>
      <c r="N99" s="78">
        <v>7.9699999999999993E-2</v>
      </c>
      <c r="O99" s="77">
        <v>256420.76</v>
      </c>
      <c r="P99" s="77">
        <v>89.3</v>
      </c>
      <c r="Q99" s="77">
        <v>0</v>
      </c>
      <c r="R99" s="77">
        <v>228.98373867999999</v>
      </c>
      <c r="S99" s="78">
        <v>2.0000000000000001E-4</v>
      </c>
      <c r="T99" s="78">
        <v>1.6899999999999998E-2</v>
      </c>
      <c r="U99" s="78">
        <v>1.9E-3</v>
      </c>
    </row>
    <row r="100" spans="2:21">
      <c r="B100" t="s">
        <v>649</v>
      </c>
      <c r="C100" t="s">
        <v>650</v>
      </c>
      <c r="D100" t="s">
        <v>100</v>
      </c>
      <c r="E100" t="s">
        <v>123</v>
      </c>
      <c r="F100" t="s">
        <v>553</v>
      </c>
      <c r="G100" t="s">
        <v>355</v>
      </c>
      <c r="H100" t="s">
        <v>446</v>
      </c>
      <c r="I100" t="s">
        <v>207</v>
      </c>
      <c r="J100" t="s">
        <v>651</v>
      </c>
      <c r="K100" s="77">
        <v>1.22</v>
      </c>
      <c r="L100" t="s">
        <v>102</v>
      </c>
      <c r="M100" s="78">
        <v>4.7E-2</v>
      </c>
      <c r="N100" s="78">
        <v>6.9099999999999995E-2</v>
      </c>
      <c r="O100" s="77">
        <v>45600</v>
      </c>
      <c r="P100" s="77">
        <v>102.2</v>
      </c>
      <c r="Q100" s="77">
        <v>3.1567699999999999</v>
      </c>
      <c r="R100" s="77">
        <v>49.759970000000003</v>
      </c>
      <c r="S100" s="78">
        <v>1E-4</v>
      </c>
      <c r="T100" s="78">
        <v>3.7000000000000002E-3</v>
      </c>
      <c r="U100" s="78">
        <v>4.0000000000000002E-4</v>
      </c>
    </row>
    <row r="101" spans="2:21">
      <c r="B101" t="s">
        <v>652</v>
      </c>
      <c r="C101" t="s">
        <v>653</v>
      </c>
      <c r="D101" t="s">
        <v>100</v>
      </c>
      <c r="E101" t="s">
        <v>123</v>
      </c>
      <c r="F101" t="s">
        <v>563</v>
      </c>
      <c r="G101" t="s">
        <v>549</v>
      </c>
      <c r="H101" t="s">
        <v>446</v>
      </c>
      <c r="I101" t="s">
        <v>207</v>
      </c>
      <c r="J101" t="s">
        <v>466</v>
      </c>
      <c r="K101" s="77">
        <v>1.95</v>
      </c>
      <c r="L101" t="s">
        <v>102</v>
      </c>
      <c r="M101" s="78">
        <v>5.6000000000000001E-2</v>
      </c>
      <c r="N101" s="78">
        <v>5.9400000000000001E-2</v>
      </c>
      <c r="O101" s="77">
        <v>29455.25</v>
      </c>
      <c r="P101" s="77">
        <v>108.99</v>
      </c>
      <c r="Q101" s="77">
        <v>11.49511</v>
      </c>
      <c r="R101" s="77">
        <v>43.598386974999997</v>
      </c>
      <c r="S101" s="78">
        <v>2.0000000000000001E-4</v>
      </c>
      <c r="T101" s="78">
        <v>3.2000000000000002E-3</v>
      </c>
      <c r="U101" s="78">
        <v>4.0000000000000002E-4</v>
      </c>
    </row>
    <row r="102" spans="2:21">
      <c r="B102" t="s">
        <v>654</v>
      </c>
      <c r="C102" t="s">
        <v>655</v>
      </c>
      <c r="D102" t="s">
        <v>100</v>
      </c>
      <c r="E102" t="s">
        <v>123</v>
      </c>
      <c r="F102" t="s">
        <v>656</v>
      </c>
      <c r="G102" t="s">
        <v>639</v>
      </c>
      <c r="H102" t="s">
        <v>437</v>
      </c>
      <c r="I102" t="s">
        <v>150</v>
      </c>
      <c r="J102" t="s">
        <v>657</v>
      </c>
      <c r="K102" s="77">
        <v>3.53</v>
      </c>
      <c r="L102" t="s">
        <v>102</v>
      </c>
      <c r="M102" s="78">
        <v>4.6899999999999997E-2</v>
      </c>
      <c r="N102" s="78">
        <v>8.2900000000000001E-2</v>
      </c>
      <c r="O102" s="77">
        <v>264853.5</v>
      </c>
      <c r="P102" s="77">
        <v>96.75</v>
      </c>
      <c r="Q102" s="77">
        <v>0</v>
      </c>
      <c r="R102" s="77">
        <v>256.24576124999999</v>
      </c>
      <c r="S102" s="78">
        <v>2.0000000000000001E-4</v>
      </c>
      <c r="T102" s="78">
        <v>1.9E-2</v>
      </c>
      <c r="U102" s="78">
        <v>2.0999999999999999E-3</v>
      </c>
    </row>
    <row r="103" spans="2:21">
      <c r="B103" s="79" t="s">
        <v>658</v>
      </c>
      <c r="C103" s="16"/>
      <c r="D103" s="16"/>
      <c r="E103" s="16"/>
      <c r="F103" s="16"/>
      <c r="K103" s="81">
        <v>0</v>
      </c>
      <c r="N103" s="80">
        <v>0</v>
      </c>
      <c r="O103" s="81">
        <v>0</v>
      </c>
      <c r="Q103" s="81">
        <v>0</v>
      </c>
      <c r="R103" s="81">
        <v>0</v>
      </c>
      <c r="T103" s="80">
        <v>0</v>
      </c>
      <c r="U103" s="80">
        <v>0</v>
      </c>
    </row>
    <row r="104" spans="2:21">
      <c r="B104" t="s">
        <v>222</v>
      </c>
      <c r="C104" t="s">
        <v>222</v>
      </c>
      <c r="D104" s="16"/>
      <c r="E104" s="16"/>
      <c r="F104" s="16"/>
      <c r="G104" t="s">
        <v>222</v>
      </c>
      <c r="H104" t="s">
        <v>222</v>
      </c>
      <c r="K104" s="77">
        <v>0</v>
      </c>
      <c r="L104" t="s">
        <v>222</v>
      </c>
      <c r="M104" s="78">
        <v>0</v>
      </c>
      <c r="N104" s="78">
        <v>0</v>
      </c>
      <c r="O104" s="77">
        <v>0</v>
      </c>
      <c r="P104" s="77">
        <v>0</v>
      </c>
      <c r="R104" s="77">
        <v>0</v>
      </c>
      <c r="S104" s="78">
        <v>0</v>
      </c>
      <c r="T104" s="78">
        <v>0</v>
      </c>
      <c r="U104" s="78">
        <v>0</v>
      </c>
    </row>
    <row r="105" spans="2:21">
      <c r="B105" s="79" t="s">
        <v>227</v>
      </c>
      <c r="C105" s="16"/>
      <c r="D105" s="16"/>
      <c r="E105" s="16"/>
      <c r="F105" s="16"/>
      <c r="K105" s="81">
        <v>4.3</v>
      </c>
      <c r="N105" s="80">
        <v>7.1300000000000002E-2</v>
      </c>
      <c r="O105" s="81">
        <v>98000</v>
      </c>
      <c r="Q105" s="81">
        <v>3.2336891200000002</v>
      </c>
      <c r="R105" s="81">
        <v>357.14109380000002</v>
      </c>
      <c r="T105" s="80">
        <v>2.64E-2</v>
      </c>
      <c r="U105" s="80">
        <v>2.8999999999999998E-3</v>
      </c>
    </row>
    <row r="106" spans="2:21">
      <c r="B106" s="79" t="s">
        <v>315</v>
      </c>
      <c r="C106" s="16"/>
      <c r="D106" s="16"/>
      <c r="E106" s="16"/>
      <c r="F106" s="16"/>
      <c r="K106" s="81">
        <v>3.87</v>
      </c>
      <c r="N106" s="80">
        <v>7.3599999999999999E-2</v>
      </c>
      <c r="O106" s="81">
        <v>57000</v>
      </c>
      <c r="Q106" s="81">
        <v>0</v>
      </c>
      <c r="R106" s="81">
        <v>215.23195668</v>
      </c>
      <c r="T106" s="80">
        <v>1.5900000000000001E-2</v>
      </c>
      <c r="U106" s="80">
        <v>1.8E-3</v>
      </c>
    </row>
    <row r="107" spans="2:21">
      <c r="B107" t="s">
        <v>659</v>
      </c>
      <c r="C107" t="s">
        <v>660</v>
      </c>
      <c r="D107" t="s">
        <v>661</v>
      </c>
      <c r="E107" t="s">
        <v>350</v>
      </c>
      <c r="F107" t="s">
        <v>662</v>
      </c>
      <c r="G107" t="s">
        <v>663</v>
      </c>
      <c r="H107" t="s">
        <v>664</v>
      </c>
      <c r="I107" t="s">
        <v>665</v>
      </c>
      <c r="J107" t="s">
        <v>666</v>
      </c>
      <c r="K107" s="77">
        <v>3.87</v>
      </c>
      <c r="L107" t="s">
        <v>106</v>
      </c>
      <c r="M107" s="78">
        <v>6.7500000000000004E-2</v>
      </c>
      <c r="N107" s="78">
        <v>7.3599999999999999E-2</v>
      </c>
      <c r="O107" s="77">
        <v>57000</v>
      </c>
      <c r="P107" s="77">
        <v>98.744749999999996</v>
      </c>
      <c r="Q107" s="77">
        <v>0</v>
      </c>
      <c r="R107" s="77">
        <v>215.23195668</v>
      </c>
      <c r="S107" s="78">
        <v>0</v>
      </c>
      <c r="T107" s="78">
        <v>1.5900000000000001E-2</v>
      </c>
      <c r="U107" s="78">
        <v>1.8E-3</v>
      </c>
    </row>
    <row r="108" spans="2:21">
      <c r="B108" s="79" t="s">
        <v>316</v>
      </c>
      <c r="C108" s="16"/>
      <c r="D108" s="16"/>
      <c r="E108" s="16"/>
      <c r="F108" s="16"/>
      <c r="K108" s="81">
        <v>4.9400000000000004</v>
      </c>
      <c r="N108" s="80">
        <v>6.7699999999999996E-2</v>
      </c>
      <c r="O108" s="81">
        <v>41000</v>
      </c>
      <c r="Q108" s="81">
        <v>3.2336891200000002</v>
      </c>
      <c r="R108" s="81">
        <v>141.90913712</v>
      </c>
      <c r="T108" s="80">
        <v>1.0500000000000001E-2</v>
      </c>
      <c r="U108" s="80">
        <v>1.1999999999999999E-3</v>
      </c>
    </row>
    <row r="109" spans="2:21">
      <c r="B109" t="s">
        <v>667</v>
      </c>
      <c r="C109" t="s">
        <v>668</v>
      </c>
      <c r="D109" t="s">
        <v>123</v>
      </c>
      <c r="E109" t="s">
        <v>350</v>
      </c>
      <c r="F109" t="s">
        <v>669</v>
      </c>
      <c r="G109" t="s">
        <v>670</v>
      </c>
      <c r="H109" t="s">
        <v>671</v>
      </c>
      <c r="I109" t="s">
        <v>665</v>
      </c>
      <c r="J109" t="s">
        <v>672</v>
      </c>
      <c r="K109" s="77">
        <v>4.9400000000000004</v>
      </c>
      <c r="L109" t="s">
        <v>106</v>
      </c>
      <c r="M109" s="78">
        <v>4.1300000000000003E-2</v>
      </c>
      <c r="N109" s="78">
        <v>6.7699999999999996E-2</v>
      </c>
      <c r="O109" s="77">
        <v>41000</v>
      </c>
      <c r="P109" s="77">
        <v>88.45</v>
      </c>
      <c r="Q109" s="77">
        <v>3.2336891200000002</v>
      </c>
      <c r="R109" s="77">
        <v>141.90913712</v>
      </c>
      <c r="S109" s="78">
        <v>1E-4</v>
      </c>
      <c r="T109" s="78">
        <v>1.0500000000000001E-2</v>
      </c>
      <c r="U109" s="78">
        <v>1.1999999999999999E-3</v>
      </c>
    </row>
    <row r="110" spans="2:21">
      <c r="B110" t="s">
        <v>229</v>
      </c>
      <c r="C110" s="16"/>
      <c r="D110" s="16"/>
      <c r="E110" s="16"/>
      <c r="F110" s="16"/>
    </row>
    <row r="111" spans="2:21">
      <c r="B111" t="s">
        <v>309</v>
      </c>
      <c r="C111" s="16"/>
      <c r="D111" s="16"/>
      <c r="E111" s="16"/>
      <c r="F111" s="16"/>
    </row>
    <row r="112" spans="2:21">
      <c r="B112" t="s">
        <v>310</v>
      </c>
      <c r="C112" s="16"/>
      <c r="D112" s="16"/>
      <c r="E112" s="16"/>
      <c r="F112" s="16"/>
    </row>
    <row r="113" spans="2:6">
      <c r="B113" t="s">
        <v>311</v>
      </c>
      <c r="C113" s="16"/>
      <c r="D113" s="16"/>
      <c r="E113" s="16"/>
      <c r="F113" s="16"/>
    </row>
    <row r="114" spans="2:6">
      <c r="B114" t="s">
        <v>312</v>
      </c>
      <c r="C114" s="16"/>
      <c r="D114" s="16"/>
      <c r="E114" s="16"/>
      <c r="F114" s="16"/>
    </row>
    <row r="115" spans="2:6">
      <c r="C115" s="16"/>
      <c r="D115" s="16"/>
      <c r="E115" s="16"/>
      <c r="F115" s="16"/>
    </row>
    <row r="116" spans="2:6">
      <c r="C116" s="16"/>
      <c r="D116" s="16"/>
      <c r="E116" s="16"/>
      <c r="F116" s="16"/>
    </row>
    <row r="117" spans="2:6">
      <c r="C117" s="16"/>
      <c r="D117" s="16"/>
      <c r="E117" s="16"/>
      <c r="F117" s="16"/>
    </row>
    <row r="118" spans="2:6">
      <c r="C118" s="16"/>
      <c r="D118" s="16"/>
      <c r="E118" s="16"/>
      <c r="F118" s="16"/>
    </row>
    <row r="119" spans="2:6">
      <c r="C119" s="16"/>
      <c r="D119" s="16"/>
      <c r="E119" s="16"/>
      <c r="F119" s="16"/>
    </row>
    <row r="120" spans="2:6">
      <c r="C120" s="16"/>
      <c r="D120" s="16"/>
      <c r="E120" s="16"/>
      <c r="F120" s="16"/>
    </row>
    <row r="121" spans="2:6">
      <c r="C121" s="16"/>
      <c r="D121" s="16"/>
      <c r="E121" s="16"/>
      <c r="F121" s="16"/>
    </row>
    <row r="122" spans="2:6">
      <c r="C122" s="16"/>
      <c r="D122" s="16"/>
      <c r="E122" s="16"/>
      <c r="F122" s="16"/>
    </row>
    <row r="123" spans="2:6">
      <c r="C123" s="16"/>
      <c r="D123" s="16"/>
      <c r="E123" s="16"/>
      <c r="F123" s="16"/>
    </row>
    <row r="124" spans="2:6">
      <c r="C124" s="16"/>
      <c r="D124" s="16"/>
      <c r="E124" s="16"/>
      <c r="F124" s="16"/>
    </row>
    <row r="125" spans="2:6">
      <c r="C125" s="16"/>
      <c r="D125" s="16"/>
      <c r="E125" s="16"/>
      <c r="F125" s="16"/>
    </row>
    <row r="126" spans="2:6">
      <c r="C126" s="16"/>
      <c r="D126" s="16"/>
      <c r="E126" s="16"/>
      <c r="F126" s="16"/>
    </row>
    <row r="127" spans="2:6">
      <c r="C127" s="16"/>
      <c r="D127" s="16"/>
      <c r="E127" s="16"/>
      <c r="F127" s="16"/>
    </row>
    <row r="128" spans="2:6">
      <c r="C128" s="16"/>
      <c r="D128" s="16"/>
      <c r="E128" s="16"/>
      <c r="F128" s="16"/>
    </row>
    <row r="129" spans="3:6">
      <c r="C129" s="16"/>
      <c r="D129" s="16"/>
      <c r="E129" s="16"/>
      <c r="F129" s="16"/>
    </row>
    <row r="130" spans="3:6">
      <c r="C130" s="16"/>
      <c r="D130" s="16"/>
      <c r="E130" s="16"/>
      <c r="F130" s="16"/>
    </row>
    <row r="131" spans="3:6">
      <c r="C131" s="16"/>
      <c r="D131" s="16"/>
      <c r="E131" s="16"/>
      <c r="F131" s="16"/>
    </row>
    <row r="132" spans="3:6">
      <c r="C132" s="16"/>
      <c r="D132" s="16"/>
      <c r="E132" s="16"/>
      <c r="F132" s="16"/>
    </row>
    <row r="133" spans="3:6">
      <c r="C133" s="16"/>
      <c r="D133" s="16"/>
      <c r="E133" s="16"/>
      <c r="F133" s="16"/>
    </row>
    <row r="134" spans="3:6">
      <c r="C134" s="16"/>
      <c r="D134" s="16"/>
      <c r="E134" s="16"/>
      <c r="F134" s="16"/>
    </row>
    <row r="135" spans="3:6">
      <c r="C135" s="16"/>
      <c r="D135" s="16"/>
      <c r="E135" s="16"/>
      <c r="F135" s="16"/>
    </row>
    <row r="136" spans="3:6">
      <c r="C136" s="16"/>
      <c r="D136" s="16"/>
      <c r="E136" s="16"/>
      <c r="F136" s="16"/>
    </row>
    <row r="137" spans="3:6">
      <c r="C137" s="16"/>
      <c r="D137" s="16"/>
      <c r="E137" s="16"/>
      <c r="F137" s="16"/>
    </row>
    <row r="138" spans="3:6">
      <c r="C138" s="16"/>
      <c r="D138" s="16"/>
      <c r="E138" s="16"/>
      <c r="F138" s="16"/>
    </row>
    <row r="139" spans="3:6">
      <c r="C139" s="16"/>
      <c r="D139" s="16"/>
      <c r="E139" s="16"/>
      <c r="F139" s="16"/>
    </row>
    <row r="140" spans="3:6">
      <c r="C140" s="16"/>
      <c r="D140" s="16"/>
      <c r="E140" s="16"/>
      <c r="F140" s="16"/>
    </row>
    <row r="141" spans="3:6">
      <c r="C141" s="16"/>
      <c r="D141" s="16"/>
      <c r="E141" s="16"/>
      <c r="F141" s="16"/>
    </row>
    <row r="142" spans="3:6">
      <c r="C142" s="16"/>
      <c r="D142" s="16"/>
      <c r="E142" s="16"/>
      <c r="F142" s="16"/>
    </row>
    <row r="143" spans="3:6">
      <c r="C143" s="16"/>
      <c r="D143" s="16"/>
      <c r="E143" s="16"/>
      <c r="F143" s="16"/>
    </row>
    <row r="144" spans="3:6">
      <c r="C144" s="16"/>
      <c r="D144" s="16"/>
      <c r="E144" s="16"/>
      <c r="F144" s="16"/>
    </row>
    <row r="145" spans="3:6">
      <c r="C145" s="16"/>
      <c r="D145" s="16"/>
      <c r="E145" s="16"/>
      <c r="F145" s="16"/>
    </row>
    <row r="146" spans="3:6">
      <c r="C146" s="16"/>
      <c r="D146" s="16"/>
      <c r="E146" s="16"/>
      <c r="F146" s="16"/>
    </row>
    <row r="147" spans="3:6">
      <c r="C147" s="16"/>
      <c r="D147" s="16"/>
      <c r="E147" s="16"/>
      <c r="F147" s="16"/>
    </row>
    <row r="148" spans="3:6">
      <c r="C148" s="16"/>
      <c r="D148" s="16"/>
      <c r="E148" s="16"/>
      <c r="F148" s="16"/>
    </row>
    <row r="149" spans="3:6">
      <c r="C149" s="16"/>
      <c r="D149" s="16"/>
      <c r="E149" s="16"/>
      <c r="F149" s="16"/>
    </row>
    <row r="150" spans="3:6">
      <c r="C150" s="16"/>
      <c r="D150" s="16"/>
      <c r="E150" s="16"/>
      <c r="F150" s="16"/>
    </row>
    <row r="151" spans="3:6">
      <c r="C151" s="16"/>
      <c r="D151" s="16"/>
      <c r="E151" s="16"/>
      <c r="F151" s="16"/>
    </row>
    <row r="152" spans="3:6">
      <c r="C152" s="16"/>
      <c r="D152" s="16"/>
      <c r="E152" s="16"/>
      <c r="F152" s="16"/>
    </row>
    <row r="153" spans="3:6">
      <c r="C153" s="16"/>
      <c r="D153" s="16"/>
      <c r="E153" s="16"/>
      <c r="F153" s="16"/>
    </row>
    <row r="154" spans="3:6">
      <c r="C154" s="16"/>
      <c r="D154" s="16"/>
      <c r="E154" s="16"/>
      <c r="F154" s="16"/>
    </row>
    <row r="155" spans="3:6">
      <c r="C155" s="16"/>
      <c r="D155" s="16"/>
      <c r="E155" s="16"/>
      <c r="F155" s="16"/>
    </row>
    <row r="156" spans="3:6">
      <c r="C156" s="16"/>
      <c r="D156" s="16"/>
      <c r="E156" s="16"/>
      <c r="F156" s="16"/>
    </row>
    <row r="157" spans="3:6">
      <c r="C157" s="16"/>
      <c r="D157" s="16"/>
      <c r="E157" s="16"/>
      <c r="F157" s="16"/>
    </row>
    <row r="158" spans="3:6">
      <c r="C158" s="16"/>
      <c r="D158" s="16"/>
      <c r="E158" s="16"/>
      <c r="F158" s="16"/>
    </row>
    <row r="159" spans="3:6">
      <c r="C159" s="16"/>
      <c r="D159" s="16"/>
      <c r="E159" s="16"/>
      <c r="F159" s="16"/>
    </row>
    <row r="160" spans="3:6">
      <c r="C160" s="16"/>
      <c r="D160" s="16"/>
      <c r="E160" s="16"/>
      <c r="F160" s="16"/>
    </row>
    <row r="161" spans="3:6">
      <c r="C161" s="16"/>
      <c r="D161" s="16"/>
      <c r="E161" s="16"/>
      <c r="F161" s="16"/>
    </row>
    <row r="162" spans="3:6">
      <c r="C162" s="16"/>
      <c r="D162" s="16"/>
      <c r="E162" s="16"/>
      <c r="F162" s="16"/>
    </row>
    <row r="163" spans="3:6">
      <c r="C163" s="16"/>
      <c r="D163" s="16"/>
      <c r="E163" s="16"/>
      <c r="F163" s="16"/>
    </row>
    <row r="164" spans="3:6">
      <c r="C164" s="16"/>
      <c r="D164" s="16"/>
      <c r="E164" s="16"/>
      <c r="F164" s="16"/>
    </row>
    <row r="165" spans="3:6">
      <c r="C165" s="16"/>
      <c r="D165" s="16"/>
      <c r="E165" s="16"/>
      <c r="F165" s="16"/>
    </row>
    <row r="166" spans="3:6">
      <c r="C166" s="16"/>
      <c r="D166" s="16"/>
      <c r="E166" s="16"/>
      <c r="F166" s="16"/>
    </row>
    <row r="167" spans="3:6">
      <c r="C167" s="16"/>
      <c r="D167" s="16"/>
      <c r="E167" s="16"/>
      <c r="F167" s="16"/>
    </row>
    <row r="168" spans="3:6">
      <c r="C168" s="16"/>
      <c r="D168" s="16"/>
      <c r="E168" s="16"/>
      <c r="F168" s="16"/>
    </row>
    <row r="169" spans="3:6">
      <c r="C169" s="16"/>
      <c r="D169" s="16"/>
      <c r="E169" s="16"/>
      <c r="F169" s="16"/>
    </row>
    <row r="170" spans="3:6">
      <c r="C170" s="16"/>
      <c r="D170" s="16"/>
      <c r="E170" s="16"/>
      <c r="F170" s="16"/>
    </row>
    <row r="171" spans="3:6">
      <c r="C171" s="16"/>
      <c r="D171" s="16"/>
      <c r="E171" s="16"/>
      <c r="F171" s="16"/>
    </row>
    <row r="172" spans="3:6">
      <c r="C172" s="16"/>
      <c r="D172" s="16"/>
      <c r="E172" s="16"/>
      <c r="F172" s="16"/>
    </row>
    <row r="173" spans="3:6">
      <c r="C173" s="16"/>
      <c r="D173" s="16"/>
      <c r="E173" s="16"/>
      <c r="F173" s="16"/>
    </row>
    <row r="174" spans="3:6">
      <c r="C174" s="16"/>
      <c r="D174" s="16"/>
      <c r="E174" s="16"/>
      <c r="F174" s="16"/>
    </row>
    <row r="175" spans="3:6">
      <c r="C175" s="16"/>
      <c r="D175" s="16"/>
      <c r="E175" s="16"/>
      <c r="F175" s="16"/>
    </row>
    <row r="176" spans="3:6">
      <c r="C176" s="16"/>
      <c r="D176" s="16"/>
      <c r="E176" s="16"/>
      <c r="F176" s="16"/>
    </row>
    <row r="177" spans="3:6">
      <c r="C177" s="16"/>
      <c r="D177" s="16"/>
      <c r="E177" s="16"/>
      <c r="F177" s="16"/>
    </row>
    <row r="178" spans="3:6">
      <c r="C178" s="16"/>
      <c r="D178" s="16"/>
      <c r="E178" s="16"/>
      <c r="F178" s="16"/>
    </row>
    <row r="179" spans="3:6">
      <c r="C179" s="16"/>
      <c r="D179" s="16"/>
      <c r="E179" s="16"/>
      <c r="F179" s="16"/>
    </row>
    <row r="180" spans="3:6">
      <c r="C180" s="16"/>
      <c r="D180" s="16"/>
      <c r="E180" s="16"/>
      <c r="F180" s="16"/>
    </row>
    <row r="181" spans="3:6">
      <c r="C181" s="16"/>
      <c r="D181" s="16"/>
      <c r="E181" s="16"/>
      <c r="F181" s="16"/>
    </row>
    <row r="182" spans="3:6">
      <c r="C182" s="16"/>
      <c r="D182" s="16"/>
      <c r="E182" s="16"/>
      <c r="F182" s="16"/>
    </row>
    <row r="183" spans="3:6">
      <c r="C183" s="16"/>
      <c r="D183" s="16"/>
      <c r="E183" s="16"/>
      <c r="F183" s="16"/>
    </row>
    <row r="184" spans="3:6">
      <c r="C184" s="16"/>
      <c r="D184" s="16"/>
      <c r="E184" s="16"/>
      <c r="F184" s="16"/>
    </row>
    <row r="185" spans="3:6">
      <c r="C185" s="16"/>
      <c r="D185" s="16"/>
      <c r="E185" s="16"/>
      <c r="F185" s="16"/>
    </row>
    <row r="186" spans="3:6">
      <c r="C186" s="16"/>
      <c r="D186" s="16"/>
      <c r="E186" s="16"/>
      <c r="F186" s="16"/>
    </row>
    <row r="187" spans="3:6">
      <c r="C187" s="16"/>
      <c r="D187" s="16"/>
      <c r="E187" s="16"/>
      <c r="F187" s="16"/>
    </row>
    <row r="188" spans="3:6">
      <c r="C188" s="16"/>
      <c r="D188" s="16"/>
      <c r="E188" s="16"/>
      <c r="F188" s="16"/>
    </row>
    <row r="189" spans="3:6">
      <c r="C189" s="16"/>
      <c r="D189" s="16"/>
      <c r="E189" s="16"/>
      <c r="F189" s="16"/>
    </row>
    <row r="190" spans="3:6">
      <c r="C190" s="16"/>
      <c r="D190" s="16"/>
      <c r="E190" s="16"/>
      <c r="F190" s="16"/>
    </row>
    <row r="191" spans="3:6">
      <c r="C191" s="16"/>
      <c r="D191" s="16"/>
      <c r="E191" s="16"/>
      <c r="F191" s="16"/>
    </row>
    <row r="192" spans="3:6"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>
      <formula1>$BN$7:$BN$11</formula1>
    </dataValidation>
    <dataValidation type="list" allowBlank="1" showInputMessage="1" showErrorMessage="1" sqref="E12:E799">
      <formula1>$BI$7:$BI$11</formula1>
    </dataValidation>
    <dataValidation type="list" allowBlank="1" showInputMessage="1" showErrorMessage="1" sqref="I12:I805">
      <formula1>$BM$7:$BM$10</formula1>
    </dataValidation>
    <dataValidation allowBlank="1" showInputMessage="1" showErrorMessage="1" sqref="H2 Q9"/>
    <dataValidation type="list" allowBlank="1" showInputMessage="1" showErrorMessage="1" sqref="G12:G805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J34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197</v>
      </c>
    </row>
    <row r="2" spans="2:62">
      <c r="B2" s="2" t="s">
        <v>1</v>
      </c>
    </row>
    <row r="3" spans="2:62">
      <c r="B3" s="2" t="s">
        <v>2</v>
      </c>
      <c r="C3" t="s">
        <v>198</v>
      </c>
    </row>
    <row r="4" spans="2:62">
      <c r="B4" s="2" t="s">
        <v>3</v>
      </c>
    </row>
    <row r="6" spans="2:62" ht="26.25" customHeight="1">
      <c r="B6" s="98" t="s">
        <v>68</v>
      </c>
      <c r="C6" s="99"/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O6" s="100"/>
      <c r="BJ6" s="19"/>
    </row>
    <row r="7" spans="2:62" ht="26.25" customHeight="1">
      <c r="B7" s="98" t="s">
        <v>91</v>
      </c>
      <c r="C7" s="99"/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O7" s="100"/>
      <c r="BF7" s="19"/>
      <c r="BJ7" s="19"/>
    </row>
    <row r="8" spans="2:62" s="19" customFormat="1" ht="63">
      <c r="B8" s="4" t="s">
        <v>48</v>
      </c>
      <c r="C8" s="28" t="s">
        <v>49</v>
      </c>
      <c r="D8" s="29" t="s">
        <v>70</v>
      </c>
      <c r="E8" s="29" t="s">
        <v>83</v>
      </c>
      <c r="F8" s="29" t="s">
        <v>50</v>
      </c>
      <c r="G8" s="29" t="s">
        <v>84</v>
      </c>
      <c r="H8" s="29" t="s">
        <v>53</v>
      </c>
      <c r="I8" s="38" t="s">
        <v>187</v>
      </c>
      <c r="J8" s="38" t="s">
        <v>188</v>
      </c>
      <c r="K8" s="38" t="s">
        <v>192</v>
      </c>
      <c r="L8" s="38" t="s">
        <v>56</v>
      </c>
      <c r="M8" s="38" t="s">
        <v>73</v>
      </c>
      <c r="N8" s="38" t="s">
        <v>57</v>
      </c>
      <c r="O8" s="46" t="s">
        <v>183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184</v>
      </c>
      <c r="J9" s="21"/>
      <c r="K9" s="21" t="s">
        <v>185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34" t="s">
        <v>77</v>
      </c>
      <c r="O10" s="34" t="s">
        <v>78</v>
      </c>
      <c r="BF10" s="16"/>
      <c r="BG10" s="19"/>
      <c r="BH10" s="16"/>
      <c r="BJ10" s="16"/>
    </row>
    <row r="11" spans="2:62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5">
        <v>507055.86</v>
      </c>
      <c r="J11" s="7"/>
      <c r="K11" s="75">
        <v>6.9391299999999996</v>
      </c>
      <c r="L11" s="75">
        <v>7346.9941132896001</v>
      </c>
      <c r="M11" s="7"/>
      <c r="N11" s="76">
        <v>1</v>
      </c>
      <c r="O11" s="76">
        <v>6.0600000000000001E-2</v>
      </c>
      <c r="BF11" s="16"/>
      <c r="BG11" s="19"/>
      <c r="BH11" s="16"/>
      <c r="BJ11" s="16"/>
    </row>
    <row r="12" spans="2:62">
      <c r="B12" s="79" t="s">
        <v>201</v>
      </c>
      <c r="E12" s="16"/>
      <c r="F12" s="16"/>
      <c r="G12" s="16"/>
      <c r="I12" s="81">
        <v>378411.86</v>
      </c>
      <c r="K12" s="81">
        <v>6.5653800000000002</v>
      </c>
      <c r="L12" s="81">
        <v>6403.9783328000003</v>
      </c>
      <c r="N12" s="80">
        <v>0.87160000000000004</v>
      </c>
      <c r="O12" s="80">
        <v>5.28E-2</v>
      </c>
    </row>
    <row r="13" spans="2:62">
      <c r="B13" s="79" t="s">
        <v>673</v>
      </c>
      <c r="E13" s="16"/>
      <c r="F13" s="16"/>
      <c r="G13" s="16"/>
      <c r="I13" s="81">
        <v>143004.9</v>
      </c>
      <c r="K13" s="81">
        <v>0.76673000000000002</v>
      </c>
      <c r="L13" s="81">
        <v>4721.0147120000001</v>
      </c>
      <c r="N13" s="80">
        <v>0.64259999999999995</v>
      </c>
      <c r="O13" s="80">
        <v>3.9E-2</v>
      </c>
    </row>
    <row r="14" spans="2:62">
      <c r="B14" t="s">
        <v>674</v>
      </c>
      <c r="C14" t="s">
        <v>675</v>
      </c>
      <c r="D14" t="s">
        <v>100</v>
      </c>
      <c r="E14" t="s">
        <v>123</v>
      </c>
      <c r="F14" t="s">
        <v>610</v>
      </c>
      <c r="G14" t="s">
        <v>355</v>
      </c>
      <c r="H14" t="s">
        <v>102</v>
      </c>
      <c r="I14" s="77">
        <v>2578</v>
      </c>
      <c r="J14" s="77">
        <v>2464</v>
      </c>
      <c r="K14" s="77">
        <v>0</v>
      </c>
      <c r="L14" s="77">
        <v>63.521920000000001</v>
      </c>
      <c r="M14" s="78">
        <v>0</v>
      </c>
      <c r="N14" s="78">
        <v>8.6E-3</v>
      </c>
      <c r="O14" s="78">
        <v>5.0000000000000001E-4</v>
      </c>
    </row>
    <row r="15" spans="2:62">
      <c r="B15" t="s">
        <v>676</v>
      </c>
      <c r="C15" t="s">
        <v>677</v>
      </c>
      <c r="D15" t="s">
        <v>100</v>
      </c>
      <c r="E15" t="s">
        <v>123</v>
      </c>
      <c r="F15" t="s">
        <v>678</v>
      </c>
      <c r="G15" t="s">
        <v>582</v>
      </c>
      <c r="H15" t="s">
        <v>102</v>
      </c>
      <c r="I15" s="77">
        <v>383</v>
      </c>
      <c r="J15" s="77">
        <v>26940</v>
      </c>
      <c r="K15" s="77">
        <v>0</v>
      </c>
      <c r="L15" s="77">
        <v>103.1802</v>
      </c>
      <c r="M15" s="78">
        <v>0</v>
      </c>
      <c r="N15" s="78">
        <v>1.4E-2</v>
      </c>
      <c r="O15" s="78">
        <v>8.9999999999999998E-4</v>
      </c>
    </row>
    <row r="16" spans="2:62">
      <c r="B16" t="s">
        <v>679</v>
      </c>
      <c r="C16" t="s">
        <v>680</v>
      </c>
      <c r="D16" t="s">
        <v>100</v>
      </c>
      <c r="E16" t="s">
        <v>123</v>
      </c>
      <c r="F16" t="s">
        <v>581</v>
      </c>
      <c r="G16" t="s">
        <v>582</v>
      </c>
      <c r="H16" t="s">
        <v>102</v>
      </c>
      <c r="I16" s="77">
        <v>6504.9</v>
      </c>
      <c r="J16" s="77">
        <v>6008</v>
      </c>
      <c r="K16" s="77">
        <v>0</v>
      </c>
      <c r="L16" s="77">
        <v>390.814392</v>
      </c>
      <c r="M16" s="78">
        <v>1E-4</v>
      </c>
      <c r="N16" s="78">
        <v>5.3199999999999997E-2</v>
      </c>
      <c r="O16" s="78">
        <v>3.2000000000000002E-3</v>
      </c>
    </row>
    <row r="17" spans="2:15">
      <c r="B17" t="s">
        <v>681</v>
      </c>
      <c r="C17" t="s">
        <v>682</v>
      </c>
      <c r="D17" t="s">
        <v>100</v>
      </c>
      <c r="E17" t="s">
        <v>123</v>
      </c>
      <c r="F17" t="s">
        <v>586</v>
      </c>
      <c r="G17" t="s">
        <v>582</v>
      </c>
      <c r="H17" t="s">
        <v>102</v>
      </c>
      <c r="I17" s="77">
        <v>3291</v>
      </c>
      <c r="J17" s="77">
        <v>1124</v>
      </c>
      <c r="K17" s="77">
        <v>0</v>
      </c>
      <c r="L17" s="77">
        <v>36.990839999999999</v>
      </c>
      <c r="M17" s="78">
        <v>0</v>
      </c>
      <c r="N17" s="78">
        <v>5.0000000000000001E-3</v>
      </c>
      <c r="O17" s="78">
        <v>2.9999999999999997E-4</v>
      </c>
    </row>
    <row r="18" spans="2:15">
      <c r="B18" t="s">
        <v>683</v>
      </c>
      <c r="C18" t="s">
        <v>684</v>
      </c>
      <c r="D18" t="s">
        <v>100</v>
      </c>
      <c r="E18" t="s">
        <v>123</v>
      </c>
      <c r="F18" t="s">
        <v>685</v>
      </c>
      <c r="G18" t="s">
        <v>539</v>
      </c>
      <c r="H18" t="s">
        <v>102</v>
      </c>
      <c r="I18" s="77">
        <v>5259</v>
      </c>
      <c r="J18" s="77">
        <v>3962</v>
      </c>
      <c r="K18" s="77">
        <v>0</v>
      </c>
      <c r="L18" s="77">
        <v>208.36158</v>
      </c>
      <c r="M18" s="78">
        <v>0</v>
      </c>
      <c r="N18" s="78">
        <v>2.8400000000000002E-2</v>
      </c>
      <c r="O18" s="78">
        <v>1.6999999999999999E-3</v>
      </c>
    </row>
    <row r="19" spans="2:15">
      <c r="B19" t="s">
        <v>686</v>
      </c>
      <c r="C19" t="s">
        <v>687</v>
      </c>
      <c r="D19" t="s">
        <v>100</v>
      </c>
      <c r="E19" t="s">
        <v>123</v>
      </c>
      <c r="F19" t="s">
        <v>688</v>
      </c>
      <c r="G19" t="s">
        <v>539</v>
      </c>
      <c r="H19" t="s">
        <v>102</v>
      </c>
      <c r="I19" s="77">
        <v>3938</v>
      </c>
      <c r="J19" s="77">
        <v>3012</v>
      </c>
      <c r="K19" s="77">
        <v>0</v>
      </c>
      <c r="L19" s="77">
        <v>118.61256</v>
      </c>
      <c r="M19" s="78">
        <v>0</v>
      </c>
      <c r="N19" s="78">
        <v>1.61E-2</v>
      </c>
      <c r="O19" s="78">
        <v>1E-3</v>
      </c>
    </row>
    <row r="20" spans="2:15">
      <c r="B20" t="s">
        <v>689</v>
      </c>
      <c r="C20" t="s">
        <v>690</v>
      </c>
      <c r="D20" t="s">
        <v>100</v>
      </c>
      <c r="E20" t="s">
        <v>123</v>
      </c>
      <c r="F20" t="s">
        <v>516</v>
      </c>
      <c r="G20" t="s">
        <v>517</v>
      </c>
      <c r="H20" t="s">
        <v>102</v>
      </c>
      <c r="I20" s="77">
        <v>235</v>
      </c>
      <c r="J20" s="77">
        <v>75810</v>
      </c>
      <c r="K20" s="77">
        <v>0</v>
      </c>
      <c r="L20" s="77">
        <v>178.15350000000001</v>
      </c>
      <c r="M20" s="78">
        <v>0</v>
      </c>
      <c r="N20" s="78">
        <v>2.4199999999999999E-2</v>
      </c>
      <c r="O20" s="78">
        <v>1.5E-3</v>
      </c>
    </row>
    <row r="21" spans="2:15">
      <c r="B21" t="s">
        <v>691</v>
      </c>
      <c r="C21" t="s">
        <v>692</v>
      </c>
      <c r="D21" t="s">
        <v>100</v>
      </c>
      <c r="E21" t="s">
        <v>123</v>
      </c>
      <c r="F21" t="s">
        <v>693</v>
      </c>
      <c r="G21" t="s">
        <v>320</v>
      </c>
      <c r="H21" t="s">
        <v>102</v>
      </c>
      <c r="I21" s="77">
        <v>1474</v>
      </c>
      <c r="J21" s="77">
        <v>16360</v>
      </c>
      <c r="K21" s="77">
        <v>0</v>
      </c>
      <c r="L21" s="77">
        <v>241.1464</v>
      </c>
      <c r="M21" s="78">
        <v>0</v>
      </c>
      <c r="N21" s="78">
        <v>3.2800000000000003E-2</v>
      </c>
      <c r="O21" s="78">
        <v>2E-3</v>
      </c>
    </row>
    <row r="22" spans="2:15">
      <c r="B22" t="s">
        <v>694</v>
      </c>
      <c r="C22" t="s">
        <v>695</v>
      </c>
      <c r="D22" t="s">
        <v>100</v>
      </c>
      <c r="E22" t="s">
        <v>123</v>
      </c>
      <c r="F22" t="s">
        <v>696</v>
      </c>
      <c r="G22" t="s">
        <v>320</v>
      </c>
      <c r="H22" t="s">
        <v>102</v>
      </c>
      <c r="I22" s="77">
        <v>13409</v>
      </c>
      <c r="J22" s="77">
        <v>2059</v>
      </c>
      <c r="K22" s="77">
        <v>0</v>
      </c>
      <c r="L22" s="77">
        <v>276.09131000000002</v>
      </c>
      <c r="M22" s="78">
        <v>0</v>
      </c>
      <c r="N22" s="78">
        <v>3.7600000000000001E-2</v>
      </c>
      <c r="O22" s="78">
        <v>2.3E-3</v>
      </c>
    </row>
    <row r="23" spans="2:15">
      <c r="B23" t="s">
        <v>697</v>
      </c>
      <c r="C23" t="s">
        <v>698</v>
      </c>
      <c r="D23" t="s">
        <v>100</v>
      </c>
      <c r="E23" t="s">
        <v>123</v>
      </c>
      <c r="F23" t="s">
        <v>319</v>
      </c>
      <c r="G23" t="s">
        <v>320</v>
      </c>
      <c r="H23" t="s">
        <v>102</v>
      </c>
      <c r="I23" s="77">
        <v>23790</v>
      </c>
      <c r="J23" s="77">
        <v>3151</v>
      </c>
      <c r="K23" s="77">
        <v>0</v>
      </c>
      <c r="L23" s="77">
        <v>749.62289999999996</v>
      </c>
      <c r="M23" s="78">
        <v>0</v>
      </c>
      <c r="N23" s="78">
        <v>0.10199999999999999</v>
      </c>
      <c r="O23" s="78">
        <v>6.1999999999999998E-3</v>
      </c>
    </row>
    <row r="24" spans="2:15">
      <c r="B24" t="s">
        <v>699</v>
      </c>
      <c r="C24" t="s">
        <v>700</v>
      </c>
      <c r="D24" t="s">
        <v>100</v>
      </c>
      <c r="E24" t="s">
        <v>123</v>
      </c>
      <c r="F24" t="s">
        <v>701</v>
      </c>
      <c r="G24" t="s">
        <v>320</v>
      </c>
      <c r="H24" t="s">
        <v>102</v>
      </c>
      <c r="I24" s="77">
        <v>1145</v>
      </c>
      <c r="J24" s="77">
        <v>13810</v>
      </c>
      <c r="K24" s="77">
        <v>0</v>
      </c>
      <c r="L24" s="77">
        <v>158.12450000000001</v>
      </c>
      <c r="M24" s="78">
        <v>0</v>
      </c>
      <c r="N24" s="78">
        <v>2.1499999999999998E-2</v>
      </c>
      <c r="O24" s="78">
        <v>1.2999999999999999E-3</v>
      </c>
    </row>
    <row r="25" spans="2:15">
      <c r="B25" t="s">
        <v>702</v>
      </c>
      <c r="C25" t="s">
        <v>703</v>
      </c>
      <c r="D25" t="s">
        <v>100</v>
      </c>
      <c r="E25" t="s">
        <v>123</v>
      </c>
      <c r="F25" t="s">
        <v>343</v>
      </c>
      <c r="G25" t="s">
        <v>320</v>
      </c>
      <c r="H25" t="s">
        <v>102</v>
      </c>
      <c r="I25" s="77">
        <v>16209</v>
      </c>
      <c r="J25" s="77">
        <v>3389</v>
      </c>
      <c r="K25" s="77">
        <v>0</v>
      </c>
      <c r="L25" s="77">
        <v>549.32300999999995</v>
      </c>
      <c r="M25" s="78">
        <v>0</v>
      </c>
      <c r="N25" s="78">
        <v>7.4800000000000005E-2</v>
      </c>
      <c r="O25" s="78">
        <v>4.4999999999999997E-3</v>
      </c>
    </row>
    <row r="26" spans="2:15">
      <c r="B26" t="s">
        <v>704</v>
      </c>
      <c r="C26" t="s">
        <v>705</v>
      </c>
      <c r="D26" t="s">
        <v>100</v>
      </c>
      <c r="E26" t="s">
        <v>123</v>
      </c>
      <c r="F26" t="s">
        <v>563</v>
      </c>
      <c r="G26" t="s">
        <v>549</v>
      </c>
      <c r="H26" t="s">
        <v>102</v>
      </c>
      <c r="I26" s="77">
        <v>46</v>
      </c>
      <c r="J26" s="77">
        <v>97080</v>
      </c>
      <c r="K26" s="77">
        <v>0</v>
      </c>
      <c r="L26" s="77">
        <v>44.656799999999997</v>
      </c>
      <c r="M26" s="78">
        <v>0</v>
      </c>
      <c r="N26" s="78">
        <v>6.1000000000000004E-3</v>
      </c>
      <c r="O26" s="78">
        <v>4.0000000000000002E-4</v>
      </c>
    </row>
    <row r="27" spans="2:15">
      <c r="B27" t="s">
        <v>706</v>
      </c>
      <c r="C27" t="s">
        <v>707</v>
      </c>
      <c r="D27" t="s">
        <v>100</v>
      </c>
      <c r="E27" t="s">
        <v>123</v>
      </c>
      <c r="F27" t="s">
        <v>708</v>
      </c>
      <c r="G27" t="s">
        <v>639</v>
      </c>
      <c r="H27" t="s">
        <v>102</v>
      </c>
      <c r="I27" s="77">
        <v>94</v>
      </c>
      <c r="J27" s="77">
        <v>56570</v>
      </c>
      <c r="K27" s="77">
        <v>0</v>
      </c>
      <c r="L27" s="77">
        <v>53.175800000000002</v>
      </c>
      <c r="M27" s="78">
        <v>0</v>
      </c>
      <c r="N27" s="78">
        <v>7.1999999999999998E-3</v>
      </c>
      <c r="O27" s="78">
        <v>4.0000000000000002E-4</v>
      </c>
    </row>
    <row r="28" spans="2:15">
      <c r="B28" t="s">
        <v>709</v>
      </c>
      <c r="C28" t="s">
        <v>710</v>
      </c>
      <c r="D28" t="s">
        <v>100</v>
      </c>
      <c r="E28" t="s">
        <v>123</v>
      </c>
      <c r="F28" t="s">
        <v>711</v>
      </c>
      <c r="G28" t="s">
        <v>415</v>
      </c>
      <c r="H28" t="s">
        <v>102</v>
      </c>
      <c r="I28" s="77">
        <v>11554</v>
      </c>
      <c r="J28" s="77">
        <v>2107</v>
      </c>
      <c r="K28" s="77">
        <v>0</v>
      </c>
      <c r="L28" s="77">
        <v>243.44278</v>
      </c>
      <c r="M28" s="78">
        <v>0</v>
      </c>
      <c r="N28" s="78">
        <v>3.3099999999999997E-2</v>
      </c>
      <c r="O28" s="78">
        <v>2E-3</v>
      </c>
    </row>
    <row r="29" spans="2:15">
      <c r="B29" t="s">
        <v>712</v>
      </c>
      <c r="C29" t="s">
        <v>713</v>
      </c>
      <c r="D29" t="s">
        <v>100</v>
      </c>
      <c r="E29" t="s">
        <v>123</v>
      </c>
      <c r="F29" t="s">
        <v>714</v>
      </c>
      <c r="G29" t="s">
        <v>715</v>
      </c>
      <c r="H29" t="s">
        <v>102</v>
      </c>
      <c r="I29" s="77">
        <v>594</v>
      </c>
      <c r="J29" s="77">
        <v>9321</v>
      </c>
      <c r="K29" s="77">
        <v>0</v>
      </c>
      <c r="L29" s="77">
        <v>55.36674</v>
      </c>
      <c r="M29" s="78">
        <v>0</v>
      </c>
      <c r="N29" s="78">
        <v>7.4999999999999997E-3</v>
      </c>
      <c r="O29" s="78">
        <v>5.0000000000000001E-4</v>
      </c>
    </row>
    <row r="30" spans="2:15">
      <c r="B30" t="s">
        <v>716</v>
      </c>
      <c r="C30" t="s">
        <v>717</v>
      </c>
      <c r="D30" t="s">
        <v>100</v>
      </c>
      <c r="E30" t="s">
        <v>123</v>
      </c>
      <c r="F30" t="s">
        <v>718</v>
      </c>
      <c r="G30" t="s">
        <v>715</v>
      </c>
      <c r="H30" t="s">
        <v>102</v>
      </c>
      <c r="I30" s="77">
        <v>251</v>
      </c>
      <c r="J30" s="77">
        <v>42120</v>
      </c>
      <c r="K30" s="77">
        <v>0</v>
      </c>
      <c r="L30" s="77">
        <v>105.7212</v>
      </c>
      <c r="M30" s="78">
        <v>0</v>
      </c>
      <c r="N30" s="78">
        <v>1.44E-2</v>
      </c>
      <c r="O30" s="78">
        <v>8.9999999999999998E-4</v>
      </c>
    </row>
    <row r="31" spans="2:15">
      <c r="B31" t="s">
        <v>719</v>
      </c>
      <c r="C31" t="s">
        <v>720</v>
      </c>
      <c r="D31" t="s">
        <v>100</v>
      </c>
      <c r="E31" t="s">
        <v>123</v>
      </c>
      <c r="F31" t="s">
        <v>511</v>
      </c>
      <c r="G31" t="s">
        <v>512</v>
      </c>
      <c r="H31" t="s">
        <v>102</v>
      </c>
      <c r="I31" s="77">
        <v>237</v>
      </c>
      <c r="J31" s="77">
        <v>8007</v>
      </c>
      <c r="K31" s="77">
        <v>0</v>
      </c>
      <c r="L31" s="77">
        <v>18.976590000000002</v>
      </c>
      <c r="M31" s="78">
        <v>0</v>
      </c>
      <c r="N31" s="78">
        <v>2.5999999999999999E-3</v>
      </c>
      <c r="O31" s="78">
        <v>2.0000000000000001E-4</v>
      </c>
    </row>
    <row r="32" spans="2:15">
      <c r="B32" t="s">
        <v>721</v>
      </c>
      <c r="C32" t="s">
        <v>722</v>
      </c>
      <c r="D32" t="s">
        <v>100</v>
      </c>
      <c r="E32" t="s">
        <v>123</v>
      </c>
      <c r="F32" t="s">
        <v>530</v>
      </c>
      <c r="G32" t="s">
        <v>340</v>
      </c>
      <c r="H32" t="s">
        <v>102</v>
      </c>
      <c r="I32" s="77">
        <v>1217</v>
      </c>
      <c r="J32" s="77">
        <v>2610</v>
      </c>
      <c r="K32" s="77">
        <v>0</v>
      </c>
      <c r="L32" s="77">
        <v>31.7637</v>
      </c>
      <c r="M32" s="78">
        <v>0</v>
      </c>
      <c r="N32" s="78">
        <v>4.3E-3</v>
      </c>
      <c r="O32" s="78">
        <v>2.9999999999999997E-4</v>
      </c>
    </row>
    <row r="33" spans="2:15">
      <c r="B33" t="s">
        <v>723</v>
      </c>
      <c r="C33" t="s">
        <v>724</v>
      </c>
      <c r="D33" t="s">
        <v>100</v>
      </c>
      <c r="E33" t="s">
        <v>123</v>
      </c>
      <c r="F33" t="s">
        <v>520</v>
      </c>
      <c r="G33" t="s">
        <v>340</v>
      </c>
      <c r="H33" t="s">
        <v>102</v>
      </c>
      <c r="I33" s="77">
        <v>6266</v>
      </c>
      <c r="J33" s="77">
        <v>1845</v>
      </c>
      <c r="K33" s="77">
        <v>0</v>
      </c>
      <c r="L33" s="77">
        <v>115.60769999999999</v>
      </c>
      <c r="M33" s="78">
        <v>0</v>
      </c>
      <c r="N33" s="78">
        <v>1.5699999999999999E-2</v>
      </c>
      <c r="O33" s="78">
        <v>1E-3</v>
      </c>
    </row>
    <row r="34" spans="2:15">
      <c r="B34" t="s">
        <v>725</v>
      </c>
      <c r="C34" t="s">
        <v>726</v>
      </c>
      <c r="D34" t="s">
        <v>100</v>
      </c>
      <c r="E34" t="s">
        <v>123</v>
      </c>
      <c r="F34" t="s">
        <v>420</v>
      </c>
      <c r="G34" t="s">
        <v>340</v>
      </c>
      <c r="H34" t="s">
        <v>102</v>
      </c>
      <c r="I34" s="77">
        <v>410</v>
      </c>
      <c r="J34" s="77">
        <v>31500</v>
      </c>
      <c r="K34" s="77">
        <v>0</v>
      </c>
      <c r="L34" s="77">
        <v>129.15</v>
      </c>
      <c r="M34" s="78">
        <v>0</v>
      </c>
      <c r="N34" s="78">
        <v>1.7600000000000001E-2</v>
      </c>
      <c r="O34" s="78">
        <v>1.1000000000000001E-3</v>
      </c>
    </row>
    <row r="35" spans="2:15">
      <c r="B35" t="s">
        <v>727</v>
      </c>
      <c r="C35" t="s">
        <v>728</v>
      </c>
      <c r="D35" t="s">
        <v>100</v>
      </c>
      <c r="E35" t="s">
        <v>123</v>
      </c>
      <c r="F35" t="s">
        <v>397</v>
      </c>
      <c r="G35" t="s">
        <v>340</v>
      </c>
      <c r="H35" t="s">
        <v>102</v>
      </c>
      <c r="I35" s="77">
        <v>8440</v>
      </c>
      <c r="J35" s="77">
        <v>916.2</v>
      </c>
      <c r="K35" s="77">
        <v>0</v>
      </c>
      <c r="L35" s="77">
        <v>77.327280000000002</v>
      </c>
      <c r="M35" s="78">
        <v>0</v>
      </c>
      <c r="N35" s="78">
        <v>1.0500000000000001E-2</v>
      </c>
      <c r="O35" s="78">
        <v>5.9999999999999995E-4</v>
      </c>
    </row>
    <row r="36" spans="2:15">
      <c r="B36" t="s">
        <v>729</v>
      </c>
      <c r="C36" t="s">
        <v>730</v>
      </c>
      <c r="D36" t="s">
        <v>100</v>
      </c>
      <c r="E36" t="s">
        <v>123</v>
      </c>
      <c r="F36" t="s">
        <v>401</v>
      </c>
      <c r="G36" t="s">
        <v>340</v>
      </c>
      <c r="H36" t="s">
        <v>102</v>
      </c>
      <c r="I36" s="77">
        <v>607</v>
      </c>
      <c r="J36" s="77">
        <v>23790</v>
      </c>
      <c r="K36" s="77">
        <v>0.76673000000000002</v>
      </c>
      <c r="L36" s="77">
        <v>145.17203000000001</v>
      </c>
      <c r="M36" s="78">
        <v>0</v>
      </c>
      <c r="N36" s="78">
        <v>1.9800000000000002E-2</v>
      </c>
      <c r="O36" s="78">
        <v>1.1999999999999999E-3</v>
      </c>
    </row>
    <row r="37" spans="2:15">
      <c r="B37" t="s">
        <v>731</v>
      </c>
      <c r="C37" t="s">
        <v>732</v>
      </c>
      <c r="D37" t="s">
        <v>100</v>
      </c>
      <c r="E37" t="s">
        <v>123</v>
      </c>
      <c r="F37" t="s">
        <v>369</v>
      </c>
      <c r="G37" t="s">
        <v>340</v>
      </c>
      <c r="H37" t="s">
        <v>102</v>
      </c>
      <c r="I37" s="77">
        <v>536</v>
      </c>
      <c r="J37" s="77">
        <v>19540</v>
      </c>
      <c r="K37" s="77">
        <v>0</v>
      </c>
      <c r="L37" s="77">
        <v>104.73439999999999</v>
      </c>
      <c r="M37" s="78">
        <v>0</v>
      </c>
      <c r="N37" s="78">
        <v>1.43E-2</v>
      </c>
      <c r="O37" s="78">
        <v>8.9999999999999998E-4</v>
      </c>
    </row>
    <row r="38" spans="2:15">
      <c r="B38" t="s">
        <v>733</v>
      </c>
      <c r="C38" t="s">
        <v>734</v>
      </c>
      <c r="D38" t="s">
        <v>100</v>
      </c>
      <c r="E38" t="s">
        <v>123</v>
      </c>
      <c r="F38" t="s">
        <v>662</v>
      </c>
      <c r="G38" t="s">
        <v>735</v>
      </c>
      <c r="H38" t="s">
        <v>102</v>
      </c>
      <c r="I38" s="77">
        <v>6944</v>
      </c>
      <c r="J38" s="77">
        <v>3863</v>
      </c>
      <c r="K38" s="77">
        <v>0</v>
      </c>
      <c r="L38" s="77">
        <v>268.24671999999998</v>
      </c>
      <c r="M38" s="78">
        <v>0</v>
      </c>
      <c r="N38" s="78">
        <v>3.6499999999999998E-2</v>
      </c>
      <c r="O38" s="78">
        <v>2.2000000000000001E-3</v>
      </c>
    </row>
    <row r="39" spans="2:15">
      <c r="B39" t="s">
        <v>736</v>
      </c>
      <c r="C39" t="s">
        <v>737</v>
      </c>
      <c r="D39" t="s">
        <v>100</v>
      </c>
      <c r="E39" t="s">
        <v>123</v>
      </c>
      <c r="F39" t="s">
        <v>738</v>
      </c>
      <c r="G39" t="s">
        <v>129</v>
      </c>
      <c r="H39" t="s">
        <v>102</v>
      </c>
      <c r="I39" s="77">
        <v>165</v>
      </c>
      <c r="J39" s="77">
        <v>64510</v>
      </c>
      <c r="K39" s="77">
        <v>0</v>
      </c>
      <c r="L39" s="77">
        <v>106.4415</v>
      </c>
      <c r="M39" s="78">
        <v>0</v>
      </c>
      <c r="N39" s="78">
        <v>1.4500000000000001E-2</v>
      </c>
      <c r="O39" s="78">
        <v>8.9999999999999998E-4</v>
      </c>
    </row>
    <row r="40" spans="2:15">
      <c r="B40" t="s">
        <v>739</v>
      </c>
      <c r="C40" t="s">
        <v>740</v>
      </c>
      <c r="D40" t="s">
        <v>100</v>
      </c>
      <c r="E40" t="s">
        <v>123</v>
      </c>
      <c r="F40" t="s">
        <v>534</v>
      </c>
      <c r="G40" t="s">
        <v>132</v>
      </c>
      <c r="H40" t="s">
        <v>102</v>
      </c>
      <c r="I40" s="77">
        <v>27428</v>
      </c>
      <c r="J40" s="77">
        <v>537</v>
      </c>
      <c r="K40" s="77">
        <v>0</v>
      </c>
      <c r="L40" s="77">
        <v>147.28836000000001</v>
      </c>
      <c r="M40" s="78">
        <v>0</v>
      </c>
      <c r="N40" s="78">
        <v>0.02</v>
      </c>
      <c r="O40" s="78">
        <v>1.1999999999999999E-3</v>
      </c>
    </row>
    <row r="41" spans="2:15">
      <c r="B41" s="79" t="s">
        <v>741</v>
      </c>
      <c r="E41" s="16"/>
      <c r="F41" s="16"/>
      <c r="G41" s="16"/>
      <c r="I41" s="81">
        <v>134040.35999999999</v>
      </c>
      <c r="K41" s="81">
        <v>0</v>
      </c>
      <c r="L41" s="81">
        <v>1186.8286548000001</v>
      </c>
      <c r="N41" s="80">
        <v>0.1615</v>
      </c>
      <c r="O41" s="80">
        <v>9.7999999999999997E-3</v>
      </c>
    </row>
    <row r="42" spans="2:15">
      <c r="B42" t="s">
        <v>742</v>
      </c>
      <c r="C42" t="s">
        <v>743</v>
      </c>
      <c r="D42" t="s">
        <v>100</v>
      </c>
      <c r="E42" t="s">
        <v>123</v>
      </c>
      <c r="F42" t="s">
        <v>553</v>
      </c>
      <c r="G42" t="s">
        <v>355</v>
      </c>
      <c r="H42" t="s">
        <v>102</v>
      </c>
      <c r="I42" s="77">
        <v>23446</v>
      </c>
      <c r="J42" s="77">
        <v>125.9</v>
      </c>
      <c r="K42" s="77">
        <v>0</v>
      </c>
      <c r="L42" s="77">
        <v>29.518514</v>
      </c>
      <c r="M42" s="78">
        <v>0</v>
      </c>
      <c r="N42" s="78">
        <v>4.0000000000000001E-3</v>
      </c>
      <c r="O42" s="78">
        <v>2.0000000000000001E-4</v>
      </c>
    </row>
    <row r="43" spans="2:15">
      <c r="B43" t="s">
        <v>744</v>
      </c>
      <c r="C43" t="s">
        <v>745</v>
      </c>
      <c r="D43" t="s">
        <v>100</v>
      </c>
      <c r="E43" t="s">
        <v>123</v>
      </c>
      <c r="F43" t="s">
        <v>746</v>
      </c>
      <c r="G43" t="s">
        <v>539</v>
      </c>
      <c r="H43" t="s">
        <v>102</v>
      </c>
      <c r="I43" s="77">
        <v>1046</v>
      </c>
      <c r="J43" s="77">
        <v>5901</v>
      </c>
      <c r="K43" s="77">
        <v>0</v>
      </c>
      <c r="L43" s="77">
        <v>61.724460000000001</v>
      </c>
      <c r="M43" s="78">
        <v>0</v>
      </c>
      <c r="N43" s="78">
        <v>8.3999999999999995E-3</v>
      </c>
      <c r="O43" s="78">
        <v>5.0000000000000001E-4</v>
      </c>
    </row>
    <row r="44" spans="2:15">
      <c r="B44" t="s">
        <v>747</v>
      </c>
      <c r="C44" t="s">
        <v>748</v>
      </c>
      <c r="D44" t="s">
        <v>100</v>
      </c>
      <c r="E44" t="s">
        <v>123</v>
      </c>
      <c r="F44" t="s">
        <v>749</v>
      </c>
      <c r="G44" t="s">
        <v>436</v>
      </c>
      <c r="H44" t="s">
        <v>102</v>
      </c>
      <c r="I44" s="77">
        <v>14630</v>
      </c>
      <c r="J44" s="77">
        <v>887.7</v>
      </c>
      <c r="K44" s="77">
        <v>0</v>
      </c>
      <c r="L44" s="77">
        <v>129.87051</v>
      </c>
      <c r="M44" s="78">
        <v>1E-4</v>
      </c>
      <c r="N44" s="78">
        <v>1.77E-2</v>
      </c>
      <c r="O44" s="78">
        <v>1.1000000000000001E-3</v>
      </c>
    </row>
    <row r="45" spans="2:15">
      <c r="B45" t="s">
        <v>750</v>
      </c>
      <c r="C45" t="s">
        <v>751</v>
      </c>
      <c r="D45" t="s">
        <v>100</v>
      </c>
      <c r="E45" t="s">
        <v>123</v>
      </c>
      <c r="F45" t="s">
        <v>594</v>
      </c>
      <c r="G45" t="s">
        <v>436</v>
      </c>
      <c r="H45" t="s">
        <v>102</v>
      </c>
      <c r="I45" s="77">
        <v>302</v>
      </c>
      <c r="J45" s="77">
        <v>19810</v>
      </c>
      <c r="K45" s="77">
        <v>0</v>
      </c>
      <c r="L45" s="77">
        <v>59.8262</v>
      </c>
      <c r="M45" s="78">
        <v>0</v>
      </c>
      <c r="N45" s="78">
        <v>8.0999999999999996E-3</v>
      </c>
      <c r="O45" s="78">
        <v>5.0000000000000001E-4</v>
      </c>
    </row>
    <row r="46" spans="2:15">
      <c r="B46" t="s">
        <v>752</v>
      </c>
      <c r="C46" t="s">
        <v>753</v>
      </c>
      <c r="D46" t="s">
        <v>100</v>
      </c>
      <c r="E46" t="s">
        <v>123</v>
      </c>
      <c r="F46" t="s">
        <v>557</v>
      </c>
      <c r="G46" t="s">
        <v>436</v>
      </c>
      <c r="H46" t="s">
        <v>102</v>
      </c>
      <c r="I46" s="77">
        <v>209</v>
      </c>
      <c r="J46" s="77">
        <v>24790</v>
      </c>
      <c r="K46" s="77">
        <v>0</v>
      </c>
      <c r="L46" s="77">
        <v>51.811100000000003</v>
      </c>
      <c r="M46" s="78">
        <v>0</v>
      </c>
      <c r="N46" s="78">
        <v>7.1000000000000004E-3</v>
      </c>
      <c r="O46" s="78">
        <v>4.0000000000000002E-4</v>
      </c>
    </row>
    <row r="47" spans="2:15">
      <c r="B47" t="s">
        <v>754</v>
      </c>
      <c r="C47" t="s">
        <v>755</v>
      </c>
      <c r="D47" t="s">
        <v>100</v>
      </c>
      <c r="E47" t="s">
        <v>123</v>
      </c>
      <c r="F47" t="s">
        <v>756</v>
      </c>
      <c r="G47" t="s">
        <v>436</v>
      </c>
      <c r="H47" t="s">
        <v>102</v>
      </c>
      <c r="I47" s="77">
        <v>3775</v>
      </c>
      <c r="J47" s="77">
        <v>1225</v>
      </c>
      <c r="K47" s="77">
        <v>0</v>
      </c>
      <c r="L47" s="77">
        <v>46.243749999999999</v>
      </c>
      <c r="M47" s="78">
        <v>1E-4</v>
      </c>
      <c r="N47" s="78">
        <v>6.3E-3</v>
      </c>
      <c r="O47" s="78">
        <v>4.0000000000000002E-4</v>
      </c>
    </row>
    <row r="48" spans="2:15">
      <c r="B48" t="s">
        <v>757</v>
      </c>
      <c r="C48" t="s">
        <v>758</v>
      </c>
      <c r="D48" t="s">
        <v>100</v>
      </c>
      <c r="E48" t="s">
        <v>123</v>
      </c>
      <c r="F48" t="s">
        <v>759</v>
      </c>
      <c r="G48" t="s">
        <v>549</v>
      </c>
      <c r="H48" t="s">
        <v>102</v>
      </c>
      <c r="I48" s="77">
        <v>258</v>
      </c>
      <c r="J48" s="77">
        <v>11260</v>
      </c>
      <c r="K48" s="77">
        <v>0</v>
      </c>
      <c r="L48" s="77">
        <v>29.050799999999999</v>
      </c>
      <c r="M48" s="78">
        <v>0</v>
      </c>
      <c r="N48" s="78">
        <v>4.0000000000000001E-3</v>
      </c>
      <c r="O48" s="78">
        <v>2.0000000000000001E-4</v>
      </c>
    </row>
    <row r="49" spans="2:15">
      <c r="B49" t="s">
        <v>760</v>
      </c>
      <c r="C49" t="s">
        <v>761</v>
      </c>
      <c r="D49" t="s">
        <v>100</v>
      </c>
      <c r="E49" t="s">
        <v>123</v>
      </c>
      <c r="F49" t="s">
        <v>638</v>
      </c>
      <c r="G49" t="s">
        <v>639</v>
      </c>
      <c r="H49" t="s">
        <v>102</v>
      </c>
      <c r="I49" s="77">
        <v>70266.8</v>
      </c>
      <c r="J49" s="77">
        <v>165.6</v>
      </c>
      <c r="K49" s="77">
        <v>0</v>
      </c>
      <c r="L49" s="77">
        <v>116.3618208</v>
      </c>
      <c r="M49" s="78">
        <v>0</v>
      </c>
      <c r="N49" s="78">
        <v>1.5800000000000002E-2</v>
      </c>
      <c r="O49" s="78">
        <v>1E-3</v>
      </c>
    </row>
    <row r="50" spans="2:15">
      <c r="B50" t="s">
        <v>762</v>
      </c>
      <c r="C50" t="s">
        <v>763</v>
      </c>
      <c r="D50" t="s">
        <v>100</v>
      </c>
      <c r="E50" t="s">
        <v>123</v>
      </c>
      <c r="F50" t="s">
        <v>405</v>
      </c>
      <c r="G50" t="s">
        <v>340</v>
      </c>
      <c r="H50" t="s">
        <v>102</v>
      </c>
      <c r="I50" s="77">
        <v>4692</v>
      </c>
      <c r="J50" s="77">
        <v>1555</v>
      </c>
      <c r="K50" s="77">
        <v>0</v>
      </c>
      <c r="L50" s="77">
        <v>72.960599999999999</v>
      </c>
      <c r="M50" s="78">
        <v>0</v>
      </c>
      <c r="N50" s="78">
        <v>9.9000000000000008E-3</v>
      </c>
      <c r="O50" s="78">
        <v>5.9999999999999995E-4</v>
      </c>
    </row>
    <row r="51" spans="2:15">
      <c r="B51" t="s">
        <v>764</v>
      </c>
      <c r="C51" t="s">
        <v>765</v>
      </c>
      <c r="D51" t="s">
        <v>100</v>
      </c>
      <c r="E51" t="s">
        <v>123</v>
      </c>
      <c r="F51" t="s">
        <v>445</v>
      </c>
      <c r="G51" t="s">
        <v>340</v>
      </c>
      <c r="H51" t="s">
        <v>102</v>
      </c>
      <c r="I51" s="77">
        <v>2169</v>
      </c>
      <c r="J51" s="77">
        <v>6819</v>
      </c>
      <c r="K51" s="77">
        <v>0</v>
      </c>
      <c r="L51" s="77">
        <v>147.90411</v>
      </c>
      <c r="M51" s="78">
        <v>1E-4</v>
      </c>
      <c r="N51" s="78">
        <v>2.01E-2</v>
      </c>
      <c r="O51" s="78">
        <v>1.1999999999999999E-3</v>
      </c>
    </row>
    <row r="52" spans="2:15">
      <c r="B52" t="s">
        <v>766</v>
      </c>
      <c r="C52" t="s">
        <v>767</v>
      </c>
      <c r="D52" t="s">
        <v>100</v>
      </c>
      <c r="E52" t="s">
        <v>123</v>
      </c>
      <c r="F52" t="s">
        <v>479</v>
      </c>
      <c r="G52" t="s">
        <v>340</v>
      </c>
      <c r="H52" t="s">
        <v>102</v>
      </c>
      <c r="I52" s="77">
        <v>246</v>
      </c>
      <c r="J52" s="77">
        <v>16800</v>
      </c>
      <c r="K52" s="77">
        <v>0</v>
      </c>
      <c r="L52" s="77">
        <v>41.328000000000003</v>
      </c>
      <c r="M52" s="78">
        <v>0</v>
      </c>
      <c r="N52" s="78">
        <v>5.5999999999999999E-3</v>
      </c>
      <c r="O52" s="78">
        <v>2.9999999999999997E-4</v>
      </c>
    </row>
    <row r="53" spans="2:15">
      <c r="B53" t="s">
        <v>768</v>
      </c>
      <c r="C53" t="s">
        <v>769</v>
      </c>
      <c r="D53" t="s">
        <v>100</v>
      </c>
      <c r="E53" t="s">
        <v>123</v>
      </c>
      <c r="F53" t="s">
        <v>770</v>
      </c>
      <c r="G53" t="s">
        <v>410</v>
      </c>
      <c r="H53" t="s">
        <v>102</v>
      </c>
      <c r="I53" s="77">
        <v>164</v>
      </c>
      <c r="J53" s="77">
        <v>26410</v>
      </c>
      <c r="K53" s="77">
        <v>0</v>
      </c>
      <c r="L53" s="77">
        <v>43.312399999999997</v>
      </c>
      <c r="M53" s="78">
        <v>0</v>
      </c>
      <c r="N53" s="78">
        <v>5.8999999999999999E-3</v>
      </c>
      <c r="O53" s="78">
        <v>4.0000000000000002E-4</v>
      </c>
    </row>
    <row r="54" spans="2:15">
      <c r="B54" t="s">
        <v>771</v>
      </c>
      <c r="C54" t="s">
        <v>772</v>
      </c>
      <c r="D54" t="s">
        <v>100</v>
      </c>
      <c r="E54" t="s">
        <v>123</v>
      </c>
      <c r="F54" t="s">
        <v>409</v>
      </c>
      <c r="G54" t="s">
        <v>410</v>
      </c>
      <c r="H54" t="s">
        <v>102</v>
      </c>
      <c r="I54" s="77">
        <v>5824</v>
      </c>
      <c r="J54" s="77">
        <v>1769</v>
      </c>
      <c r="K54" s="77">
        <v>0</v>
      </c>
      <c r="L54" s="77">
        <v>103.02656</v>
      </c>
      <c r="M54" s="78">
        <v>0</v>
      </c>
      <c r="N54" s="78">
        <v>1.4E-2</v>
      </c>
      <c r="O54" s="78">
        <v>8.9999999999999998E-4</v>
      </c>
    </row>
    <row r="55" spans="2:15">
      <c r="B55" t="s">
        <v>773</v>
      </c>
      <c r="C55" t="s">
        <v>774</v>
      </c>
      <c r="D55" t="s">
        <v>100</v>
      </c>
      <c r="E55" t="s">
        <v>123</v>
      </c>
      <c r="F55" t="s">
        <v>775</v>
      </c>
      <c r="G55" t="s">
        <v>776</v>
      </c>
      <c r="H55" t="s">
        <v>102</v>
      </c>
      <c r="I55" s="77">
        <v>601</v>
      </c>
      <c r="J55" s="77">
        <v>4801</v>
      </c>
      <c r="K55" s="77">
        <v>0</v>
      </c>
      <c r="L55" s="77">
        <v>28.854009999999999</v>
      </c>
      <c r="M55" s="78">
        <v>0</v>
      </c>
      <c r="N55" s="78">
        <v>3.8999999999999998E-3</v>
      </c>
      <c r="O55" s="78">
        <v>2.0000000000000001E-4</v>
      </c>
    </row>
    <row r="56" spans="2:15">
      <c r="B56" t="s">
        <v>777</v>
      </c>
      <c r="C56" t="s">
        <v>778</v>
      </c>
      <c r="D56" t="s">
        <v>100</v>
      </c>
      <c r="E56" t="s">
        <v>123</v>
      </c>
      <c r="F56" t="s">
        <v>779</v>
      </c>
      <c r="G56" t="s">
        <v>776</v>
      </c>
      <c r="H56" t="s">
        <v>102</v>
      </c>
      <c r="I56" s="77">
        <v>265</v>
      </c>
      <c r="J56" s="77">
        <v>28100</v>
      </c>
      <c r="K56" s="77">
        <v>0</v>
      </c>
      <c r="L56" s="77">
        <v>74.465000000000003</v>
      </c>
      <c r="M56" s="78">
        <v>0</v>
      </c>
      <c r="N56" s="78">
        <v>1.01E-2</v>
      </c>
      <c r="O56" s="78">
        <v>5.9999999999999995E-4</v>
      </c>
    </row>
    <row r="57" spans="2:15">
      <c r="B57" t="s">
        <v>780</v>
      </c>
      <c r="C57" t="s">
        <v>781</v>
      </c>
      <c r="D57" t="s">
        <v>100</v>
      </c>
      <c r="E57" t="s">
        <v>123</v>
      </c>
      <c r="F57" t="s">
        <v>524</v>
      </c>
      <c r="G57" t="s">
        <v>525</v>
      </c>
      <c r="H57" t="s">
        <v>102</v>
      </c>
      <c r="I57" s="77">
        <v>1860.56</v>
      </c>
      <c r="J57" s="77">
        <v>1575</v>
      </c>
      <c r="K57" s="77">
        <v>0</v>
      </c>
      <c r="L57" s="77">
        <v>29.303820000000002</v>
      </c>
      <c r="M57" s="78">
        <v>0</v>
      </c>
      <c r="N57" s="78">
        <v>4.0000000000000001E-3</v>
      </c>
      <c r="O57" s="78">
        <v>2.0000000000000001E-4</v>
      </c>
    </row>
    <row r="58" spans="2:15">
      <c r="B58" t="s">
        <v>782</v>
      </c>
      <c r="C58" t="s">
        <v>783</v>
      </c>
      <c r="D58" t="s">
        <v>100</v>
      </c>
      <c r="E58" t="s">
        <v>123</v>
      </c>
      <c r="F58" t="s">
        <v>784</v>
      </c>
      <c r="G58" t="s">
        <v>129</v>
      </c>
      <c r="H58" t="s">
        <v>102</v>
      </c>
      <c r="I58" s="77">
        <v>630</v>
      </c>
      <c r="J58" s="77">
        <v>11690</v>
      </c>
      <c r="K58" s="77">
        <v>0</v>
      </c>
      <c r="L58" s="77">
        <v>73.647000000000006</v>
      </c>
      <c r="M58" s="78">
        <v>0</v>
      </c>
      <c r="N58" s="78">
        <v>0.01</v>
      </c>
      <c r="O58" s="78">
        <v>5.9999999999999995E-4</v>
      </c>
    </row>
    <row r="59" spans="2:15">
      <c r="B59" t="s">
        <v>785</v>
      </c>
      <c r="C59" t="s">
        <v>786</v>
      </c>
      <c r="D59" t="s">
        <v>100</v>
      </c>
      <c r="E59" t="s">
        <v>123</v>
      </c>
      <c r="F59" t="s">
        <v>787</v>
      </c>
      <c r="G59" t="s">
        <v>132</v>
      </c>
      <c r="H59" t="s">
        <v>102</v>
      </c>
      <c r="I59" s="77">
        <v>2672</v>
      </c>
      <c r="J59" s="77">
        <v>1232</v>
      </c>
      <c r="K59" s="77">
        <v>0</v>
      </c>
      <c r="L59" s="77">
        <v>32.919040000000003</v>
      </c>
      <c r="M59" s="78">
        <v>0</v>
      </c>
      <c r="N59" s="78">
        <v>4.4999999999999997E-3</v>
      </c>
      <c r="O59" s="78">
        <v>2.9999999999999997E-4</v>
      </c>
    </row>
    <row r="60" spans="2:15">
      <c r="B60" t="s">
        <v>788</v>
      </c>
      <c r="C60" t="s">
        <v>789</v>
      </c>
      <c r="D60" t="s">
        <v>100</v>
      </c>
      <c r="E60" t="s">
        <v>123</v>
      </c>
      <c r="F60" t="s">
        <v>567</v>
      </c>
      <c r="G60" t="s">
        <v>132</v>
      </c>
      <c r="H60" t="s">
        <v>102</v>
      </c>
      <c r="I60" s="77">
        <v>984</v>
      </c>
      <c r="J60" s="77">
        <v>1494</v>
      </c>
      <c r="K60" s="77">
        <v>0</v>
      </c>
      <c r="L60" s="77">
        <v>14.70096</v>
      </c>
      <c r="M60" s="78">
        <v>0</v>
      </c>
      <c r="N60" s="78">
        <v>2E-3</v>
      </c>
      <c r="O60" s="78">
        <v>1E-4</v>
      </c>
    </row>
    <row r="61" spans="2:15">
      <c r="B61" s="79" t="s">
        <v>790</v>
      </c>
      <c r="E61" s="16"/>
      <c r="F61" s="16"/>
      <c r="G61" s="16"/>
      <c r="I61" s="81">
        <v>101366.6</v>
      </c>
      <c r="K61" s="81">
        <v>5.7986500000000003</v>
      </c>
      <c r="L61" s="81">
        <v>496.13496600000002</v>
      </c>
      <c r="N61" s="80">
        <v>6.7500000000000004E-2</v>
      </c>
      <c r="O61" s="80">
        <v>4.1000000000000003E-3</v>
      </c>
    </row>
    <row r="62" spans="2:15">
      <c r="B62" t="s">
        <v>791</v>
      </c>
      <c r="C62" t="s">
        <v>792</v>
      </c>
      <c r="D62" t="s">
        <v>100</v>
      </c>
      <c r="E62" t="s">
        <v>123</v>
      </c>
      <c r="F62" t="s">
        <v>793</v>
      </c>
      <c r="G62" t="s">
        <v>517</v>
      </c>
      <c r="H62" t="s">
        <v>102</v>
      </c>
      <c r="I62" s="77">
        <v>1211</v>
      </c>
      <c r="J62" s="77">
        <v>1082</v>
      </c>
      <c r="K62" s="77">
        <v>0</v>
      </c>
      <c r="L62" s="77">
        <v>13.103020000000001</v>
      </c>
      <c r="M62" s="78">
        <v>0</v>
      </c>
      <c r="N62" s="78">
        <v>1.8E-3</v>
      </c>
      <c r="O62" s="78">
        <v>1E-4</v>
      </c>
    </row>
    <row r="63" spans="2:15">
      <c r="B63" t="s">
        <v>794</v>
      </c>
      <c r="C63" t="s">
        <v>795</v>
      </c>
      <c r="D63" t="s">
        <v>100</v>
      </c>
      <c r="E63" t="s">
        <v>123</v>
      </c>
      <c r="F63" t="s">
        <v>796</v>
      </c>
      <c r="G63" t="s">
        <v>549</v>
      </c>
      <c r="H63" t="s">
        <v>102</v>
      </c>
      <c r="I63" s="77">
        <v>58952</v>
      </c>
      <c r="J63" s="77">
        <v>570</v>
      </c>
      <c r="K63" s="77">
        <v>5.7986500000000003</v>
      </c>
      <c r="L63" s="77">
        <v>341.82504999999998</v>
      </c>
      <c r="M63" s="78">
        <v>4.0000000000000002E-4</v>
      </c>
      <c r="N63" s="78">
        <v>4.65E-2</v>
      </c>
      <c r="O63" s="78">
        <v>2.8E-3</v>
      </c>
    </row>
    <row r="64" spans="2:15">
      <c r="B64" t="s">
        <v>797</v>
      </c>
      <c r="C64" t="s">
        <v>798</v>
      </c>
      <c r="D64" t="s">
        <v>100</v>
      </c>
      <c r="E64" t="s">
        <v>123</v>
      </c>
      <c r="F64" t="s">
        <v>799</v>
      </c>
      <c r="G64" t="s">
        <v>800</v>
      </c>
      <c r="H64" t="s">
        <v>102</v>
      </c>
      <c r="I64" s="77">
        <v>3900</v>
      </c>
      <c r="J64" s="77">
        <v>112.8</v>
      </c>
      <c r="K64" s="77">
        <v>0</v>
      </c>
      <c r="L64" s="77">
        <v>4.3992000000000004</v>
      </c>
      <c r="M64" s="78">
        <v>1E-3</v>
      </c>
      <c r="N64" s="78">
        <v>5.9999999999999995E-4</v>
      </c>
      <c r="O64" s="78">
        <v>0</v>
      </c>
    </row>
    <row r="65" spans="2:15">
      <c r="B65" t="s">
        <v>801</v>
      </c>
      <c r="C65" t="s">
        <v>802</v>
      </c>
      <c r="D65" t="s">
        <v>100</v>
      </c>
      <c r="E65" t="s">
        <v>123</v>
      </c>
      <c r="F65" t="s">
        <v>803</v>
      </c>
      <c r="G65" t="s">
        <v>800</v>
      </c>
      <c r="H65" t="s">
        <v>102</v>
      </c>
      <c r="I65" s="77">
        <v>8100</v>
      </c>
      <c r="J65" s="77">
        <v>210</v>
      </c>
      <c r="K65" s="77">
        <v>0</v>
      </c>
      <c r="L65" s="77">
        <v>17.010000000000002</v>
      </c>
      <c r="M65" s="78">
        <v>6.9999999999999999E-4</v>
      </c>
      <c r="N65" s="78">
        <v>2.3E-3</v>
      </c>
      <c r="O65" s="78">
        <v>1E-4</v>
      </c>
    </row>
    <row r="66" spans="2:15">
      <c r="B66" t="s">
        <v>804</v>
      </c>
      <c r="C66" t="s">
        <v>805</v>
      </c>
      <c r="D66" t="s">
        <v>100</v>
      </c>
      <c r="E66" t="s">
        <v>123</v>
      </c>
      <c r="F66" t="s">
        <v>806</v>
      </c>
      <c r="G66" t="s">
        <v>340</v>
      </c>
      <c r="H66" t="s">
        <v>102</v>
      </c>
      <c r="I66" s="77">
        <v>27694.6</v>
      </c>
      <c r="J66" s="77">
        <v>425.5</v>
      </c>
      <c r="K66" s="77">
        <v>0</v>
      </c>
      <c r="L66" s="77">
        <v>117.840523</v>
      </c>
      <c r="M66" s="78">
        <v>2.0000000000000001E-4</v>
      </c>
      <c r="N66" s="78">
        <v>1.6E-2</v>
      </c>
      <c r="O66" s="78">
        <v>1E-3</v>
      </c>
    </row>
    <row r="67" spans="2:15">
      <c r="B67" t="s">
        <v>807</v>
      </c>
      <c r="C67" t="s">
        <v>808</v>
      </c>
      <c r="D67" t="s">
        <v>100</v>
      </c>
      <c r="E67" t="s">
        <v>123</v>
      </c>
      <c r="F67" t="s">
        <v>809</v>
      </c>
      <c r="G67" t="s">
        <v>125</v>
      </c>
      <c r="H67" t="s">
        <v>102</v>
      </c>
      <c r="I67" s="77">
        <v>1509</v>
      </c>
      <c r="J67" s="77">
        <v>129.69999999999999</v>
      </c>
      <c r="K67" s="77">
        <v>0</v>
      </c>
      <c r="L67" s="77">
        <v>1.9571730000000001</v>
      </c>
      <c r="M67" s="78">
        <v>0</v>
      </c>
      <c r="N67" s="78">
        <v>2.9999999999999997E-4</v>
      </c>
      <c r="O67" s="78">
        <v>0</v>
      </c>
    </row>
    <row r="68" spans="2:15">
      <c r="B68" s="79" t="s">
        <v>810</v>
      </c>
      <c r="E68" s="16"/>
      <c r="F68" s="16"/>
      <c r="G68" s="16"/>
      <c r="I68" s="81">
        <v>0</v>
      </c>
      <c r="K68" s="81">
        <v>0</v>
      </c>
      <c r="L68" s="81">
        <v>0</v>
      </c>
      <c r="N68" s="80">
        <v>0</v>
      </c>
      <c r="O68" s="80">
        <v>0</v>
      </c>
    </row>
    <row r="69" spans="2:15">
      <c r="B69" t="s">
        <v>222</v>
      </c>
      <c r="C69" t="s">
        <v>222</v>
      </c>
      <c r="E69" s="16"/>
      <c r="F69" s="16"/>
      <c r="G69" t="s">
        <v>222</v>
      </c>
      <c r="H69" t="s">
        <v>222</v>
      </c>
      <c r="I69" s="77">
        <v>0</v>
      </c>
      <c r="J69" s="77">
        <v>0</v>
      </c>
      <c r="L69" s="77">
        <v>0</v>
      </c>
      <c r="M69" s="78">
        <v>0</v>
      </c>
      <c r="N69" s="78">
        <v>0</v>
      </c>
      <c r="O69" s="78">
        <v>0</v>
      </c>
    </row>
    <row r="70" spans="2:15">
      <c r="B70" s="79" t="s">
        <v>227</v>
      </c>
      <c r="E70" s="16"/>
      <c r="F70" s="16"/>
      <c r="G70" s="16"/>
      <c r="I70" s="81">
        <v>128644</v>
      </c>
      <c r="K70" s="81">
        <v>0.37375000000000003</v>
      </c>
      <c r="L70" s="81">
        <v>943.01578048960005</v>
      </c>
      <c r="N70" s="80">
        <v>0.12839999999999999</v>
      </c>
      <c r="O70" s="80">
        <v>7.7999999999999996E-3</v>
      </c>
    </row>
    <row r="71" spans="2:15">
      <c r="B71" s="79" t="s">
        <v>315</v>
      </c>
      <c r="E71" s="16"/>
      <c r="F71" s="16"/>
      <c r="G71" s="16"/>
      <c r="I71" s="81">
        <v>123691</v>
      </c>
      <c r="K71" s="81">
        <v>0</v>
      </c>
      <c r="L71" s="81">
        <v>210.7280988096</v>
      </c>
      <c r="N71" s="80">
        <v>2.87E-2</v>
      </c>
      <c r="O71" s="80">
        <v>1.6999999999999999E-3</v>
      </c>
    </row>
    <row r="72" spans="2:15">
      <c r="B72" t="s">
        <v>811</v>
      </c>
      <c r="C72" t="s">
        <v>812</v>
      </c>
      <c r="D72" t="s">
        <v>661</v>
      </c>
      <c r="E72" t="s">
        <v>350</v>
      </c>
      <c r="F72" t="s">
        <v>813</v>
      </c>
      <c r="G72" t="s">
        <v>814</v>
      </c>
      <c r="H72" t="s">
        <v>106</v>
      </c>
      <c r="I72" s="77">
        <v>1064</v>
      </c>
      <c r="J72" s="77">
        <v>1045</v>
      </c>
      <c r="K72" s="77">
        <v>0</v>
      </c>
      <c r="L72" s="77">
        <v>42.5182912</v>
      </c>
      <c r="M72" s="78">
        <v>0</v>
      </c>
      <c r="N72" s="78">
        <v>5.7999999999999996E-3</v>
      </c>
      <c r="O72" s="78">
        <v>4.0000000000000002E-4</v>
      </c>
    </row>
    <row r="73" spans="2:15">
      <c r="B73" t="s">
        <v>815</v>
      </c>
      <c r="C73" t="s">
        <v>816</v>
      </c>
      <c r="D73" t="s">
        <v>817</v>
      </c>
      <c r="E73" t="s">
        <v>350</v>
      </c>
      <c r="F73" t="s">
        <v>818</v>
      </c>
      <c r="G73" t="s">
        <v>819</v>
      </c>
      <c r="H73" t="s">
        <v>106</v>
      </c>
      <c r="I73" s="77">
        <v>120194</v>
      </c>
      <c r="J73" s="77">
        <v>14.66</v>
      </c>
      <c r="K73" s="77">
        <v>0</v>
      </c>
      <c r="L73" s="77">
        <v>67.3805640896</v>
      </c>
      <c r="M73" s="78">
        <v>5.0000000000000001E-4</v>
      </c>
      <c r="N73" s="78">
        <v>9.1999999999999998E-3</v>
      </c>
      <c r="O73" s="78">
        <v>5.9999999999999995E-4</v>
      </c>
    </row>
    <row r="74" spans="2:15">
      <c r="B74" t="s">
        <v>820</v>
      </c>
      <c r="C74" t="s">
        <v>821</v>
      </c>
      <c r="D74" t="s">
        <v>817</v>
      </c>
      <c r="E74" t="s">
        <v>350</v>
      </c>
      <c r="F74" t="s">
        <v>822</v>
      </c>
      <c r="G74" t="s">
        <v>819</v>
      </c>
      <c r="H74" t="s">
        <v>106</v>
      </c>
      <c r="I74" s="77">
        <v>129</v>
      </c>
      <c r="J74" s="77">
        <v>9180</v>
      </c>
      <c r="K74" s="77">
        <v>0</v>
      </c>
      <c r="L74" s="77">
        <v>45.284572799999999</v>
      </c>
      <c r="M74" s="78">
        <v>0</v>
      </c>
      <c r="N74" s="78">
        <v>6.1999999999999998E-3</v>
      </c>
      <c r="O74" s="78">
        <v>4.0000000000000002E-4</v>
      </c>
    </row>
    <row r="75" spans="2:15">
      <c r="B75" t="s">
        <v>823</v>
      </c>
      <c r="C75" t="s">
        <v>824</v>
      </c>
      <c r="D75" t="s">
        <v>817</v>
      </c>
      <c r="E75" t="s">
        <v>350</v>
      </c>
      <c r="F75" t="s">
        <v>825</v>
      </c>
      <c r="G75" t="s">
        <v>826</v>
      </c>
      <c r="H75" t="s">
        <v>106</v>
      </c>
      <c r="I75" s="77">
        <v>2232</v>
      </c>
      <c r="J75" s="77">
        <v>233</v>
      </c>
      <c r="K75" s="77">
        <v>0</v>
      </c>
      <c r="L75" s="77">
        <v>19.886941440000001</v>
      </c>
      <c r="M75" s="78">
        <v>0</v>
      </c>
      <c r="N75" s="78">
        <v>2.7000000000000001E-3</v>
      </c>
      <c r="O75" s="78">
        <v>2.0000000000000001E-4</v>
      </c>
    </row>
    <row r="76" spans="2:15">
      <c r="B76" t="s">
        <v>827</v>
      </c>
      <c r="C76" t="s">
        <v>828</v>
      </c>
      <c r="D76" t="s">
        <v>661</v>
      </c>
      <c r="E76" t="s">
        <v>350</v>
      </c>
      <c r="F76" t="s">
        <v>829</v>
      </c>
      <c r="G76" t="s">
        <v>826</v>
      </c>
      <c r="H76" t="s">
        <v>106</v>
      </c>
      <c r="I76" s="77">
        <v>72</v>
      </c>
      <c r="J76" s="77">
        <v>12951</v>
      </c>
      <c r="K76" s="77">
        <v>0</v>
      </c>
      <c r="L76" s="77">
        <v>35.657729279999998</v>
      </c>
      <c r="M76" s="78">
        <v>0</v>
      </c>
      <c r="N76" s="78">
        <v>4.8999999999999998E-3</v>
      </c>
      <c r="O76" s="78">
        <v>2.9999999999999997E-4</v>
      </c>
    </row>
    <row r="77" spans="2:15">
      <c r="B77" s="79" t="s">
        <v>316</v>
      </c>
      <c r="E77" s="16"/>
      <c r="F77" s="16"/>
      <c r="G77" s="16"/>
      <c r="I77" s="81">
        <v>4953</v>
      </c>
      <c r="K77" s="81">
        <v>0.37375000000000003</v>
      </c>
      <c r="L77" s="81">
        <v>732.28768167999999</v>
      </c>
      <c r="N77" s="80">
        <v>9.9699999999999997E-2</v>
      </c>
      <c r="O77" s="80">
        <v>6.0000000000000001E-3</v>
      </c>
    </row>
    <row r="78" spans="2:15">
      <c r="B78" t="s">
        <v>830</v>
      </c>
      <c r="C78" t="s">
        <v>831</v>
      </c>
      <c r="D78" t="s">
        <v>817</v>
      </c>
      <c r="E78" t="s">
        <v>350</v>
      </c>
      <c r="F78" t="s">
        <v>832</v>
      </c>
      <c r="G78" t="s">
        <v>833</v>
      </c>
      <c r="H78" t="s">
        <v>106</v>
      </c>
      <c r="I78" s="77">
        <v>415</v>
      </c>
      <c r="J78" s="77">
        <v>715</v>
      </c>
      <c r="K78" s="77">
        <v>0</v>
      </c>
      <c r="L78" s="77">
        <v>11.346764</v>
      </c>
      <c r="M78" s="78">
        <v>0</v>
      </c>
      <c r="N78" s="78">
        <v>1.5E-3</v>
      </c>
      <c r="O78" s="78">
        <v>1E-4</v>
      </c>
    </row>
    <row r="79" spans="2:15">
      <c r="B79" t="s">
        <v>834</v>
      </c>
      <c r="C79" t="s">
        <v>835</v>
      </c>
      <c r="D79" t="s">
        <v>661</v>
      </c>
      <c r="E79" t="s">
        <v>350</v>
      </c>
      <c r="F79" t="s">
        <v>836</v>
      </c>
      <c r="G79" t="s">
        <v>837</v>
      </c>
      <c r="H79" t="s">
        <v>106</v>
      </c>
      <c r="I79" s="77">
        <v>141</v>
      </c>
      <c r="J79" s="77">
        <v>13185</v>
      </c>
      <c r="K79" s="77">
        <v>0</v>
      </c>
      <c r="L79" s="77">
        <v>71.091410400000001</v>
      </c>
      <c r="M79" s="78">
        <v>0</v>
      </c>
      <c r="N79" s="78">
        <v>9.7000000000000003E-3</v>
      </c>
      <c r="O79" s="78">
        <v>5.9999999999999995E-4</v>
      </c>
    </row>
    <row r="80" spans="2:15">
      <c r="B80" t="s">
        <v>838</v>
      </c>
      <c r="C80" t="s">
        <v>839</v>
      </c>
      <c r="D80" t="s">
        <v>100</v>
      </c>
      <c r="E80" t="s">
        <v>350</v>
      </c>
      <c r="F80" t="s">
        <v>840</v>
      </c>
      <c r="G80" t="s">
        <v>837</v>
      </c>
      <c r="H80" t="s">
        <v>106</v>
      </c>
      <c r="I80" s="77">
        <v>89</v>
      </c>
      <c r="J80" s="77">
        <v>30021</v>
      </c>
      <c r="K80" s="77">
        <v>0</v>
      </c>
      <c r="L80" s="77">
        <v>102.17227056</v>
      </c>
      <c r="M80" s="78">
        <v>0</v>
      </c>
      <c r="N80" s="78">
        <v>1.3899999999999999E-2</v>
      </c>
      <c r="O80" s="78">
        <v>8.0000000000000004E-4</v>
      </c>
    </row>
    <row r="81" spans="2:15">
      <c r="B81" t="s">
        <v>841</v>
      </c>
      <c r="C81" t="s">
        <v>842</v>
      </c>
      <c r="D81" t="s">
        <v>123</v>
      </c>
      <c r="E81" t="s">
        <v>350</v>
      </c>
      <c r="F81" t="s">
        <v>843</v>
      </c>
      <c r="G81" t="s">
        <v>844</v>
      </c>
      <c r="H81" t="s">
        <v>110</v>
      </c>
      <c r="I81" s="77">
        <v>1760</v>
      </c>
      <c r="J81" s="77">
        <v>110</v>
      </c>
      <c r="K81" s="77">
        <v>0</v>
      </c>
      <c r="L81" s="77">
        <v>7.8468016</v>
      </c>
      <c r="M81" s="78">
        <v>0</v>
      </c>
      <c r="N81" s="78">
        <v>1.1000000000000001E-3</v>
      </c>
      <c r="O81" s="78">
        <v>1E-4</v>
      </c>
    </row>
    <row r="82" spans="2:15">
      <c r="B82" t="s">
        <v>845</v>
      </c>
      <c r="C82" t="s">
        <v>846</v>
      </c>
      <c r="D82" t="s">
        <v>123</v>
      </c>
      <c r="E82" t="s">
        <v>350</v>
      </c>
      <c r="F82" t="s">
        <v>843</v>
      </c>
      <c r="G82" t="s">
        <v>844</v>
      </c>
      <c r="H82" t="s">
        <v>110</v>
      </c>
      <c r="I82" s="77">
        <v>1760</v>
      </c>
      <c r="J82" s="77">
        <v>2</v>
      </c>
      <c r="K82" s="77">
        <v>0</v>
      </c>
      <c r="L82" s="77">
        <v>0.14266912000000001</v>
      </c>
      <c r="M82" s="78">
        <v>0</v>
      </c>
      <c r="N82" s="78">
        <v>0</v>
      </c>
      <c r="O82" s="78">
        <v>0</v>
      </c>
    </row>
    <row r="83" spans="2:15">
      <c r="B83" t="s">
        <v>847</v>
      </c>
      <c r="C83" t="s">
        <v>848</v>
      </c>
      <c r="D83" t="s">
        <v>661</v>
      </c>
      <c r="E83" t="s">
        <v>350</v>
      </c>
      <c r="F83" t="s">
        <v>849</v>
      </c>
      <c r="G83" t="s">
        <v>850</v>
      </c>
      <c r="H83" t="s">
        <v>106</v>
      </c>
      <c r="I83" s="77">
        <v>332</v>
      </c>
      <c r="J83" s="77">
        <v>8690</v>
      </c>
      <c r="K83" s="77">
        <v>0.37375000000000003</v>
      </c>
      <c r="L83" s="77">
        <v>110.6992092</v>
      </c>
      <c r="M83" s="78">
        <v>0</v>
      </c>
      <c r="N83" s="78">
        <v>1.5100000000000001E-2</v>
      </c>
      <c r="O83" s="78">
        <v>8.9999999999999998E-4</v>
      </c>
    </row>
    <row r="84" spans="2:15">
      <c r="B84" t="s">
        <v>851</v>
      </c>
      <c r="C84" t="s">
        <v>852</v>
      </c>
      <c r="D84" t="s">
        <v>661</v>
      </c>
      <c r="E84" t="s">
        <v>350</v>
      </c>
      <c r="F84" t="s">
        <v>853</v>
      </c>
      <c r="G84" t="s">
        <v>819</v>
      </c>
      <c r="H84" t="s">
        <v>106</v>
      </c>
      <c r="I84" s="77">
        <v>236</v>
      </c>
      <c r="J84" s="77">
        <v>31575</v>
      </c>
      <c r="K84" s="77">
        <v>0</v>
      </c>
      <c r="L84" s="77">
        <v>284.95300800000001</v>
      </c>
      <c r="M84" s="78">
        <v>0</v>
      </c>
      <c r="N84" s="78">
        <v>3.8800000000000001E-2</v>
      </c>
      <c r="O84" s="78">
        <v>2.3999999999999998E-3</v>
      </c>
    </row>
    <row r="85" spans="2:15">
      <c r="B85" t="s">
        <v>854</v>
      </c>
      <c r="C85" t="s">
        <v>855</v>
      </c>
      <c r="D85" t="s">
        <v>661</v>
      </c>
      <c r="E85" t="s">
        <v>350</v>
      </c>
      <c r="F85" t="s">
        <v>856</v>
      </c>
      <c r="G85" t="s">
        <v>826</v>
      </c>
      <c r="H85" t="s">
        <v>106</v>
      </c>
      <c r="I85" s="77">
        <v>220</v>
      </c>
      <c r="J85" s="77">
        <v>17121</v>
      </c>
      <c r="K85" s="77">
        <v>0</v>
      </c>
      <c r="L85" s="77">
        <v>144.03554879999999</v>
      </c>
      <c r="M85" s="78">
        <v>0</v>
      </c>
      <c r="N85" s="78">
        <v>1.9599999999999999E-2</v>
      </c>
      <c r="O85" s="78">
        <v>1.1999999999999999E-3</v>
      </c>
    </row>
    <row r="86" spans="2:15">
      <c r="B86" t="s">
        <v>229</v>
      </c>
      <c r="E86" s="16"/>
      <c r="F86" s="16"/>
      <c r="G86" s="16"/>
    </row>
    <row r="87" spans="2:15">
      <c r="B87" t="s">
        <v>309</v>
      </c>
      <c r="E87" s="16"/>
      <c r="F87" s="16"/>
      <c r="G87" s="16"/>
    </row>
    <row r="88" spans="2:15">
      <c r="B88" t="s">
        <v>310</v>
      </c>
      <c r="E88" s="16"/>
      <c r="F88" s="16"/>
      <c r="G88" s="16"/>
    </row>
    <row r="89" spans="2:15">
      <c r="B89" t="s">
        <v>311</v>
      </c>
      <c r="E89" s="16"/>
      <c r="F89" s="16"/>
      <c r="G89" s="16"/>
    </row>
    <row r="90" spans="2:15">
      <c r="B90" t="s">
        <v>312</v>
      </c>
      <c r="E90" s="16"/>
      <c r="F90" s="16"/>
      <c r="G90" s="16"/>
    </row>
    <row r="91" spans="2:15">
      <c r="E91" s="16"/>
      <c r="F91" s="16"/>
      <c r="G91" s="16"/>
    </row>
    <row r="92" spans="2:15">
      <c r="E92" s="16"/>
      <c r="F92" s="16"/>
      <c r="G92" s="16"/>
    </row>
    <row r="93" spans="2:15">
      <c r="E93" s="16"/>
      <c r="F93" s="16"/>
      <c r="G93" s="16"/>
    </row>
    <row r="94" spans="2:15">
      <c r="E94" s="16"/>
      <c r="F94" s="16"/>
      <c r="G94" s="16"/>
    </row>
    <row r="95" spans="2:15">
      <c r="E95" s="16"/>
      <c r="F95" s="16"/>
      <c r="G95" s="16"/>
    </row>
    <row r="96" spans="2:15">
      <c r="E96" s="16"/>
      <c r="F96" s="16"/>
      <c r="G96" s="16"/>
    </row>
    <row r="97" spans="5:7">
      <c r="E97" s="16"/>
      <c r="F97" s="16"/>
      <c r="G97" s="16"/>
    </row>
    <row r="98" spans="5:7">
      <c r="E98" s="16"/>
      <c r="F98" s="16"/>
      <c r="G98" s="16"/>
    </row>
    <row r="99" spans="5:7">
      <c r="E99" s="16"/>
      <c r="F99" s="16"/>
      <c r="G99" s="16"/>
    </row>
    <row r="100" spans="5:7">
      <c r="E100" s="16"/>
      <c r="F100" s="16"/>
      <c r="G100" s="16"/>
    </row>
    <row r="101" spans="5:7">
      <c r="E101" s="16"/>
      <c r="F101" s="16"/>
      <c r="G101" s="16"/>
    </row>
    <row r="102" spans="5:7">
      <c r="E102" s="16"/>
      <c r="F102" s="16"/>
      <c r="G102" s="16"/>
    </row>
    <row r="103" spans="5:7">
      <c r="E103" s="16"/>
      <c r="F103" s="16"/>
      <c r="G103" s="16"/>
    </row>
    <row r="104" spans="5:7">
      <c r="E104" s="16"/>
      <c r="F104" s="16"/>
      <c r="G104" s="16"/>
    </row>
    <row r="105" spans="5:7">
      <c r="E105" s="16"/>
      <c r="F105" s="16"/>
      <c r="G105" s="16"/>
    </row>
    <row r="106" spans="5:7">
      <c r="E106" s="16"/>
      <c r="F106" s="16"/>
      <c r="G106" s="16"/>
    </row>
    <row r="107" spans="5:7">
      <c r="E107" s="16"/>
      <c r="F107" s="16"/>
      <c r="G107" s="16"/>
    </row>
    <row r="108" spans="5:7">
      <c r="E108" s="16"/>
      <c r="F108" s="16"/>
      <c r="G108" s="16"/>
    </row>
    <row r="109" spans="5:7">
      <c r="E109" s="16"/>
      <c r="F109" s="16"/>
      <c r="G109" s="16"/>
    </row>
    <row r="110" spans="5:7">
      <c r="E110" s="16"/>
      <c r="F110" s="16"/>
      <c r="G110" s="16"/>
    </row>
    <row r="111" spans="5:7">
      <c r="E111" s="16"/>
      <c r="F111" s="16"/>
      <c r="G111" s="16"/>
    </row>
    <row r="112" spans="5:7">
      <c r="E112" s="16"/>
      <c r="F112" s="16"/>
      <c r="G112" s="16"/>
    </row>
    <row r="113" spans="5:7">
      <c r="E113" s="16"/>
      <c r="F113" s="16"/>
      <c r="G113" s="16"/>
    </row>
    <row r="114" spans="5:7">
      <c r="E114" s="16"/>
      <c r="F114" s="16"/>
      <c r="G114" s="16"/>
    </row>
    <row r="115" spans="5:7">
      <c r="E115" s="16"/>
      <c r="F115" s="16"/>
      <c r="G115" s="16"/>
    </row>
    <row r="116" spans="5:7">
      <c r="E116" s="16"/>
      <c r="F116" s="16"/>
      <c r="G116" s="16"/>
    </row>
    <row r="117" spans="5:7">
      <c r="E117" s="16"/>
      <c r="F117" s="16"/>
      <c r="G117" s="16"/>
    </row>
    <row r="118" spans="5:7">
      <c r="E118" s="16"/>
      <c r="F118" s="16"/>
      <c r="G118" s="16"/>
    </row>
    <row r="119" spans="5:7">
      <c r="E119" s="16"/>
      <c r="F119" s="16"/>
      <c r="G119" s="16"/>
    </row>
    <row r="120" spans="5:7">
      <c r="E120" s="16"/>
      <c r="F120" s="16"/>
      <c r="G120" s="16"/>
    </row>
    <row r="121" spans="5:7">
      <c r="E121" s="16"/>
      <c r="F121" s="16"/>
      <c r="G121" s="16"/>
    </row>
    <row r="122" spans="5:7">
      <c r="E122" s="16"/>
      <c r="F122" s="16"/>
      <c r="G122" s="16"/>
    </row>
    <row r="123" spans="5:7">
      <c r="E123" s="16"/>
      <c r="F123" s="16"/>
      <c r="G123" s="16"/>
    </row>
    <row r="124" spans="5:7">
      <c r="E124" s="16"/>
      <c r="F124" s="16"/>
      <c r="G124" s="16"/>
    </row>
    <row r="125" spans="5:7">
      <c r="E125" s="16"/>
      <c r="F125" s="16"/>
      <c r="G125" s="16"/>
    </row>
    <row r="126" spans="5:7">
      <c r="E126" s="16"/>
      <c r="F126" s="16"/>
      <c r="G126" s="16"/>
    </row>
    <row r="127" spans="5:7">
      <c r="E127" s="16"/>
      <c r="F127" s="16"/>
      <c r="G127" s="16"/>
    </row>
    <row r="128" spans="5:7">
      <c r="E128" s="16"/>
      <c r="F128" s="16"/>
      <c r="G128" s="16"/>
    </row>
    <row r="129" spans="5:7">
      <c r="E129" s="16"/>
      <c r="F129" s="16"/>
      <c r="G129" s="16"/>
    </row>
    <row r="130" spans="5:7">
      <c r="E130" s="16"/>
      <c r="F130" s="16"/>
      <c r="G130" s="16"/>
    </row>
    <row r="131" spans="5:7">
      <c r="E131" s="16"/>
      <c r="F131" s="16"/>
      <c r="G131" s="16"/>
    </row>
    <row r="132" spans="5:7">
      <c r="E132" s="16"/>
      <c r="F132" s="16"/>
      <c r="G132" s="16"/>
    </row>
    <row r="133" spans="5:7">
      <c r="E133" s="16"/>
      <c r="F133" s="16"/>
      <c r="G133" s="16"/>
    </row>
    <row r="134" spans="5:7">
      <c r="E134" s="16"/>
      <c r="F134" s="16"/>
      <c r="G134" s="16"/>
    </row>
    <row r="135" spans="5:7">
      <c r="E135" s="16"/>
      <c r="F135" s="16"/>
      <c r="G135" s="16"/>
    </row>
    <row r="136" spans="5:7">
      <c r="E136" s="16"/>
      <c r="F136" s="16"/>
      <c r="G136" s="16"/>
    </row>
    <row r="137" spans="5:7">
      <c r="E137" s="16"/>
      <c r="F137" s="16"/>
      <c r="G137" s="16"/>
    </row>
    <row r="138" spans="5:7">
      <c r="E138" s="16"/>
      <c r="F138" s="16"/>
      <c r="G138" s="16"/>
    </row>
    <row r="139" spans="5:7">
      <c r="E139" s="16"/>
      <c r="F139" s="16"/>
      <c r="G139" s="16"/>
    </row>
    <row r="140" spans="5:7">
      <c r="E140" s="16"/>
      <c r="F140" s="16"/>
      <c r="G140" s="16"/>
    </row>
    <row r="141" spans="5:7">
      <c r="E141" s="16"/>
      <c r="F141" s="16"/>
      <c r="G141" s="16"/>
    </row>
    <row r="142" spans="5:7">
      <c r="E142" s="16"/>
      <c r="F142" s="16"/>
      <c r="G142" s="16"/>
    </row>
    <row r="143" spans="5:7">
      <c r="E143" s="16"/>
      <c r="F143" s="16"/>
      <c r="G143" s="16"/>
    </row>
    <row r="144" spans="5:7">
      <c r="E144" s="16"/>
      <c r="F144" s="16"/>
      <c r="G144" s="16"/>
    </row>
    <row r="145" spans="5:7">
      <c r="E145" s="16"/>
      <c r="F145" s="16"/>
      <c r="G145" s="16"/>
    </row>
    <row r="146" spans="5:7">
      <c r="E146" s="16"/>
      <c r="F146" s="16"/>
      <c r="G146" s="16"/>
    </row>
    <row r="147" spans="5:7">
      <c r="E147" s="16"/>
      <c r="F147" s="16"/>
      <c r="G147" s="16"/>
    </row>
    <row r="148" spans="5:7">
      <c r="E148" s="16"/>
      <c r="F148" s="16"/>
      <c r="G148" s="16"/>
    </row>
    <row r="149" spans="5:7">
      <c r="E149" s="16"/>
      <c r="F149" s="16"/>
      <c r="G149" s="16"/>
    </row>
    <row r="150" spans="5:7">
      <c r="E150" s="16"/>
      <c r="F150" s="16"/>
      <c r="G150" s="16"/>
    </row>
    <row r="151" spans="5:7">
      <c r="E151" s="16"/>
      <c r="F151" s="16"/>
      <c r="G151" s="16"/>
    </row>
    <row r="152" spans="5:7">
      <c r="E152" s="16"/>
      <c r="F152" s="16"/>
      <c r="G152" s="16"/>
    </row>
    <row r="153" spans="5:7">
      <c r="E153" s="16"/>
      <c r="F153" s="16"/>
      <c r="G153" s="16"/>
    </row>
    <row r="154" spans="5:7">
      <c r="E154" s="16"/>
      <c r="F154" s="16"/>
      <c r="G154" s="16"/>
    </row>
    <row r="155" spans="5:7">
      <c r="E155" s="16"/>
      <c r="F155" s="16"/>
      <c r="G155" s="16"/>
    </row>
    <row r="156" spans="5:7">
      <c r="E156" s="16"/>
      <c r="F156" s="16"/>
      <c r="G156" s="16"/>
    </row>
    <row r="157" spans="5:7">
      <c r="E157" s="16"/>
      <c r="F157" s="16"/>
      <c r="G157" s="16"/>
    </row>
    <row r="158" spans="5:7">
      <c r="E158" s="16"/>
      <c r="F158" s="16"/>
      <c r="G158" s="16"/>
    </row>
    <row r="159" spans="5:7">
      <c r="E159" s="16"/>
      <c r="F159" s="16"/>
      <c r="G159" s="16"/>
    </row>
    <row r="160" spans="5:7">
      <c r="E160" s="16"/>
      <c r="F160" s="16"/>
      <c r="G160" s="16"/>
    </row>
    <row r="161" spans="5:7">
      <c r="E161" s="16"/>
      <c r="F161" s="16"/>
      <c r="G161" s="16"/>
    </row>
    <row r="162" spans="5:7">
      <c r="E162" s="16"/>
      <c r="F162" s="16"/>
      <c r="G162" s="16"/>
    </row>
    <row r="163" spans="5:7">
      <c r="E163" s="16"/>
      <c r="F163" s="16"/>
      <c r="G163" s="16"/>
    </row>
    <row r="164" spans="5:7">
      <c r="E164" s="16"/>
      <c r="F164" s="16"/>
      <c r="G164" s="16"/>
    </row>
    <row r="165" spans="5:7">
      <c r="E165" s="16"/>
      <c r="F165" s="16"/>
      <c r="G165" s="16"/>
    </row>
    <row r="166" spans="5:7">
      <c r="E166" s="16"/>
      <c r="F166" s="16"/>
      <c r="G166" s="16"/>
    </row>
    <row r="167" spans="5:7">
      <c r="E167" s="16"/>
      <c r="F167" s="16"/>
      <c r="G167" s="16"/>
    </row>
    <row r="168" spans="5:7">
      <c r="E168" s="16"/>
      <c r="F168" s="16"/>
      <c r="G168" s="16"/>
    </row>
    <row r="169" spans="5:7">
      <c r="E169" s="16"/>
      <c r="F169" s="16"/>
      <c r="G169" s="16"/>
    </row>
    <row r="170" spans="5:7">
      <c r="E170" s="16"/>
      <c r="F170" s="16"/>
      <c r="G170" s="16"/>
    </row>
    <row r="171" spans="5:7">
      <c r="E171" s="16"/>
      <c r="F171" s="16"/>
      <c r="G171" s="16"/>
    </row>
    <row r="172" spans="5:7">
      <c r="E172" s="16"/>
      <c r="F172" s="16"/>
      <c r="G172" s="16"/>
    </row>
    <row r="173" spans="5:7">
      <c r="E173" s="16"/>
      <c r="F173" s="16"/>
      <c r="G173" s="16"/>
    </row>
    <row r="174" spans="5:7">
      <c r="E174" s="16"/>
      <c r="F174" s="16"/>
      <c r="G174" s="16"/>
    </row>
    <row r="175" spans="5:7">
      <c r="E175" s="16"/>
      <c r="F175" s="16"/>
      <c r="G175" s="16"/>
    </row>
    <row r="176" spans="5:7">
      <c r="E176" s="16"/>
      <c r="F176" s="16"/>
      <c r="G176" s="16"/>
    </row>
    <row r="177" spans="5:7">
      <c r="E177" s="16"/>
      <c r="F177" s="16"/>
      <c r="G177" s="16"/>
    </row>
    <row r="178" spans="5:7">
      <c r="E178" s="16"/>
      <c r="F178" s="16"/>
      <c r="G178" s="16"/>
    </row>
    <row r="179" spans="5:7">
      <c r="E179" s="16"/>
      <c r="F179" s="16"/>
      <c r="G179" s="16"/>
    </row>
    <row r="180" spans="5:7">
      <c r="E180" s="16"/>
      <c r="F180" s="16"/>
      <c r="G180" s="16"/>
    </row>
    <row r="181" spans="5:7">
      <c r="E181" s="16"/>
      <c r="F181" s="16"/>
      <c r="G181" s="16"/>
    </row>
    <row r="182" spans="5:7">
      <c r="E182" s="16"/>
      <c r="F182" s="16"/>
      <c r="G182" s="16"/>
    </row>
    <row r="183" spans="5:7">
      <c r="E183" s="16"/>
      <c r="F183" s="16"/>
      <c r="G183" s="16"/>
    </row>
    <row r="184" spans="5:7">
      <c r="E184" s="16"/>
      <c r="F184" s="16"/>
      <c r="G184" s="16"/>
    </row>
    <row r="185" spans="5:7">
      <c r="E185" s="16"/>
      <c r="F185" s="16"/>
      <c r="G185" s="16"/>
    </row>
    <row r="186" spans="5:7">
      <c r="E186" s="16"/>
      <c r="F186" s="16"/>
      <c r="G186" s="16"/>
    </row>
    <row r="187" spans="5:7">
      <c r="E187" s="16"/>
      <c r="F187" s="16"/>
      <c r="G187" s="16"/>
    </row>
    <row r="188" spans="5:7">
      <c r="E188" s="16"/>
      <c r="F188" s="16"/>
      <c r="G188" s="16"/>
    </row>
    <row r="189" spans="5:7">
      <c r="E189" s="16"/>
      <c r="F189" s="16"/>
      <c r="G189" s="16"/>
    </row>
    <row r="190" spans="5:7">
      <c r="E190" s="16"/>
      <c r="F190" s="16"/>
      <c r="G190" s="16"/>
    </row>
    <row r="191" spans="5:7">
      <c r="E191" s="16"/>
      <c r="F191" s="16"/>
      <c r="G191" s="16"/>
    </row>
    <row r="192" spans="5:7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O6"/>
    <mergeCell ref="B7:O7"/>
  </mergeCells>
  <dataValidations count="4">
    <dataValidation type="list" allowBlank="1" showInputMessage="1" showErrorMessage="1" sqref="G12:G340">
      <formula1>$BH$6:$BH$11</formula1>
    </dataValidation>
    <dataValidation type="list" allowBlank="1" showInputMessage="1" showErrorMessage="1" sqref="H12:H334">
      <formula1>$BJ$6:$BJ$11</formula1>
    </dataValidation>
    <dataValidation type="list" allowBlank="1" showInputMessage="1" showErrorMessage="1" sqref="E12:E334">
      <formula1>$BF$6:$BF$11</formula1>
    </dataValidation>
    <dataValidation allowBlank="1" showInputMessage="1" showErrorMessage="1" sqref="A1 K9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K22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197</v>
      </c>
    </row>
    <row r="2" spans="2:63">
      <c r="B2" s="2" t="s">
        <v>1</v>
      </c>
    </row>
    <row r="3" spans="2:63">
      <c r="B3" s="2" t="s">
        <v>2</v>
      </c>
      <c r="C3" t="s">
        <v>198</v>
      </c>
    </row>
    <row r="4" spans="2:63">
      <c r="B4" s="2" t="s">
        <v>3</v>
      </c>
    </row>
    <row r="6" spans="2:63" ht="26.25" customHeight="1">
      <c r="B6" s="98" t="s">
        <v>68</v>
      </c>
      <c r="C6" s="99"/>
      <c r="D6" s="99"/>
      <c r="E6" s="99"/>
      <c r="F6" s="99"/>
      <c r="G6" s="99"/>
      <c r="H6" s="99"/>
      <c r="I6" s="99"/>
      <c r="J6" s="99"/>
      <c r="K6" s="99"/>
      <c r="L6" s="99"/>
      <c r="M6" s="99"/>
      <c r="N6" s="100"/>
      <c r="BK6" s="19"/>
    </row>
    <row r="7" spans="2:63" ht="26.25" customHeight="1">
      <c r="B7" s="98" t="s">
        <v>194</v>
      </c>
      <c r="C7" s="99"/>
      <c r="D7" s="99"/>
      <c r="E7" s="99"/>
      <c r="F7" s="99"/>
      <c r="G7" s="99"/>
      <c r="H7" s="99"/>
      <c r="I7" s="99"/>
      <c r="J7" s="99"/>
      <c r="K7" s="99"/>
      <c r="L7" s="99"/>
      <c r="M7" s="99"/>
      <c r="N7" s="100"/>
      <c r="BH7" s="19"/>
      <c r="BK7" s="19"/>
    </row>
    <row r="8" spans="2:63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38" t="s">
        <v>192</v>
      </c>
      <c r="K8" s="28" t="s">
        <v>56</v>
      </c>
      <c r="L8" s="28" t="s">
        <v>73</v>
      </c>
      <c r="M8" s="28" t="s">
        <v>57</v>
      </c>
      <c r="N8" s="28" t="s">
        <v>183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184</v>
      </c>
      <c r="I9" s="31"/>
      <c r="J9" s="21" t="s">
        <v>185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34" t="s">
        <v>77</v>
      </c>
      <c r="O10" s="35"/>
      <c r="BH10" s="16"/>
      <c r="BI10" s="19"/>
      <c r="BK10" s="16"/>
    </row>
    <row r="11" spans="2:63" s="23" customFormat="1" ht="18" customHeight="1">
      <c r="B11" s="24" t="s">
        <v>193</v>
      </c>
      <c r="C11" s="7"/>
      <c r="D11" s="7"/>
      <c r="E11" s="7"/>
      <c r="F11" s="7"/>
      <c r="G11" s="7"/>
      <c r="H11" s="75">
        <v>221890</v>
      </c>
      <c r="I11" s="7"/>
      <c r="J11" s="75">
        <v>28.763729040000001</v>
      </c>
      <c r="K11" s="75">
        <v>20803.162537193999</v>
      </c>
      <c r="L11" s="7"/>
      <c r="M11" s="76">
        <v>1</v>
      </c>
      <c r="N11" s="76">
        <v>0.1716</v>
      </c>
      <c r="O11" s="35"/>
      <c r="BH11" s="16"/>
      <c r="BI11" s="19"/>
      <c r="BK11" s="16"/>
    </row>
    <row r="12" spans="2:63">
      <c r="B12" s="79" t="s">
        <v>201</v>
      </c>
      <c r="D12" s="16"/>
      <c r="E12" s="16"/>
      <c r="F12" s="16"/>
      <c r="G12" s="16"/>
      <c r="H12" s="81">
        <v>201401</v>
      </c>
      <c r="J12" s="81">
        <v>0</v>
      </c>
      <c r="K12" s="81">
        <v>5994.1844093999998</v>
      </c>
      <c r="M12" s="80">
        <v>0.28810000000000002</v>
      </c>
      <c r="N12" s="80">
        <v>4.9500000000000002E-2</v>
      </c>
    </row>
    <row r="13" spans="2:63">
      <c r="B13" s="79" t="s">
        <v>857</v>
      </c>
      <c r="D13" s="16"/>
      <c r="E13" s="16"/>
      <c r="F13" s="16"/>
      <c r="G13" s="16"/>
      <c r="H13" s="81">
        <v>119183</v>
      </c>
      <c r="J13" s="81">
        <v>0</v>
      </c>
      <c r="K13" s="81">
        <v>2433.0470399999999</v>
      </c>
      <c r="M13" s="80">
        <v>0.11700000000000001</v>
      </c>
      <c r="N13" s="80">
        <v>2.01E-2</v>
      </c>
    </row>
    <row r="14" spans="2:63">
      <c r="B14" t="s">
        <v>858</v>
      </c>
      <c r="C14" t="s">
        <v>859</v>
      </c>
      <c r="D14" t="s">
        <v>100</v>
      </c>
      <c r="E14" t="s">
        <v>860</v>
      </c>
      <c r="F14" t="s">
        <v>861</v>
      </c>
      <c r="G14" t="s">
        <v>102</v>
      </c>
      <c r="H14" s="77">
        <v>23625</v>
      </c>
      <c r="I14" s="77">
        <v>2494</v>
      </c>
      <c r="J14" s="77">
        <v>0</v>
      </c>
      <c r="K14" s="77">
        <v>589.20749999999998</v>
      </c>
      <c r="L14" s="78">
        <v>2.9999999999999997E-4</v>
      </c>
      <c r="M14" s="78">
        <v>2.8299999999999999E-2</v>
      </c>
      <c r="N14" s="78">
        <v>4.8999999999999998E-3</v>
      </c>
    </row>
    <row r="15" spans="2:63">
      <c r="B15" t="s">
        <v>862</v>
      </c>
      <c r="C15" t="s">
        <v>863</v>
      </c>
      <c r="D15" t="s">
        <v>100</v>
      </c>
      <c r="E15" t="s">
        <v>864</v>
      </c>
      <c r="F15" t="s">
        <v>861</v>
      </c>
      <c r="G15" t="s">
        <v>102</v>
      </c>
      <c r="H15" s="77">
        <v>5724</v>
      </c>
      <c r="I15" s="77">
        <v>3539</v>
      </c>
      <c r="J15" s="77">
        <v>0</v>
      </c>
      <c r="K15" s="77">
        <v>202.57236</v>
      </c>
      <c r="L15" s="78">
        <v>0</v>
      </c>
      <c r="M15" s="78">
        <v>9.7000000000000003E-3</v>
      </c>
      <c r="N15" s="78">
        <v>1.6999999999999999E-3</v>
      </c>
    </row>
    <row r="16" spans="2:63">
      <c r="B16" t="s">
        <v>865</v>
      </c>
      <c r="C16" t="s">
        <v>866</v>
      </c>
      <c r="D16" t="s">
        <v>100</v>
      </c>
      <c r="E16" t="s">
        <v>864</v>
      </c>
      <c r="F16" t="s">
        <v>861</v>
      </c>
      <c r="G16" t="s">
        <v>102</v>
      </c>
      <c r="H16" s="77">
        <v>89834</v>
      </c>
      <c r="I16" s="77">
        <v>1827</v>
      </c>
      <c r="J16" s="77">
        <v>0</v>
      </c>
      <c r="K16" s="77">
        <v>1641.2671800000001</v>
      </c>
      <c r="L16" s="78">
        <v>4.0000000000000002E-4</v>
      </c>
      <c r="M16" s="78">
        <v>7.8899999999999998E-2</v>
      </c>
      <c r="N16" s="78">
        <v>1.35E-2</v>
      </c>
    </row>
    <row r="17" spans="2:14">
      <c r="B17" s="79" t="s">
        <v>867</v>
      </c>
      <c r="D17" s="16"/>
      <c r="E17" s="16"/>
      <c r="F17" s="16"/>
      <c r="G17" s="16"/>
      <c r="H17" s="81">
        <v>29106</v>
      </c>
      <c r="J17" s="81">
        <v>0</v>
      </c>
      <c r="K17" s="81">
        <v>1788.6569099999999</v>
      </c>
      <c r="M17" s="80">
        <v>8.5999999999999993E-2</v>
      </c>
      <c r="N17" s="80">
        <v>1.4800000000000001E-2</v>
      </c>
    </row>
    <row r="18" spans="2:14">
      <c r="B18" t="s">
        <v>868</v>
      </c>
      <c r="C18" t="s">
        <v>869</v>
      </c>
      <c r="D18" t="s">
        <v>100</v>
      </c>
      <c r="E18" t="s">
        <v>870</v>
      </c>
      <c r="F18" t="s">
        <v>861</v>
      </c>
      <c r="G18" t="s">
        <v>102</v>
      </c>
      <c r="H18" s="77">
        <v>12496</v>
      </c>
      <c r="I18" s="77">
        <v>5876</v>
      </c>
      <c r="J18" s="77">
        <v>0</v>
      </c>
      <c r="K18" s="77">
        <v>734.26495999999997</v>
      </c>
      <c r="L18" s="78">
        <v>1.6000000000000001E-3</v>
      </c>
      <c r="M18" s="78">
        <v>3.5299999999999998E-2</v>
      </c>
      <c r="N18" s="78">
        <v>6.1000000000000004E-3</v>
      </c>
    </row>
    <row r="19" spans="2:14">
      <c r="B19" t="s">
        <v>871</v>
      </c>
      <c r="C19" t="s">
        <v>872</v>
      </c>
      <c r="D19" t="s">
        <v>100</v>
      </c>
      <c r="E19" t="s">
        <v>873</v>
      </c>
      <c r="F19" t="s">
        <v>861</v>
      </c>
      <c r="G19" t="s">
        <v>102</v>
      </c>
      <c r="H19" s="77">
        <v>4084</v>
      </c>
      <c r="I19" s="77">
        <v>6797</v>
      </c>
      <c r="J19" s="77">
        <v>0</v>
      </c>
      <c r="K19" s="77">
        <v>277.58947999999998</v>
      </c>
      <c r="L19" s="78">
        <v>2.0000000000000001E-4</v>
      </c>
      <c r="M19" s="78">
        <v>1.3299999999999999E-2</v>
      </c>
      <c r="N19" s="78">
        <v>2.3E-3</v>
      </c>
    </row>
    <row r="20" spans="2:14">
      <c r="B20" t="s">
        <v>874</v>
      </c>
      <c r="C20" t="s">
        <v>875</v>
      </c>
      <c r="D20" t="s">
        <v>100</v>
      </c>
      <c r="E20" t="s">
        <v>876</v>
      </c>
      <c r="F20" t="s">
        <v>861</v>
      </c>
      <c r="G20" t="s">
        <v>102</v>
      </c>
      <c r="H20" s="77">
        <v>2717</v>
      </c>
      <c r="I20" s="77">
        <v>13450</v>
      </c>
      <c r="J20" s="77">
        <v>0</v>
      </c>
      <c r="K20" s="77">
        <v>365.43650000000002</v>
      </c>
      <c r="L20" s="78">
        <v>1E-4</v>
      </c>
      <c r="M20" s="78">
        <v>1.7600000000000001E-2</v>
      </c>
      <c r="N20" s="78">
        <v>3.0000000000000001E-3</v>
      </c>
    </row>
    <row r="21" spans="2:14">
      <c r="B21" t="s">
        <v>877</v>
      </c>
      <c r="C21" t="s">
        <v>878</v>
      </c>
      <c r="D21" t="s">
        <v>100</v>
      </c>
      <c r="E21" t="s">
        <v>879</v>
      </c>
      <c r="F21" t="s">
        <v>861</v>
      </c>
      <c r="G21" t="s">
        <v>102</v>
      </c>
      <c r="H21" s="77">
        <v>54</v>
      </c>
      <c r="I21" s="77">
        <v>5601</v>
      </c>
      <c r="J21" s="77">
        <v>0</v>
      </c>
      <c r="K21" s="77">
        <v>3.02454</v>
      </c>
      <c r="L21" s="78">
        <v>0</v>
      </c>
      <c r="M21" s="78">
        <v>1E-4</v>
      </c>
      <c r="N21" s="78">
        <v>0</v>
      </c>
    </row>
    <row r="22" spans="2:14">
      <c r="B22" t="s">
        <v>880</v>
      </c>
      <c r="C22" t="s">
        <v>881</v>
      </c>
      <c r="D22" t="s">
        <v>100</v>
      </c>
      <c r="E22" t="s">
        <v>879</v>
      </c>
      <c r="F22" t="s">
        <v>861</v>
      </c>
      <c r="G22" t="s">
        <v>102</v>
      </c>
      <c r="H22" s="77">
        <v>962</v>
      </c>
      <c r="I22" s="77">
        <v>4140</v>
      </c>
      <c r="J22" s="77">
        <v>0</v>
      </c>
      <c r="K22" s="77">
        <v>39.826799999999999</v>
      </c>
      <c r="L22" s="78">
        <v>2.9999999999999997E-4</v>
      </c>
      <c r="M22" s="78">
        <v>1.9E-3</v>
      </c>
      <c r="N22" s="78">
        <v>2.9999999999999997E-4</v>
      </c>
    </row>
    <row r="23" spans="2:14">
      <c r="B23" t="s">
        <v>882</v>
      </c>
      <c r="C23" t="s">
        <v>883</v>
      </c>
      <c r="D23" t="s">
        <v>100</v>
      </c>
      <c r="E23" t="s">
        <v>879</v>
      </c>
      <c r="F23" t="s">
        <v>861</v>
      </c>
      <c r="G23" t="s">
        <v>102</v>
      </c>
      <c r="H23" s="77">
        <v>8793</v>
      </c>
      <c r="I23" s="77">
        <v>4191</v>
      </c>
      <c r="J23" s="77">
        <v>0</v>
      </c>
      <c r="K23" s="77">
        <v>368.51463000000001</v>
      </c>
      <c r="L23" s="78">
        <v>1E-4</v>
      </c>
      <c r="M23" s="78">
        <v>1.77E-2</v>
      </c>
      <c r="N23" s="78">
        <v>3.0000000000000001E-3</v>
      </c>
    </row>
    <row r="24" spans="2:14">
      <c r="B24" s="79" t="s">
        <v>884</v>
      </c>
      <c r="D24" s="16"/>
      <c r="E24" s="16"/>
      <c r="F24" s="16"/>
      <c r="G24" s="16"/>
      <c r="H24" s="81">
        <v>53112</v>
      </c>
      <c r="J24" s="81">
        <v>0</v>
      </c>
      <c r="K24" s="81">
        <v>1772.4804594</v>
      </c>
      <c r="M24" s="80">
        <v>8.5199999999999998E-2</v>
      </c>
      <c r="N24" s="80">
        <v>1.46E-2</v>
      </c>
    </row>
    <row r="25" spans="2:14">
      <c r="B25" t="s">
        <v>885</v>
      </c>
      <c r="C25" t="s">
        <v>886</v>
      </c>
      <c r="D25" t="s">
        <v>100</v>
      </c>
      <c r="E25" t="s">
        <v>879</v>
      </c>
      <c r="F25" t="s">
        <v>887</v>
      </c>
      <c r="G25" t="s">
        <v>102</v>
      </c>
      <c r="H25" s="77">
        <v>37263</v>
      </c>
      <c r="I25" s="77">
        <v>3260.9</v>
      </c>
      <c r="J25" s="77">
        <v>0</v>
      </c>
      <c r="K25" s="77">
        <v>1215.1091670000001</v>
      </c>
      <c r="L25" s="78">
        <v>1.9E-3</v>
      </c>
      <c r="M25" s="78">
        <v>5.8400000000000001E-2</v>
      </c>
      <c r="N25" s="78">
        <v>0.01</v>
      </c>
    </row>
    <row r="26" spans="2:14">
      <c r="B26" t="s">
        <v>888</v>
      </c>
      <c r="C26" t="s">
        <v>889</v>
      </c>
      <c r="D26" t="s">
        <v>100</v>
      </c>
      <c r="E26" t="s">
        <v>879</v>
      </c>
      <c r="F26" t="s">
        <v>887</v>
      </c>
      <c r="G26" t="s">
        <v>102</v>
      </c>
      <c r="H26" s="77">
        <v>15849</v>
      </c>
      <c r="I26" s="77">
        <v>3516.76</v>
      </c>
      <c r="J26" s="77">
        <v>0</v>
      </c>
      <c r="K26" s="77">
        <v>557.37129240000002</v>
      </c>
      <c r="L26" s="78">
        <v>2.0000000000000001E-4</v>
      </c>
      <c r="M26" s="78">
        <v>2.6800000000000001E-2</v>
      </c>
      <c r="N26" s="78">
        <v>4.5999999999999999E-3</v>
      </c>
    </row>
    <row r="27" spans="2:14">
      <c r="B27" s="79" t="s">
        <v>890</v>
      </c>
      <c r="D27" s="16"/>
      <c r="E27" s="16"/>
      <c r="F27" s="16"/>
      <c r="G27" s="16"/>
      <c r="H27" s="81">
        <v>0</v>
      </c>
      <c r="J27" s="81">
        <v>0</v>
      </c>
      <c r="K27" s="81">
        <v>0</v>
      </c>
      <c r="M27" s="80">
        <v>0</v>
      </c>
      <c r="N27" s="80">
        <v>0</v>
      </c>
    </row>
    <row r="28" spans="2:14">
      <c r="B28" t="s">
        <v>222</v>
      </c>
      <c r="C28" t="s">
        <v>222</v>
      </c>
      <c r="D28" s="16"/>
      <c r="E28" s="16"/>
      <c r="F28" t="s">
        <v>222</v>
      </c>
      <c r="G28" t="s">
        <v>222</v>
      </c>
      <c r="H28" s="77">
        <v>0</v>
      </c>
      <c r="I28" s="77">
        <v>0</v>
      </c>
      <c r="K28" s="77">
        <v>0</v>
      </c>
      <c r="L28" s="78">
        <v>0</v>
      </c>
      <c r="M28" s="78">
        <v>0</v>
      </c>
      <c r="N28" s="78">
        <v>0</v>
      </c>
    </row>
    <row r="29" spans="2:14">
      <c r="B29" s="79" t="s">
        <v>658</v>
      </c>
      <c r="D29" s="16"/>
      <c r="E29" s="16"/>
      <c r="F29" s="16"/>
      <c r="G29" s="16"/>
      <c r="H29" s="81">
        <v>0</v>
      </c>
      <c r="J29" s="81">
        <v>0</v>
      </c>
      <c r="K29" s="81">
        <v>0</v>
      </c>
      <c r="M29" s="80">
        <v>0</v>
      </c>
      <c r="N29" s="80">
        <v>0</v>
      </c>
    </row>
    <row r="30" spans="2:14">
      <c r="B30" t="s">
        <v>222</v>
      </c>
      <c r="C30" t="s">
        <v>222</v>
      </c>
      <c r="D30" s="16"/>
      <c r="E30" s="16"/>
      <c r="F30" t="s">
        <v>222</v>
      </c>
      <c r="G30" t="s">
        <v>222</v>
      </c>
      <c r="H30" s="77">
        <v>0</v>
      </c>
      <c r="I30" s="77">
        <v>0</v>
      </c>
      <c r="K30" s="77">
        <v>0</v>
      </c>
      <c r="L30" s="78">
        <v>0</v>
      </c>
      <c r="M30" s="78">
        <v>0</v>
      </c>
      <c r="N30" s="78">
        <v>0</v>
      </c>
    </row>
    <row r="31" spans="2:14">
      <c r="B31" s="79" t="s">
        <v>891</v>
      </c>
      <c r="D31" s="16"/>
      <c r="E31" s="16"/>
      <c r="F31" s="16"/>
      <c r="G31" s="16"/>
      <c r="H31" s="81">
        <v>0</v>
      </c>
      <c r="J31" s="81">
        <v>0</v>
      </c>
      <c r="K31" s="81">
        <v>0</v>
      </c>
      <c r="M31" s="80">
        <v>0</v>
      </c>
      <c r="N31" s="80">
        <v>0</v>
      </c>
    </row>
    <row r="32" spans="2:14">
      <c r="B32" t="s">
        <v>222</v>
      </c>
      <c r="C32" t="s">
        <v>222</v>
      </c>
      <c r="D32" s="16"/>
      <c r="E32" s="16"/>
      <c r="F32" t="s">
        <v>222</v>
      </c>
      <c r="G32" t="s">
        <v>222</v>
      </c>
      <c r="H32" s="77">
        <v>0</v>
      </c>
      <c r="I32" s="77">
        <v>0</v>
      </c>
      <c r="K32" s="77">
        <v>0</v>
      </c>
      <c r="L32" s="78">
        <v>0</v>
      </c>
      <c r="M32" s="78">
        <v>0</v>
      </c>
      <c r="N32" s="78">
        <v>0</v>
      </c>
    </row>
    <row r="33" spans="2:14">
      <c r="B33" s="79" t="s">
        <v>227</v>
      </c>
      <c r="D33" s="16"/>
      <c r="E33" s="16"/>
      <c r="F33" s="16"/>
      <c r="G33" s="16"/>
      <c r="H33" s="81">
        <v>20489</v>
      </c>
      <c r="J33" s="81">
        <v>28.763729040000001</v>
      </c>
      <c r="K33" s="81">
        <v>14808.978127794</v>
      </c>
      <c r="M33" s="80">
        <v>0.71189999999999998</v>
      </c>
      <c r="N33" s="80">
        <v>0.1222</v>
      </c>
    </row>
    <row r="34" spans="2:14">
      <c r="B34" s="79" t="s">
        <v>892</v>
      </c>
      <c r="D34" s="16"/>
      <c r="E34" s="16"/>
      <c r="F34" s="16"/>
      <c r="G34" s="16"/>
      <c r="H34" s="81">
        <v>12532</v>
      </c>
      <c r="J34" s="81">
        <v>28.763729040000001</v>
      </c>
      <c r="K34" s="81">
        <v>11844.144734834001</v>
      </c>
      <c r="M34" s="80">
        <v>0.56930000000000003</v>
      </c>
      <c r="N34" s="80">
        <v>9.7699999999999995E-2</v>
      </c>
    </row>
    <row r="35" spans="2:14">
      <c r="B35" t="s">
        <v>893</v>
      </c>
      <c r="C35" t="s">
        <v>894</v>
      </c>
      <c r="D35" t="s">
        <v>661</v>
      </c>
      <c r="E35" t="s">
        <v>895</v>
      </c>
      <c r="F35" t="s">
        <v>663</v>
      </c>
      <c r="G35" t="s">
        <v>106</v>
      </c>
      <c r="H35" s="77">
        <v>217</v>
      </c>
      <c r="I35" s="77">
        <v>7302</v>
      </c>
      <c r="J35" s="77">
        <v>0</v>
      </c>
      <c r="K35" s="77">
        <v>60.592580159999997</v>
      </c>
      <c r="L35" s="78">
        <v>0</v>
      </c>
      <c r="M35" s="78">
        <v>2.8999999999999998E-3</v>
      </c>
      <c r="N35" s="78">
        <v>5.0000000000000001E-4</v>
      </c>
    </row>
    <row r="36" spans="2:14">
      <c r="B36" t="s">
        <v>896</v>
      </c>
      <c r="C36" t="s">
        <v>897</v>
      </c>
      <c r="D36" t="s">
        <v>661</v>
      </c>
      <c r="E36" t="s">
        <v>898</v>
      </c>
      <c r="F36" t="s">
        <v>861</v>
      </c>
      <c r="G36" t="s">
        <v>106</v>
      </c>
      <c r="H36" s="77">
        <v>728</v>
      </c>
      <c r="I36" s="77">
        <v>3967</v>
      </c>
      <c r="J36" s="77">
        <v>0</v>
      </c>
      <c r="K36" s="77">
        <v>110.43620224</v>
      </c>
      <c r="L36" s="78">
        <v>0</v>
      </c>
      <c r="M36" s="78">
        <v>5.3E-3</v>
      </c>
      <c r="N36" s="78">
        <v>8.9999999999999998E-4</v>
      </c>
    </row>
    <row r="37" spans="2:14">
      <c r="B37" t="s">
        <v>899</v>
      </c>
      <c r="C37" t="s">
        <v>900</v>
      </c>
      <c r="D37" t="s">
        <v>661</v>
      </c>
      <c r="E37" t="s">
        <v>901</v>
      </c>
      <c r="F37" t="s">
        <v>861</v>
      </c>
      <c r="G37" t="s">
        <v>106</v>
      </c>
      <c r="H37" s="77">
        <v>1714</v>
      </c>
      <c r="I37" s="77">
        <v>3641</v>
      </c>
      <c r="J37" s="77">
        <v>0</v>
      </c>
      <c r="K37" s="77">
        <v>238.64337376</v>
      </c>
      <c r="L37" s="78">
        <v>0</v>
      </c>
      <c r="M37" s="78">
        <v>1.15E-2</v>
      </c>
      <c r="N37" s="78">
        <v>2E-3</v>
      </c>
    </row>
    <row r="38" spans="2:14">
      <c r="B38" t="s">
        <v>902</v>
      </c>
      <c r="C38" t="s">
        <v>903</v>
      </c>
      <c r="D38" t="s">
        <v>661</v>
      </c>
      <c r="E38" t="s">
        <v>904</v>
      </c>
      <c r="F38" t="s">
        <v>861</v>
      </c>
      <c r="G38" t="s">
        <v>106</v>
      </c>
      <c r="H38" s="77">
        <v>182</v>
      </c>
      <c r="I38" s="77">
        <v>14169</v>
      </c>
      <c r="J38" s="77">
        <v>0</v>
      </c>
      <c r="K38" s="77">
        <v>98.611705920000006</v>
      </c>
      <c r="L38" s="78">
        <v>0</v>
      </c>
      <c r="M38" s="78">
        <v>4.7000000000000002E-3</v>
      </c>
      <c r="N38" s="78">
        <v>8.0000000000000004E-4</v>
      </c>
    </row>
    <row r="39" spans="2:14">
      <c r="B39" t="s">
        <v>905</v>
      </c>
      <c r="C39" t="s">
        <v>906</v>
      </c>
      <c r="D39" t="s">
        <v>817</v>
      </c>
      <c r="E39" t="s">
        <v>907</v>
      </c>
      <c r="F39" t="s">
        <v>861</v>
      </c>
      <c r="G39" t="s">
        <v>106</v>
      </c>
      <c r="H39" s="77">
        <v>843</v>
      </c>
      <c r="I39" s="77">
        <v>35827</v>
      </c>
      <c r="J39" s="77">
        <v>1.2965</v>
      </c>
      <c r="K39" s="77">
        <v>1156.22713664</v>
      </c>
      <c r="L39" s="78">
        <v>0</v>
      </c>
      <c r="M39" s="78">
        <v>5.5599999999999997E-2</v>
      </c>
      <c r="N39" s="78">
        <v>9.4999999999999998E-3</v>
      </c>
    </row>
    <row r="40" spans="2:14">
      <c r="B40" t="s">
        <v>908</v>
      </c>
      <c r="C40" t="s">
        <v>909</v>
      </c>
      <c r="D40" t="s">
        <v>910</v>
      </c>
      <c r="E40" t="s">
        <v>911</v>
      </c>
      <c r="F40" t="s">
        <v>861</v>
      </c>
      <c r="G40" t="s">
        <v>110</v>
      </c>
      <c r="H40" s="77">
        <v>307</v>
      </c>
      <c r="I40" s="77">
        <v>12882</v>
      </c>
      <c r="J40" s="77">
        <v>0</v>
      </c>
      <c r="K40" s="77">
        <v>160.290944994</v>
      </c>
      <c r="L40" s="78">
        <v>0</v>
      </c>
      <c r="M40" s="78">
        <v>7.7000000000000002E-3</v>
      </c>
      <c r="N40" s="78">
        <v>1.2999999999999999E-3</v>
      </c>
    </row>
    <row r="41" spans="2:14">
      <c r="B41" t="s">
        <v>912</v>
      </c>
      <c r="C41" t="s">
        <v>913</v>
      </c>
      <c r="D41" t="s">
        <v>123</v>
      </c>
      <c r="E41" t="s">
        <v>911</v>
      </c>
      <c r="F41" t="s">
        <v>861</v>
      </c>
      <c r="G41" t="s">
        <v>106</v>
      </c>
      <c r="H41" s="77">
        <v>2227</v>
      </c>
      <c r="I41" s="77">
        <v>2653</v>
      </c>
      <c r="J41" s="77">
        <v>0</v>
      </c>
      <c r="K41" s="77">
        <v>225.93075343999999</v>
      </c>
      <c r="L41" s="78">
        <v>0</v>
      </c>
      <c r="M41" s="78">
        <v>1.09E-2</v>
      </c>
      <c r="N41" s="78">
        <v>1.9E-3</v>
      </c>
    </row>
    <row r="42" spans="2:14">
      <c r="B42" t="s">
        <v>914</v>
      </c>
      <c r="C42" t="s">
        <v>915</v>
      </c>
      <c r="D42" t="s">
        <v>661</v>
      </c>
      <c r="E42" t="s">
        <v>911</v>
      </c>
      <c r="F42" t="s">
        <v>861</v>
      </c>
      <c r="G42" t="s">
        <v>106</v>
      </c>
      <c r="H42" s="77">
        <v>551</v>
      </c>
      <c r="I42" s="77">
        <v>17674</v>
      </c>
      <c r="J42" s="77">
        <v>1.74645904</v>
      </c>
      <c r="K42" s="77">
        <v>374.14188080000002</v>
      </c>
      <c r="L42" s="78">
        <v>0</v>
      </c>
      <c r="M42" s="78">
        <v>1.7999999999999999E-2</v>
      </c>
      <c r="N42" s="78">
        <v>3.0999999999999999E-3</v>
      </c>
    </row>
    <row r="43" spans="2:14">
      <c r="B43" t="s">
        <v>916</v>
      </c>
      <c r="C43" t="s">
        <v>917</v>
      </c>
      <c r="D43" t="s">
        <v>661</v>
      </c>
      <c r="E43" t="s">
        <v>918</v>
      </c>
      <c r="F43" t="s">
        <v>861</v>
      </c>
      <c r="G43" t="s">
        <v>106</v>
      </c>
      <c r="H43" s="77">
        <v>5559</v>
      </c>
      <c r="I43" s="77">
        <v>42748</v>
      </c>
      <c r="J43" s="77">
        <v>24.846419999999998</v>
      </c>
      <c r="K43" s="77">
        <v>9112.0521076799996</v>
      </c>
      <c r="L43" s="78">
        <v>0</v>
      </c>
      <c r="M43" s="78">
        <v>0.438</v>
      </c>
      <c r="N43" s="78">
        <v>7.5200000000000003E-2</v>
      </c>
    </row>
    <row r="44" spans="2:14">
      <c r="B44" t="s">
        <v>919</v>
      </c>
      <c r="C44" t="s">
        <v>920</v>
      </c>
      <c r="D44" t="s">
        <v>661</v>
      </c>
      <c r="E44" t="s">
        <v>921</v>
      </c>
      <c r="F44" t="s">
        <v>861</v>
      </c>
      <c r="G44" t="s">
        <v>106</v>
      </c>
      <c r="H44" s="77">
        <v>204</v>
      </c>
      <c r="I44" s="77">
        <v>39270</v>
      </c>
      <c r="J44" s="77">
        <v>0.87434999999999996</v>
      </c>
      <c r="K44" s="77">
        <v>307.2180492</v>
      </c>
      <c r="L44" s="78">
        <v>0</v>
      </c>
      <c r="M44" s="78">
        <v>1.4800000000000001E-2</v>
      </c>
      <c r="N44" s="78">
        <v>2.5000000000000001E-3</v>
      </c>
    </row>
    <row r="45" spans="2:14">
      <c r="B45" s="79" t="s">
        <v>922</v>
      </c>
      <c r="D45" s="16"/>
      <c r="E45" s="16"/>
      <c r="F45" s="16"/>
      <c r="G45" s="16"/>
      <c r="H45" s="81">
        <v>7957</v>
      </c>
      <c r="J45" s="81">
        <v>0</v>
      </c>
      <c r="K45" s="81">
        <v>2964.8333929599999</v>
      </c>
      <c r="M45" s="80">
        <v>0.14249999999999999</v>
      </c>
      <c r="N45" s="80">
        <v>2.4500000000000001E-2</v>
      </c>
    </row>
    <row r="46" spans="2:14">
      <c r="B46" t="s">
        <v>923</v>
      </c>
      <c r="C46" t="s">
        <v>924</v>
      </c>
      <c r="D46" t="s">
        <v>661</v>
      </c>
      <c r="E46" t="s">
        <v>925</v>
      </c>
      <c r="F46" t="s">
        <v>887</v>
      </c>
      <c r="G46" t="s">
        <v>106</v>
      </c>
      <c r="H46" s="77">
        <v>1074</v>
      </c>
      <c r="I46" s="77">
        <v>7372</v>
      </c>
      <c r="J46" s="77">
        <v>0</v>
      </c>
      <c r="K46" s="77">
        <v>302.76627072000002</v>
      </c>
      <c r="L46" s="78">
        <v>0</v>
      </c>
      <c r="M46" s="78">
        <v>1.46E-2</v>
      </c>
      <c r="N46" s="78">
        <v>2.5000000000000001E-3</v>
      </c>
    </row>
    <row r="47" spans="2:14">
      <c r="B47" t="s">
        <v>926</v>
      </c>
      <c r="C47" t="s">
        <v>927</v>
      </c>
      <c r="D47" t="s">
        <v>661</v>
      </c>
      <c r="E47" t="s">
        <v>911</v>
      </c>
      <c r="F47" t="s">
        <v>887</v>
      </c>
      <c r="G47" t="s">
        <v>106</v>
      </c>
      <c r="H47" s="77">
        <v>5853</v>
      </c>
      <c r="I47" s="77">
        <v>10202</v>
      </c>
      <c r="J47" s="77">
        <v>0</v>
      </c>
      <c r="K47" s="77">
        <v>2283.3985814399998</v>
      </c>
      <c r="L47" s="78">
        <v>0</v>
      </c>
      <c r="M47" s="78">
        <v>0.10979999999999999</v>
      </c>
      <c r="N47" s="78">
        <v>1.8800000000000001E-2</v>
      </c>
    </row>
    <row r="48" spans="2:14">
      <c r="B48" t="s">
        <v>928</v>
      </c>
      <c r="C48" t="s">
        <v>929</v>
      </c>
      <c r="D48" t="s">
        <v>930</v>
      </c>
      <c r="E48" t="s">
        <v>911</v>
      </c>
      <c r="F48" t="s">
        <v>887</v>
      </c>
      <c r="G48" t="s">
        <v>106</v>
      </c>
      <c r="H48" s="77">
        <v>1030</v>
      </c>
      <c r="I48" s="77">
        <v>9614</v>
      </c>
      <c r="J48" s="77">
        <v>0</v>
      </c>
      <c r="K48" s="77">
        <v>378.66854080000002</v>
      </c>
      <c r="L48" s="78">
        <v>0</v>
      </c>
      <c r="M48" s="78">
        <v>1.8200000000000001E-2</v>
      </c>
      <c r="N48" s="78">
        <v>3.0999999999999999E-3</v>
      </c>
    </row>
    <row r="49" spans="2:14">
      <c r="B49" s="79" t="s">
        <v>658</v>
      </c>
      <c r="D49" s="16"/>
      <c r="E49" s="16"/>
      <c r="F49" s="16"/>
      <c r="G49" s="16"/>
      <c r="H49" s="81">
        <v>0</v>
      </c>
      <c r="J49" s="81">
        <v>0</v>
      </c>
      <c r="K49" s="81">
        <v>0</v>
      </c>
      <c r="M49" s="80">
        <v>0</v>
      </c>
      <c r="N49" s="80">
        <v>0</v>
      </c>
    </row>
    <row r="50" spans="2:14">
      <c r="B50" t="s">
        <v>222</v>
      </c>
      <c r="C50" t="s">
        <v>222</v>
      </c>
      <c r="D50" s="16"/>
      <c r="E50" s="16"/>
      <c r="F50" t="s">
        <v>222</v>
      </c>
      <c r="G50" t="s">
        <v>222</v>
      </c>
      <c r="H50" s="77">
        <v>0</v>
      </c>
      <c r="I50" s="77">
        <v>0</v>
      </c>
      <c r="K50" s="77">
        <v>0</v>
      </c>
      <c r="L50" s="78">
        <v>0</v>
      </c>
      <c r="M50" s="78">
        <v>0</v>
      </c>
      <c r="N50" s="78">
        <v>0</v>
      </c>
    </row>
    <row r="51" spans="2:14">
      <c r="B51" s="79" t="s">
        <v>891</v>
      </c>
      <c r="D51" s="16"/>
      <c r="E51" s="16"/>
      <c r="F51" s="16"/>
      <c r="G51" s="16"/>
      <c r="H51" s="81">
        <v>0</v>
      </c>
      <c r="J51" s="81">
        <v>0</v>
      </c>
      <c r="K51" s="81">
        <v>0</v>
      </c>
      <c r="M51" s="80">
        <v>0</v>
      </c>
      <c r="N51" s="80">
        <v>0</v>
      </c>
    </row>
    <row r="52" spans="2:14">
      <c r="B52" t="s">
        <v>222</v>
      </c>
      <c r="C52" t="s">
        <v>222</v>
      </c>
      <c r="D52" s="16"/>
      <c r="E52" s="16"/>
      <c r="F52" t="s">
        <v>222</v>
      </c>
      <c r="G52" t="s">
        <v>222</v>
      </c>
      <c r="H52" s="77">
        <v>0</v>
      </c>
      <c r="I52" s="77">
        <v>0</v>
      </c>
      <c r="K52" s="77">
        <v>0</v>
      </c>
      <c r="L52" s="78">
        <v>0</v>
      </c>
      <c r="M52" s="78">
        <v>0</v>
      </c>
      <c r="N52" s="78">
        <v>0</v>
      </c>
    </row>
    <row r="53" spans="2:14">
      <c r="B53" t="s">
        <v>229</v>
      </c>
      <c r="D53" s="16"/>
      <c r="E53" s="16"/>
      <c r="F53" s="16"/>
      <c r="G53" s="16"/>
    </row>
    <row r="54" spans="2:14">
      <c r="B54" t="s">
        <v>309</v>
      </c>
      <c r="D54" s="16"/>
      <c r="E54" s="16"/>
      <c r="F54" s="16"/>
      <c r="G54" s="16"/>
    </row>
    <row r="55" spans="2:14">
      <c r="B55" t="s">
        <v>310</v>
      </c>
      <c r="D55" s="16"/>
      <c r="E55" s="16"/>
      <c r="F55" s="16"/>
      <c r="G55" s="16"/>
    </row>
    <row r="56" spans="2:14">
      <c r="B56" t="s">
        <v>311</v>
      </c>
      <c r="D56" s="16"/>
      <c r="E56" s="16"/>
      <c r="F56" s="16"/>
      <c r="G56" s="16"/>
    </row>
    <row r="57" spans="2:14">
      <c r="B57" t="s">
        <v>312</v>
      </c>
      <c r="D57" s="16"/>
      <c r="E57" s="16"/>
      <c r="F57" s="16"/>
      <c r="G57" s="16"/>
    </row>
    <row r="58" spans="2:14">
      <c r="D58" s="16"/>
      <c r="E58" s="16"/>
      <c r="F58" s="16"/>
      <c r="G58" s="16"/>
    </row>
    <row r="59" spans="2:14">
      <c r="D59" s="16"/>
      <c r="E59" s="16"/>
      <c r="F59" s="16"/>
      <c r="G59" s="16"/>
    </row>
    <row r="60" spans="2:14">
      <c r="D60" s="16"/>
      <c r="E60" s="16"/>
      <c r="F60" s="16"/>
      <c r="G60" s="16"/>
    </row>
    <row r="61" spans="2:14">
      <c r="D61" s="16"/>
      <c r="E61" s="16"/>
      <c r="F61" s="16"/>
      <c r="G61" s="16"/>
    </row>
    <row r="62" spans="2:14">
      <c r="D62" s="16"/>
      <c r="E62" s="16"/>
      <c r="F62" s="16"/>
      <c r="G62" s="16"/>
    </row>
    <row r="63" spans="2:14">
      <c r="D63" s="16"/>
      <c r="E63" s="16"/>
      <c r="F63" s="16"/>
      <c r="G63" s="16"/>
    </row>
    <row r="64" spans="2:14">
      <c r="D64" s="16"/>
      <c r="E64" s="16"/>
      <c r="F64" s="16"/>
      <c r="G64" s="16"/>
    </row>
    <row r="65" spans="4:7">
      <c r="D65" s="16"/>
      <c r="E65" s="16"/>
      <c r="F65" s="16"/>
      <c r="G65" s="16"/>
    </row>
    <row r="66" spans="4:7">
      <c r="D66" s="16"/>
      <c r="E66" s="16"/>
      <c r="F66" s="16"/>
      <c r="G66" s="16"/>
    </row>
    <row r="67" spans="4:7">
      <c r="D67" s="16"/>
      <c r="E67" s="16"/>
      <c r="F67" s="16"/>
      <c r="G67" s="16"/>
    </row>
    <row r="68" spans="4:7">
      <c r="D68" s="16"/>
      <c r="E68" s="16"/>
      <c r="F68" s="16"/>
      <c r="G68" s="16"/>
    </row>
    <row r="69" spans="4:7">
      <c r="D69" s="16"/>
      <c r="E69" s="16"/>
      <c r="F69" s="16"/>
      <c r="G69" s="16"/>
    </row>
    <row r="70" spans="4:7">
      <c r="D70" s="16"/>
      <c r="E70" s="16"/>
      <c r="F70" s="16"/>
      <c r="G70" s="16"/>
    </row>
    <row r="71" spans="4:7">
      <c r="D71" s="16"/>
      <c r="E71" s="16"/>
      <c r="F71" s="16"/>
      <c r="G71" s="16"/>
    </row>
    <row r="72" spans="4:7">
      <c r="D72" s="16"/>
      <c r="E72" s="16"/>
      <c r="F72" s="16"/>
      <c r="G72" s="16"/>
    </row>
    <row r="73" spans="4:7">
      <c r="D73" s="16"/>
      <c r="E73" s="16"/>
      <c r="F73" s="16"/>
      <c r="G73" s="16"/>
    </row>
    <row r="74" spans="4:7">
      <c r="D74" s="16"/>
      <c r="E74" s="16"/>
      <c r="F74" s="16"/>
      <c r="G74" s="16"/>
    </row>
    <row r="75" spans="4:7">
      <c r="D75" s="16"/>
      <c r="E75" s="16"/>
      <c r="F75" s="16"/>
      <c r="G75" s="16"/>
    </row>
    <row r="76" spans="4:7">
      <c r="D76" s="16"/>
      <c r="E76" s="16"/>
      <c r="F76" s="16"/>
      <c r="G76" s="16"/>
    </row>
    <row r="77" spans="4:7">
      <c r="D77" s="16"/>
      <c r="E77" s="16"/>
      <c r="F77" s="16"/>
      <c r="G77" s="16"/>
    </row>
    <row r="78" spans="4:7">
      <c r="D78" s="16"/>
      <c r="E78" s="16"/>
      <c r="F78" s="16"/>
      <c r="G78" s="16"/>
    </row>
    <row r="79" spans="4:7">
      <c r="D79" s="16"/>
      <c r="E79" s="16"/>
      <c r="F79" s="16"/>
      <c r="G79" s="16"/>
    </row>
    <row r="80" spans="4:7">
      <c r="D80" s="16"/>
      <c r="E80" s="16"/>
      <c r="F80" s="16"/>
      <c r="G80" s="16"/>
    </row>
    <row r="81" spans="4:7">
      <c r="D81" s="16"/>
      <c r="E81" s="16"/>
      <c r="F81" s="16"/>
      <c r="G81" s="16"/>
    </row>
    <row r="82" spans="4:7">
      <c r="D82" s="16"/>
      <c r="E82" s="16"/>
      <c r="F82" s="16"/>
      <c r="G82" s="16"/>
    </row>
    <row r="83" spans="4:7">
      <c r="D83" s="16"/>
      <c r="E83" s="16"/>
      <c r="F83" s="16"/>
      <c r="G83" s="16"/>
    </row>
    <row r="84" spans="4:7">
      <c r="D84" s="16"/>
      <c r="E84" s="16"/>
      <c r="F84" s="16"/>
      <c r="G84" s="16"/>
    </row>
    <row r="85" spans="4:7">
      <c r="D85" s="16"/>
      <c r="E85" s="16"/>
      <c r="F85" s="16"/>
      <c r="G85" s="16"/>
    </row>
    <row r="86" spans="4:7">
      <c r="D86" s="16"/>
      <c r="E86" s="16"/>
      <c r="F86" s="16"/>
      <c r="G86" s="16"/>
    </row>
    <row r="87" spans="4:7">
      <c r="D87" s="16"/>
      <c r="E87" s="16"/>
      <c r="F87" s="16"/>
      <c r="G87" s="16"/>
    </row>
    <row r="88" spans="4:7">
      <c r="D88" s="16"/>
      <c r="E88" s="16"/>
      <c r="F88" s="16"/>
      <c r="G88" s="16"/>
    </row>
    <row r="89" spans="4:7">
      <c r="D89" s="16"/>
      <c r="E89" s="16"/>
      <c r="F89" s="16"/>
      <c r="G89" s="16"/>
    </row>
    <row r="90" spans="4:7">
      <c r="D90" s="16"/>
      <c r="E90" s="16"/>
      <c r="F90" s="16"/>
      <c r="G90" s="16"/>
    </row>
    <row r="91" spans="4:7">
      <c r="D91" s="16"/>
      <c r="E91" s="16"/>
      <c r="F91" s="16"/>
      <c r="G91" s="16"/>
    </row>
    <row r="92" spans="4:7">
      <c r="D92" s="16"/>
      <c r="E92" s="16"/>
      <c r="F92" s="16"/>
      <c r="G92" s="16"/>
    </row>
    <row r="93" spans="4:7">
      <c r="D93" s="16"/>
      <c r="E93" s="16"/>
      <c r="F93" s="16"/>
      <c r="G93" s="16"/>
    </row>
    <row r="94" spans="4:7">
      <c r="D94" s="16"/>
      <c r="E94" s="16"/>
      <c r="F94" s="16"/>
      <c r="G94" s="16"/>
    </row>
    <row r="95" spans="4:7">
      <c r="D95" s="16"/>
      <c r="E95" s="16"/>
      <c r="F95" s="16"/>
      <c r="G95" s="16"/>
    </row>
    <row r="96" spans="4:7">
      <c r="D96" s="16"/>
      <c r="E96" s="16"/>
      <c r="F96" s="16"/>
      <c r="G96" s="16"/>
    </row>
    <row r="97" spans="4:7">
      <c r="D97" s="16"/>
      <c r="E97" s="16"/>
      <c r="F97" s="16"/>
      <c r="G97" s="16"/>
    </row>
    <row r="98" spans="4:7">
      <c r="D98" s="16"/>
      <c r="E98" s="16"/>
      <c r="F98" s="16"/>
      <c r="G98" s="16"/>
    </row>
    <row r="99" spans="4:7">
      <c r="D99" s="16"/>
      <c r="E99" s="16"/>
      <c r="F99" s="16"/>
      <c r="G99" s="16"/>
    </row>
    <row r="100" spans="4:7">
      <c r="D100" s="16"/>
      <c r="E100" s="16"/>
      <c r="F100" s="16"/>
      <c r="G100" s="16"/>
    </row>
    <row r="101" spans="4:7">
      <c r="D101" s="16"/>
      <c r="E101" s="16"/>
      <c r="F101" s="16"/>
      <c r="G101" s="16"/>
    </row>
    <row r="102" spans="4:7">
      <c r="D102" s="16"/>
      <c r="E102" s="16"/>
      <c r="F102" s="16"/>
      <c r="G102" s="16"/>
    </row>
    <row r="103" spans="4:7">
      <c r="D103" s="16"/>
      <c r="E103" s="16"/>
      <c r="F103" s="16"/>
      <c r="G103" s="16"/>
    </row>
    <row r="104" spans="4:7">
      <c r="D104" s="16"/>
      <c r="E104" s="16"/>
      <c r="F104" s="16"/>
      <c r="G104" s="16"/>
    </row>
    <row r="105" spans="4:7">
      <c r="D105" s="16"/>
      <c r="E105" s="16"/>
      <c r="F105" s="16"/>
      <c r="G105" s="16"/>
    </row>
    <row r="106" spans="4:7">
      <c r="D106" s="16"/>
      <c r="E106" s="16"/>
      <c r="F106" s="16"/>
      <c r="G106" s="16"/>
    </row>
    <row r="107" spans="4:7">
      <c r="D107" s="16"/>
      <c r="E107" s="16"/>
      <c r="F107" s="16"/>
      <c r="G107" s="16"/>
    </row>
    <row r="108" spans="4:7">
      <c r="D108" s="16"/>
      <c r="E108" s="16"/>
      <c r="F108" s="16"/>
      <c r="G108" s="16"/>
    </row>
    <row r="109" spans="4:7">
      <c r="D109" s="16"/>
      <c r="E109" s="16"/>
      <c r="F109" s="16"/>
      <c r="G109" s="16"/>
    </row>
    <row r="110" spans="4:7">
      <c r="D110" s="16"/>
      <c r="E110" s="16"/>
      <c r="F110" s="16"/>
      <c r="G110" s="16"/>
    </row>
    <row r="111" spans="4:7">
      <c r="D111" s="16"/>
      <c r="E111" s="16"/>
      <c r="F111" s="16"/>
      <c r="G111" s="16"/>
    </row>
    <row r="112" spans="4:7">
      <c r="D112" s="16"/>
      <c r="E112" s="16"/>
      <c r="F112" s="16"/>
      <c r="G112" s="16"/>
    </row>
    <row r="113" spans="4:7">
      <c r="D113" s="16"/>
      <c r="E113" s="16"/>
      <c r="F113" s="16"/>
      <c r="G113" s="16"/>
    </row>
    <row r="114" spans="4:7">
      <c r="D114" s="16"/>
      <c r="E114" s="16"/>
      <c r="F114" s="16"/>
      <c r="G114" s="16"/>
    </row>
    <row r="115" spans="4:7">
      <c r="D115" s="16"/>
      <c r="E115" s="16"/>
      <c r="F115" s="16"/>
      <c r="G115" s="16"/>
    </row>
    <row r="116" spans="4:7">
      <c r="D116" s="16"/>
      <c r="E116" s="16"/>
      <c r="F116" s="16"/>
      <c r="G116" s="16"/>
    </row>
    <row r="117" spans="4:7">
      <c r="D117" s="16"/>
      <c r="E117" s="16"/>
      <c r="F117" s="16"/>
      <c r="G117" s="16"/>
    </row>
    <row r="118" spans="4:7">
      <c r="D118" s="16"/>
      <c r="E118" s="16"/>
      <c r="F118" s="16"/>
      <c r="G118" s="16"/>
    </row>
    <row r="119" spans="4:7">
      <c r="D119" s="16"/>
      <c r="E119" s="16"/>
      <c r="F119" s="16"/>
      <c r="G119" s="16"/>
    </row>
    <row r="120" spans="4:7">
      <c r="D120" s="16"/>
      <c r="E120" s="16"/>
      <c r="F120" s="16"/>
      <c r="G120" s="16"/>
    </row>
    <row r="121" spans="4:7">
      <c r="D121" s="16"/>
      <c r="E121" s="16"/>
      <c r="F121" s="16"/>
      <c r="G121" s="16"/>
    </row>
    <row r="122" spans="4:7">
      <c r="D122" s="16"/>
      <c r="E122" s="16"/>
      <c r="F122" s="16"/>
      <c r="G122" s="16"/>
    </row>
    <row r="123" spans="4:7">
      <c r="D123" s="16"/>
      <c r="E123" s="16"/>
      <c r="F123" s="16"/>
      <c r="G123" s="16"/>
    </row>
    <row r="124" spans="4:7">
      <c r="D124" s="16"/>
      <c r="E124" s="16"/>
      <c r="F124" s="16"/>
      <c r="G124" s="16"/>
    </row>
    <row r="125" spans="4:7">
      <c r="D125" s="16"/>
      <c r="E125" s="16"/>
      <c r="F125" s="16"/>
      <c r="G125" s="16"/>
    </row>
    <row r="126" spans="4:7">
      <c r="D126" s="16"/>
      <c r="E126" s="16"/>
      <c r="F126" s="16"/>
      <c r="G126" s="16"/>
    </row>
    <row r="127" spans="4:7">
      <c r="D127" s="16"/>
      <c r="E127" s="16"/>
      <c r="F127" s="16"/>
      <c r="G127" s="16"/>
    </row>
    <row r="128" spans="4:7"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M297"/>
  <sheetViews>
    <sheetView rightToLeft="1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</row>
    <row r="3" spans="2:65">
      <c r="B3" s="2" t="s">
        <v>2</v>
      </c>
      <c r="C3" t="s">
        <v>198</v>
      </c>
    </row>
    <row r="4" spans="2:65">
      <c r="B4" s="2" t="s">
        <v>3</v>
      </c>
    </row>
    <row r="6" spans="2:65" ht="26.25" customHeight="1">
      <c r="B6" s="98" t="s">
        <v>68</v>
      </c>
      <c r="C6" s="99"/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O6" s="100"/>
    </row>
    <row r="7" spans="2:65" ht="26.25" customHeight="1">
      <c r="B7" s="98" t="s">
        <v>93</v>
      </c>
      <c r="C7" s="99"/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O7" s="100"/>
      <c r="BM7" s="19"/>
    </row>
    <row r="8" spans="2:65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53</v>
      </c>
      <c r="J8" s="28" t="s">
        <v>187</v>
      </c>
      <c r="K8" s="28" t="s">
        <v>188</v>
      </c>
      <c r="L8" s="28" t="s">
        <v>56</v>
      </c>
      <c r="M8" s="28" t="s">
        <v>73</v>
      </c>
      <c r="N8" s="28" t="s">
        <v>57</v>
      </c>
      <c r="O8" s="34" t="s">
        <v>183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184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35"/>
      <c r="BG10" s="16"/>
      <c r="BH10" s="19"/>
      <c r="BI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5">
        <v>520708.08</v>
      </c>
      <c r="K11" s="7"/>
      <c r="L11" s="75">
        <v>2666.91392467584</v>
      </c>
      <c r="M11" s="7"/>
      <c r="N11" s="76">
        <v>1</v>
      </c>
      <c r="O11" s="76">
        <v>2.1999999999999999E-2</v>
      </c>
      <c r="P11" s="35"/>
      <c r="BG11" s="16"/>
      <c r="BH11" s="19"/>
      <c r="BI11" s="16"/>
      <c r="BM11" s="16"/>
    </row>
    <row r="12" spans="2:65">
      <c r="B12" s="79" t="s">
        <v>201</v>
      </c>
      <c r="C12" s="16"/>
      <c r="D12" s="16"/>
      <c r="E12" s="16"/>
      <c r="J12" s="81">
        <v>510514.48</v>
      </c>
      <c r="L12" s="81">
        <v>1927.9913435264</v>
      </c>
      <c r="N12" s="80">
        <v>0.72289999999999999</v>
      </c>
      <c r="O12" s="80">
        <v>1.5900000000000001E-2</v>
      </c>
    </row>
    <row r="13" spans="2:65">
      <c r="B13" s="79" t="s">
        <v>931</v>
      </c>
      <c r="C13" s="16"/>
      <c r="D13" s="16"/>
      <c r="E13" s="16"/>
      <c r="J13" s="81">
        <v>0</v>
      </c>
      <c r="L13" s="81">
        <v>0</v>
      </c>
      <c r="N13" s="80">
        <v>0</v>
      </c>
      <c r="O13" s="80">
        <v>0</v>
      </c>
    </row>
    <row r="14" spans="2:65">
      <c r="B14" t="s">
        <v>222</v>
      </c>
      <c r="C14" t="s">
        <v>222</v>
      </c>
      <c r="D14" s="16"/>
      <c r="E14" s="16"/>
      <c r="F14" t="s">
        <v>222</v>
      </c>
      <c r="G14" t="s">
        <v>222</v>
      </c>
      <c r="I14" t="s">
        <v>222</v>
      </c>
      <c r="J14" s="77">
        <v>0</v>
      </c>
      <c r="K14" s="77">
        <v>0</v>
      </c>
      <c r="L14" s="77">
        <v>0</v>
      </c>
      <c r="M14" s="78">
        <v>0</v>
      </c>
      <c r="N14" s="78">
        <v>0</v>
      </c>
      <c r="O14" s="78">
        <v>0</v>
      </c>
    </row>
    <row r="15" spans="2:65">
      <c r="B15" s="79" t="s">
        <v>932</v>
      </c>
      <c r="C15" s="16"/>
      <c r="D15" s="16"/>
      <c r="E15" s="16"/>
      <c r="J15" s="81">
        <v>2257</v>
      </c>
      <c r="L15" s="81">
        <v>1483.5556504064</v>
      </c>
      <c r="N15" s="80">
        <v>0.55630000000000002</v>
      </c>
      <c r="O15" s="80">
        <v>1.2200000000000001E-2</v>
      </c>
    </row>
    <row r="16" spans="2:65">
      <c r="B16" t="s">
        <v>933</v>
      </c>
      <c r="C16" t="s">
        <v>934</v>
      </c>
      <c r="D16" t="s">
        <v>123</v>
      </c>
      <c r="E16" t="s">
        <v>935</v>
      </c>
      <c r="F16" t="s">
        <v>887</v>
      </c>
      <c r="G16" t="s">
        <v>222</v>
      </c>
      <c r="H16" t="s">
        <v>634</v>
      </c>
      <c r="I16" t="s">
        <v>106</v>
      </c>
      <c r="J16" s="77">
        <v>763</v>
      </c>
      <c r="K16" s="77">
        <v>16871</v>
      </c>
      <c r="L16" s="77">
        <v>492.24719152</v>
      </c>
      <c r="M16" s="78">
        <v>0</v>
      </c>
      <c r="N16" s="78">
        <v>0.18459999999999999</v>
      </c>
      <c r="O16" s="78">
        <v>4.1000000000000003E-3</v>
      </c>
    </row>
    <row r="17" spans="2:15">
      <c r="B17" t="s">
        <v>936</v>
      </c>
      <c r="C17" t="s">
        <v>937</v>
      </c>
      <c r="D17" t="s">
        <v>123</v>
      </c>
      <c r="E17" t="s">
        <v>938</v>
      </c>
      <c r="F17" t="s">
        <v>887</v>
      </c>
      <c r="G17" t="s">
        <v>222</v>
      </c>
      <c r="H17" t="s">
        <v>634</v>
      </c>
      <c r="I17" t="s">
        <v>106</v>
      </c>
      <c r="J17" s="77">
        <v>373</v>
      </c>
      <c r="K17" s="77">
        <v>34912.99</v>
      </c>
      <c r="L17" s="77">
        <v>497.98213112479999</v>
      </c>
      <c r="M17" s="78">
        <v>0</v>
      </c>
      <c r="N17" s="78">
        <v>0.1867</v>
      </c>
      <c r="O17" s="78">
        <v>4.1000000000000003E-3</v>
      </c>
    </row>
    <row r="18" spans="2:15">
      <c r="B18" t="s">
        <v>939</v>
      </c>
      <c r="C18" t="s">
        <v>940</v>
      </c>
      <c r="D18" t="s">
        <v>123</v>
      </c>
      <c r="E18" t="s">
        <v>941</v>
      </c>
      <c r="F18" t="s">
        <v>887</v>
      </c>
      <c r="G18" t="s">
        <v>222</v>
      </c>
      <c r="H18" t="s">
        <v>634</v>
      </c>
      <c r="I18" t="s">
        <v>106</v>
      </c>
      <c r="J18" s="77">
        <v>1121</v>
      </c>
      <c r="K18" s="77">
        <v>11508.29</v>
      </c>
      <c r="L18" s="77">
        <v>493.3263277616</v>
      </c>
      <c r="M18" s="78">
        <v>0</v>
      </c>
      <c r="N18" s="78">
        <v>0.185</v>
      </c>
      <c r="O18" s="78">
        <v>4.1000000000000003E-3</v>
      </c>
    </row>
    <row r="19" spans="2:15">
      <c r="B19" s="79" t="s">
        <v>92</v>
      </c>
      <c r="C19" s="16"/>
      <c r="D19" s="16"/>
      <c r="E19" s="16"/>
      <c r="J19" s="81">
        <v>508257.48</v>
      </c>
      <c r="L19" s="81">
        <v>444.43569312</v>
      </c>
      <c r="N19" s="80">
        <v>0.1666</v>
      </c>
      <c r="O19" s="80">
        <v>3.7000000000000002E-3</v>
      </c>
    </row>
    <row r="20" spans="2:15">
      <c r="B20" t="s">
        <v>942</v>
      </c>
      <c r="C20" t="s">
        <v>943</v>
      </c>
      <c r="D20" t="s">
        <v>100</v>
      </c>
      <c r="E20" t="s">
        <v>944</v>
      </c>
      <c r="F20" t="s">
        <v>861</v>
      </c>
      <c r="G20" t="s">
        <v>370</v>
      </c>
      <c r="H20" t="s">
        <v>207</v>
      </c>
      <c r="I20" t="s">
        <v>102</v>
      </c>
      <c r="J20" s="77">
        <v>117335.48</v>
      </c>
      <c r="K20" s="77">
        <v>60.4</v>
      </c>
      <c r="L20" s="77">
        <v>70.870629919999999</v>
      </c>
      <c r="M20" s="78">
        <v>2.9999999999999997E-4</v>
      </c>
      <c r="N20" s="78">
        <v>2.6599999999999999E-2</v>
      </c>
      <c r="O20" s="78">
        <v>5.9999999999999995E-4</v>
      </c>
    </row>
    <row r="21" spans="2:15">
      <c r="B21" t="s">
        <v>945</v>
      </c>
      <c r="C21" t="s">
        <v>946</v>
      </c>
      <c r="D21" t="s">
        <v>100</v>
      </c>
      <c r="E21" t="s">
        <v>876</v>
      </c>
      <c r="F21" t="s">
        <v>861</v>
      </c>
      <c r="G21" t="s">
        <v>222</v>
      </c>
      <c r="H21" t="s">
        <v>634</v>
      </c>
      <c r="I21" t="s">
        <v>102</v>
      </c>
      <c r="J21" s="77">
        <v>390922</v>
      </c>
      <c r="K21" s="77">
        <v>95.56</v>
      </c>
      <c r="L21" s="77">
        <v>373.5650632</v>
      </c>
      <c r="M21" s="78">
        <v>0</v>
      </c>
      <c r="N21" s="78">
        <v>0.1401</v>
      </c>
      <c r="O21" s="78">
        <v>3.0999999999999999E-3</v>
      </c>
    </row>
    <row r="22" spans="2:15">
      <c r="B22" s="79" t="s">
        <v>658</v>
      </c>
      <c r="C22" s="16"/>
      <c r="D22" s="16"/>
      <c r="E22" s="16"/>
      <c r="J22" s="81">
        <v>0</v>
      </c>
      <c r="L22" s="81">
        <v>0</v>
      </c>
      <c r="N22" s="80">
        <v>0</v>
      </c>
      <c r="O22" s="80">
        <v>0</v>
      </c>
    </row>
    <row r="23" spans="2:15">
      <c r="B23" t="s">
        <v>222</v>
      </c>
      <c r="C23" t="s">
        <v>222</v>
      </c>
      <c r="D23" s="16"/>
      <c r="E23" s="16"/>
      <c r="F23" t="s">
        <v>222</v>
      </c>
      <c r="G23" t="s">
        <v>222</v>
      </c>
      <c r="I23" t="s">
        <v>222</v>
      </c>
      <c r="J23" s="77">
        <v>0</v>
      </c>
      <c r="K23" s="77">
        <v>0</v>
      </c>
      <c r="L23" s="77">
        <v>0</v>
      </c>
      <c r="M23" s="78">
        <v>0</v>
      </c>
      <c r="N23" s="78">
        <v>0</v>
      </c>
      <c r="O23" s="78">
        <v>0</v>
      </c>
    </row>
    <row r="24" spans="2:15">
      <c r="B24" s="79" t="s">
        <v>227</v>
      </c>
      <c r="C24" s="16"/>
      <c r="D24" s="16"/>
      <c r="E24" s="16"/>
      <c r="J24" s="81">
        <v>10193.6</v>
      </c>
      <c r="L24" s="81">
        <v>738.92258114944002</v>
      </c>
      <c r="N24" s="80">
        <v>0.27710000000000001</v>
      </c>
      <c r="O24" s="80">
        <v>6.1000000000000004E-3</v>
      </c>
    </row>
    <row r="25" spans="2:15">
      <c r="B25" s="79" t="s">
        <v>931</v>
      </c>
      <c r="C25" s="16"/>
      <c r="D25" s="16"/>
      <c r="E25" s="16"/>
      <c r="J25" s="81">
        <v>0</v>
      </c>
      <c r="L25" s="81">
        <v>0</v>
      </c>
      <c r="N25" s="80">
        <v>0</v>
      </c>
      <c r="O25" s="80">
        <v>0</v>
      </c>
    </row>
    <row r="26" spans="2:15">
      <c r="B26" t="s">
        <v>222</v>
      </c>
      <c r="C26" t="s">
        <v>222</v>
      </c>
      <c r="D26" s="16"/>
      <c r="E26" s="16"/>
      <c r="F26" t="s">
        <v>222</v>
      </c>
      <c r="G26" t="s">
        <v>222</v>
      </c>
      <c r="I26" t="s">
        <v>222</v>
      </c>
      <c r="J26" s="77">
        <v>0</v>
      </c>
      <c r="K26" s="77">
        <v>0</v>
      </c>
      <c r="L26" s="77">
        <v>0</v>
      </c>
      <c r="M26" s="78">
        <v>0</v>
      </c>
      <c r="N26" s="78">
        <v>0</v>
      </c>
      <c r="O26" s="78">
        <v>0</v>
      </c>
    </row>
    <row r="27" spans="2:15">
      <c r="B27" s="79" t="s">
        <v>932</v>
      </c>
      <c r="C27" s="16"/>
      <c r="D27" s="16"/>
      <c r="E27" s="16"/>
      <c r="J27" s="81">
        <v>0</v>
      </c>
      <c r="L27" s="81">
        <v>0</v>
      </c>
      <c r="N27" s="80">
        <v>0</v>
      </c>
      <c r="O27" s="80">
        <v>0</v>
      </c>
    </row>
    <row r="28" spans="2:15">
      <c r="B28" t="s">
        <v>222</v>
      </c>
      <c r="C28" t="s">
        <v>222</v>
      </c>
      <c r="D28" s="16"/>
      <c r="E28" s="16"/>
      <c r="F28" t="s">
        <v>222</v>
      </c>
      <c r="G28" t="s">
        <v>222</v>
      </c>
      <c r="I28" t="s">
        <v>222</v>
      </c>
      <c r="J28" s="77">
        <v>0</v>
      </c>
      <c r="K28" s="77">
        <v>0</v>
      </c>
      <c r="L28" s="77">
        <v>0</v>
      </c>
      <c r="M28" s="78">
        <v>0</v>
      </c>
      <c r="N28" s="78">
        <v>0</v>
      </c>
      <c r="O28" s="78">
        <v>0</v>
      </c>
    </row>
    <row r="29" spans="2:15">
      <c r="B29" s="79" t="s">
        <v>92</v>
      </c>
      <c r="C29" s="16"/>
      <c r="D29" s="16"/>
      <c r="E29" s="16"/>
      <c r="J29" s="81">
        <v>10193.6</v>
      </c>
      <c r="L29" s="81">
        <v>738.92258114944002</v>
      </c>
      <c r="N29" s="80">
        <v>0.27710000000000001</v>
      </c>
      <c r="O29" s="80">
        <v>6.1000000000000004E-3</v>
      </c>
    </row>
    <row r="30" spans="2:15">
      <c r="B30" t="s">
        <v>947</v>
      </c>
      <c r="C30" t="s">
        <v>948</v>
      </c>
      <c r="D30" t="s">
        <v>123</v>
      </c>
      <c r="E30" t="s">
        <v>949</v>
      </c>
      <c r="F30" t="s">
        <v>861</v>
      </c>
      <c r="G30" t="s">
        <v>222</v>
      </c>
      <c r="H30" t="s">
        <v>634</v>
      </c>
      <c r="I30" t="s">
        <v>106</v>
      </c>
      <c r="J30" s="77">
        <v>250</v>
      </c>
      <c r="K30" s="77">
        <v>20511</v>
      </c>
      <c r="L30" s="77">
        <v>196.08516</v>
      </c>
      <c r="M30" s="78">
        <v>0</v>
      </c>
      <c r="N30" s="78">
        <v>7.3499999999999996E-2</v>
      </c>
      <c r="O30" s="78">
        <v>1.6000000000000001E-3</v>
      </c>
    </row>
    <row r="31" spans="2:15">
      <c r="B31" t="s">
        <v>950</v>
      </c>
      <c r="C31" t="s">
        <v>951</v>
      </c>
      <c r="D31" t="s">
        <v>123</v>
      </c>
      <c r="E31" t="s">
        <v>952</v>
      </c>
      <c r="F31" t="s">
        <v>861</v>
      </c>
      <c r="G31" t="s">
        <v>222</v>
      </c>
      <c r="H31" t="s">
        <v>634</v>
      </c>
      <c r="I31" t="s">
        <v>106</v>
      </c>
      <c r="J31" s="77">
        <v>160</v>
      </c>
      <c r="K31" s="77">
        <v>18802.400000000001</v>
      </c>
      <c r="L31" s="77">
        <v>115.04060416</v>
      </c>
      <c r="M31" s="78">
        <v>0</v>
      </c>
      <c r="N31" s="78">
        <v>4.3099999999999999E-2</v>
      </c>
      <c r="O31" s="78">
        <v>8.9999999999999998E-4</v>
      </c>
    </row>
    <row r="32" spans="2:15">
      <c r="B32" t="s">
        <v>953</v>
      </c>
      <c r="C32" t="s">
        <v>954</v>
      </c>
      <c r="D32" t="s">
        <v>123</v>
      </c>
      <c r="E32" t="s">
        <v>955</v>
      </c>
      <c r="F32" t="s">
        <v>861</v>
      </c>
      <c r="G32" t="s">
        <v>222</v>
      </c>
      <c r="H32" t="s">
        <v>634</v>
      </c>
      <c r="I32" t="s">
        <v>106</v>
      </c>
      <c r="J32" s="77">
        <v>9783.6</v>
      </c>
      <c r="K32" s="77">
        <v>1143.46</v>
      </c>
      <c r="L32" s="77">
        <v>427.79681698944</v>
      </c>
      <c r="M32" s="78">
        <v>0</v>
      </c>
      <c r="N32" s="78">
        <v>0.16039999999999999</v>
      </c>
      <c r="O32" s="78">
        <v>3.5000000000000001E-3</v>
      </c>
    </row>
    <row r="33" spans="2:15">
      <c r="B33" s="79" t="s">
        <v>658</v>
      </c>
      <c r="C33" s="16"/>
      <c r="D33" s="16"/>
      <c r="E33" s="16"/>
      <c r="J33" s="81">
        <v>0</v>
      </c>
      <c r="L33" s="81">
        <v>0</v>
      </c>
      <c r="N33" s="80">
        <v>0</v>
      </c>
      <c r="O33" s="80">
        <v>0</v>
      </c>
    </row>
    <row r="34" spans="2:15">
      <c r="B34" t="s">
        <v>222</v>
      </c>
      <c r="C34" t="s">
        <v>222</v>
      </c>
      <c r="D34" s="16"/>
      <c r="E34" s="16"/>
      <c r="F34" t="s">
        <v>222</v>
      </c>
      <c r="G34" t="s">
        <v>222</v>
      </c>
      <c r="I34" t="s">
        <v>222</v>
      </c>
      <c r="J34" s="77">
        <v>0</v>
      </c>
      <c r="K34" s="77">
        <v>0</v>
      </c>
      <c r="L34" s="77">
        <v>0</v>
      </c>
      <c r="M34" s="78">
        <v>0</v>
      </c>
      <c r="N34" s="78">
        <v>0</v>
      </c>
      <c r="O34" s="78">
        <v>0</v>
      </c>
    </row>
    <row r="35" spans="2:15">
      <c r="B35" t="s">
        <v>229</v>
      </c>
      <c r="C35" s="16"/>
      <c r="D35" s="16"/>
      <c r="E35" s="16"/>
    </row>
    <row r="36" spans="2:15">
      <c r="B36" t="s">
        <v>309</v>
      </c>
      <c r="C36" s="16"/>
      <c r="D36" s="16"/>
      <c r="E36" s="16"/>
    </row>
    <row r="37" spans="2:15">
      <c r="B37" t="s">
        <v>310</v>
      </c>
      <c r="C37" s="16"/>
      <c r="D37" s="16"/>
      <c r="E37" s="16"/>
    </row>
    <row r="38" spans="2:15">
      <c r="B38" t="s">
        <v>311</v>
      </c>
      <c r="C38" s="16"/>
      <c r="D38" s="16"/>
      <c r="E38" s="16"/>
    </row>
    <row r="39" spans="2:15">
      <c r="C39" s="16"/>
      <c r="D39" s="16"/>
      <c r="E39" s="16"/>
    </row>
    <row r="40" spans="2:15">
      <c r="C40" s="16"/>
      <c r="D40" s="16"/>
      <c r="E40" s="16"/>
    </row>
    <row r="41" spans="2:15">
      <c r="C41" s="16"/>
      <c r="D41" s="16"/>
      <c r="E41" s="16"/>
    </row>
    <row r="42" spans="2:15">
      <c r="C42" s="16"/>
      <c r="D42" s="16"/>
      <c r="E42" s="16"/>
    </row>
    <row r="43" spans="2:15">
      <c r="C43" s="16"/>
      <c r="D43" s="16"/>
      <c r="E43" s="16"/>
    </row>
    <row r="44" spans="2:15">
      <c r="C44" s="16"/>
      <c r="D44" s="16"/>
      <c r="E44" s="16"/>
    </row>
    <row r="45" spans="2:15">
      <c r="C45" s="16"/>
      <c r="D45" s="16"/>
      <c r="E45" s="16"/>
    </row>
    <row r="46" spans="2:15">
      <c r="C46" s="16"/>
      <c r="D46" s="16"/>
      <c r="E46" s="16"/>
    </row>
    <row r="47" spans="2:15">
      <c r="C47" s="16"/>
      <c r="D47" s="16"/>
      <c r="E47" s="16"/>
    </row>
    <row r="48" spans="2:1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</row>
    <row r="3" spans="2:60">
      <c r="B3" s="2" t="s">
        <v>2</v>
      </c>
      <c r="C3" t="s">
        <v>198</v>
      </c>
    </row>
    <row r="4" spans="2:60">
      <c r="B4" s="2" t="s">
        <v>3</v>
      </c>
    </row>
    <row r="6" spans="2:60" ht="26.25" customHeight="1">
      <c r="B6" s="98" t="s">
        <v>68</v>
      </c>
      <c r="C6" s="99"/>
      <c r="D6" s="99"/>
      <c r="E6" s="99"/>
      <c r="F6" s="99"/>
      <c r="G6" s="99"/>
      <c r="H6" s="99"/>
      <c r="I6" s="99"/>
      <c r="J6" s="99"/>
      <c r="K6" s="99"/>
      <c r="L6" s="100"/>
    </row>
    <row r="7" spans="2:60" ht="26.25" customHeight="1">
      <c r="B7" s="98" t="s">
        <v>95</v>
      </c>
      <c r="C7" s="99"/>
      <c r="D7" s="99"/>
      <c r="E7" s="99"/>
      <c r="F7" s="99"/>
      <c r="G7" s="99"/>
      <c r="H7" s="99"/>
      <c r="I7" s="99"/>
      <c r="J7" s="99"/>
      <c r="K7" s="99"/>
      <c r="L7" s="100"/>
      <c r="BH7" s="19"/>
    </row>
    <row r="8" spans="2:60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28" t="s">
        <v>183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C10" s="16"/>
      <c r="BD10" s="19"/>
      <c r="BE10" s="16"/>
    </row>
    <row r="11" spans="2:60" s="23" customFormat="1" ht="18" customHeight="1">
      <c r="B11" s="24" t="s">
        <v>97</v>
      </c>
      <c r="C11" s="7"/>
      <c r="D11" s="7"/>
      <c r="E11" s="7"/>
      <c r="F11" s="7"/>
      <c r="G11" s="75">
        <v>7291</v>
      </c>
      <c r="H11" s="7"/>
      <c r="I11" s="75">
        <v>0.174175</v>
      </c>
      <c r="J11" s="25"/>
      <c r="K11" s="76">
        <v>1</v>
      </c>
      <c r="L11" s="76">
        <v>0</v>
      </c>
      <c r="BC11" s="16"/>
      <c r="BD11" s="19"/>
      <c r="BE11" s="16"/>
      <c r="BG11" s="16"/>
    </row>
    <row r="12" spans="2:60">
      <c r="B12" s="79" t="s">
        <v>201</v>
      </c>
      <c r="D12" s="16"/>
      <c r="E12" s="16"/>
      <c r="G12" s="81">
        <v>7291</v>
      </c>
      <c r="I12" s="81">
        <v>0.174175</v>
      </c>
      <c r="K12" s="80">
        <v>1</v>
      </c>
      <c r="L12" s="80">
        <v>0</v>
      </c>
    </row>
    <row r="13" spans="2:60">
      <c r="B13" s="79" t="s">
        <v>956</v>
      </c>
      <c r="D13" s="16"/>
      <c r="E13" s="16"/>
      <c r="G13" s="81">
        <v>7291</v>
      </c>
      <c r="I13" s="81">
        <v>0.174175</v>
      </c>
      <c r="K13" s="80">
        <v>1</v>
      </c>
      <c r="L13" s="80">
        <v>0</v>
      </c>
    </row>
    <row r="14" spans="2:60">
      <c r="B14" t="s">
        <v>957</v>
      </c>
      <c r="C14" t="s">
        <v>958</v>
      </c>
      <c r="D14" t="s">
        <v>100</v>
      </c>
      <c r="E14" t="s">
        <v>800</v>
      </c>
      <c r="F14" t="s">
        <v>106</v>
      </c>
      <c r="G14" s="77">
        <v>4050</v>
      </c>
      <c r="H14" s="77">
        <v>2.2999999999999998</v>
      </c>
      <c r="I14" s="77">
        <v>9.3149999999999997E-2</v>
      </c>
      <c r="J14" s="78">
        <v>1.1999999999999999E-3</v>
      </c>
      <c r="K14" s="78">
        <v>0.53480000000000005</v>
      </c>
      <c r="L14" s="78">
        <v>0</v>
      </c>
    </row>
    <row r="15" spans="2:60">
      <c r="B15" t="s">
        <v>959</v>
      </c>
      <c r="C15" t="s">
        <v>960</v>
      </c>
      <c r="D15" t="s">
        <v>100</v>
      </c>
      <c r="E15" t="s">
        <v>961</v>
      </c>
      <c r="F15" t="s">
        <v>102</v>
      </c>
      <c r="G15" s="77">
        <v>3241</v>
      </c>
      <c r="H15" s="77">
        <v>2.5</v>
      </c>
      <c r="I15" s="77">
        <v>8.1025E-2</v>
      </c>
      <c r="J15" s="78">
        <v>3.3E-3</v>
      </c>
      <c r="K15" s="78">
        <v>0.4652</v>
      </c>
      <c r="L15" s="78">
        <v>0</v>
      </c>
    </row>
    <row r="16" spans="2:60">
      <c r="B16" s="79" t="s">
        <v>227</v>
      </c>
      <c r="D16" s="16"/>
      <c r="E16" s="16"/>
      <c r="G16" s="81">
        <v>0</v>
      </c>
      <c r="I16" s="81">
        <v>0</v>
      </c>
      <c r="K16" s="80">
        <v>0</v>
      </c>
      <c r="L16" s="80">
        <v>0</v>
      </c>
    </row>
    <row r="17" spans="2:12">
      <c r="B17" s="79" t="s">
        <v>962</v>
      </c>
      <c r="D17" s="16"/>
      <c r="E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222</v>
      </c>
      <c r="C18" t="s">
        <v>222</v>
      </c>
      <c r="D18" s="16"/>
      <c r="E18" t="s">
        <v>222</v>
      </c>
      <c r="F18" t="s">
        <v>222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t="s">
        <v>229</v>
      </c>
      <c r="D19" s="16"/>
      <c r="E19" s="16"/>
    </row>
    <row r="20" spans="2:12">
      <c r="B20" t="s">
        <v>309</v>
      </c>
      <c r="D20" s="16"/>
      <c r="E20" s="16"/>
    </row>
    <row r="21" spans="2:12">
      <c r="B21" t="s">
        <v>310</v>
      </c>
      <c r="D21" s="16"/>
      <c r="E21" s="16"/>
    </row>
    <row r="22" spans="2:12">
      <c r="B22" t="s">
        <v>311</v>
      </c>
      <c r="D22" s="16"/>
      <c r="E22" s="16"/>
    </row>
    <row r="23" spans="2:12"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197</v>
      </c>
    </row>
    <row r="2" spans="2:61">
      <c r="B2" s="2" t="s">
        <v>1</v>
      </c>
    </row>
    <row r="3" spans="2:61">
      <c r="B3" s="2" t="s">
        <v>2</v>
      </c>
      <c r="C3" t="s">
        <v>198</v>
      </c>
    </row>
    <row r="4" spans="2:61">
      <c r="B4" s="2" t="s">
        <v>3</v>
      </c>
    </row>
    <row r="6" spans="2:61" ht="26.25" customHeight="1">
      <c r="B6" s="98" t="s">
        <v>68</v>
      </c>
      <c r="C6" s="99"/>
      <c r="D6" s="99"/>
      <c r="E6" s="99"/>
      <c r="F6" s="99"/>
      <c r="G6" s="99"/>
      <c r="H6" s="99"/>
      <c r="I6" s="99"/>
      <c r="J6" s="99"/>
      <c r="K6" s="99"/>
      <c r="L6" s="100"/>
    </row>
    <row r="7" spans="2:61" ht="26.25" customHeight="1">
      <c r="B7" s="98" t="s">
        <v>98</v>
      </c>
      <c r="C7" s="99"/>
      <c r="D7" s="99"/>
      <c r="E7" s="99"/>
      <c r="F7" s="99"/>
      <c r="G7" s="99"/>
      <c r="H7" s="99"/>
      <c r="I7" s="99"/>
      <c r="J7" s="99"/>
      <c r="K7" s="99"/>
      <c r="L7" s="100"/>
      <c r="BI7" s="19"/>
    </row>
    <row r="8" spans="2:61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36" t="s">
        <v>183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D10" s="16"/>
      <c r="BE10" s="19"/>
      <c r="BF10" s="16"/>
    </row>
    <row r="11" spans="2:61" s="23" customFormat="1" ht="18" customHeight="1">
      <c r="B11" s="24" t="s">
        <v>99</v>
      </c>
      <c r="C11" s="7"/>
      <c r="D11" s="7"/>
      <c r="E11" s="7"/>
      <c r="F11" s="7"/>
      <c r="G11" s="75">
        <v>300</v>
      </c>
      <c r="H11" s="7"/>
      <c r="I11" s="75">
        <v>48.606864000000002</v>
      </c>
      <c r="J11" s="25"/>
      <c r="K11" s="76">
        <v>1</v>
      </c>
      <c r="L11" s="76">
        <v>4.0000000000000002E-4</v>
      </c>
      <c r="BD11" s="16"/>
      <c r="BE11" s="19"/>
      <c r="BF11" s="16"/>
      <c r="BH11" s="16"/>
    </row>
    <row r="12" spans="2:61">
      <c r="B12" s="79" t="s">
        <v>201</v>
      </c>
      <c r="C12" s="16"/>
      <c r="D12" s="16"/>
      <c r="E12" s="16"/>
      <c r="G12" s="81">
        <v>0</v>
      </c>
      <c r="I12" s="81">
        <v>0</v>
      </c>
      <c r="K12" s="80">
        <v>0</v>
      </c>
      <c r="L12" s="80">
        <v>0</v>
      </c>
    </row>
    <row r="13" spans="2:61">
      <c r="B13" s="79" t="s">
        <v>963</v>
      </c>
      <c r="C13" s="16"/>
      <c r="D13" s="16"/>
      <c r="E13" s="16"/>
      <c r="G13" s="81">
        <v>0</v>
      </c>
      <c r="I13" s="81">
        <v>0</v>
      </c>
      <c r="K13" s="80">
        <v>0</v>
      </c>
      <c r="L13" s="80">
        <v>0</v>
      </c>
    </row>
    <row r="14" spans="2:61">
      <c r="B14" t="s">
        <v>222</v>
      </c>
      <c r="C14" t="s">
        <v>222</v>
      </c>
      <c r="D14" s="16"/>
      <c r="E14" t="s">
        <v>222</v>
      </c>
      <c r="F14" t="s">
        <v>222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61">
      <c r="B15" s="79" t="s">
        <v>964</v>
      </c>
      <c r="C15" s="16"/>
      <c r="D15" s="16"/>
      <c r="E15" s="16"/>
      <c r="G15" s="81">
        <v>0</v>
      </c>
      <c r="I15" s="81">
        <v>0</v>
      </c>
      <c r="K15" s="80">
        <v>0</v>
      </c>
      <c r="L15" s="80">
        <v>0</v>
      </c>
    </row>
    <row r="16" spans="2:61">
      <c r="B16" t="s">
        <v>222</v>
      </c>
      <c r="C16" t="s">
        <v>222</v>
      </c>
      <c r="D16" s="16"/>
      <c r="E16" t="s">
        <v>222</v>
      </c>
      <c r="F16" t="s">
        <v>222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965</v>
      </c>
      <c r="C17" s="16"/>
      <c r="D17" s="16"/>
      <c r="E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222</v>
      </c>
      <c r="C18" t="s">
        <v>222</v>
      </c>
      <c r="D18" s="16"/>
      <c r="E18" t="s">
        <v>222</v>
      </c>
      <c r="F18" t="s">
        <v>222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658</v>
      </c>
      <c r="C19" s="16"/>
      <c r="D19" s="16"/>
      <c r="E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222</v>
      </c>
      <c r="C20" t="s">
        <v>222</v>
      </c>
      <c r="D20" s="16"/>
      <c r="E20" t="s">
        <v>222</v>
      </c>
      <c r="F20" t="s">
        <v>222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227</v>
      </c>
      <c r="C21" s="16"/>
      <c r="D21" s="16"/>
      <c r="E21" s="16"/>
      <c r="G21" s="81">
        <v>300</v>
      </c>
      <c r="I21" s="81">
        <v>48.606864000000002</v>
      </c>
      <c r="K21" s="80">
        <v>1</v>
      </c>
      <c r="L21" s="80">
        <v>4.0000000000000002E-4</v>
      </c>
    </row>
    <row r="22" spans="2:12">
      <c r="B22" s="79" t="s">
        <v>963</v>
      </c>
      <c r="C22" s="16"/>
      <c r="D22" s="16"/>
      <c r="E22" s="16"/>
      <c r="G22" s="81">
        <v>300</v>
      </c>
      <c r="I22" s="81">
        <v>48.606864000000002</v>
      </c>
      <c r="K22" s="80">
        <v>1</v>
      </c>
      <c r="L22" s="80">
        <v>4.0000000000000002E-4</v>
      </c>
    </row>
    <row r="23" spans="2:12">
      <c r="B23" t="s">
        <v>966</v>
      </c>
      <c r="C23" t="s">
        <v>967</v>
      </c>
      <c r="D23" t="s">
        <v>123</v>
      </c>
      <c r="E23" t="s">
        <v>968</v>
      </c>
      <c r="F23" t="s">
        <v>106</v>
      </c>
      <c r="G23" s="77">
        <v>300</v>
      </c>
      <c r="H23" s="77">
        <v>4237</v>
      </c>
      <c r="I23" s="77">
        <v>48.606864000000002</v>
      </c>
      <c r="J23" s="78">
        <v>0</v>
      </c>
      <c r="K23" s="78">
        <v>1</v>
      </c>
      <c r="L23" s="78">
        <v>4.0000000000000002E-4</v>
      </c>
    </row>
    <row r="24" spans="2:12">
      <c r="B24" s="79" t="s">
        <v>969</v>
      </c>
      <c r="C24" s="16"/>
      <c r="D24" s="16"/>
      <c r="E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222</v>
      </c>
      <c r="C25" t="s">
        <v>222</v>
      </c>
      <c r="D25" s="16"/>
      <c r="E25" t="s">
        <v>222</v>
      </c>
      <c r="F25" t="s">
        <v>222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965</v>
      </c>
      <c r="C26" s="16"/>
      <c r="D26" s="16"/>
      <c r="E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222</v>
      </c>
      <c r="C27" t="s">
        <v>222</v>
      </c>
      <c r="D27" s="16"/>
      <c r="E27" t="s">
        <v>222</v>
      </c>
      <c r="F27" t="s">
        <v>222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970</v>
      </c>
      <c r="C28" s="16"/>
      <c r="D28" s="16"/>
      <c r="E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222</v>
      </c>
      <c r="C29" t="s">
        <v>222</v>
      </c>
      <c r="D29" s="16"/>
      <c r="E29" t="s">
        <v>222</v>
      </c>
      <c r="F29" t="s">
        <v>222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658</v>
      </c>
      <c r="C30" s="16"/>
      <c r="D30" s="16"/>
      <c r="E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222</v>
      </c>
      <c r="C31" t="s">
        <v>222</v>
      </c>
      <c r="D31" s="16"/>
      <c r="E31" t="s">
        <v>222</v>
      </c>
      <c r="F31" t="s">
        <v>222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t="s">
        <v>229</v>
      </c>
      <c r="C32" s="16"/>
      <c r="D32" s="16"/>
      <c r="E32" s="16"/>
    </row>
    <row r="33" spans="2:5">
      <c r="B33" t="s">
        <v>309</v>
      </c>
      <c r="C33" s="16"/>
      <c r="D33" s="16"/>
      <c r="E33" s="16"/>
    </row>
    <row r="34" spans="2:5">
      <c r="B34" t="s">
        <v>310</v>
      </c>
      <c r="C34" s="16"/>
      <c r="D34" s="16"/>
      <c r="E34" s="16"/>
    </row>
    <row r="35" spans="2:5">
      <c r="B35" t="s">
        <v>311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197</v>
      </c>
    </row>
    <row r="2" spans="1:60">
      <c r="B2" s="2" t="s">
        <v>1</v>
      </c>
    </row>
    <row r="3" spans="1:60">
      <c r="B3" s="2" t="s">
        <v>2</v>
      </c>
      <c r="C3" t="s">
        <v>198</v>
      </c>
    </row>
    <row r="4" spans="1:60">
      <c r="B4" s="2" t="s">
        <v>3</v>
      </c>
    </row>
    <row r="6" spans="1:60" ht="26.25" customHeight="1">
      <c r="B6" s="98" t="s">
        <v>68</v>
      </c>
      <c r="C6" s="99"/>
      <c r="D6" s="99"/>
      <c r="E6" s="99"/>
      <c r="F6" s="99"/>
      <c r="G6" s="99"/>
      <c r="H6" s="99"/>
      <c r="I6" s="99"/>
      <c r="J6" s="99"/>
      <c r="K6" s="100"/>
      <c r="BD6" s="16" t="s">
        <v>100</v>
      </c>
      <c r="BF6" s="16" t="s">
        <v>101</v>
      </c>
      <c r="BH6" s="19" t="s">
        <v>102</v>
      </c>
    </row>
    <row r="7" spans="1:60" ht="26.25" customHeight="1">
      <c r="B7" s="98" t="s">
        <v>103</v>
      </c>
      <c r="C7" s="99"/>
      <c r="D7" s="99"/>
      <c r="E7" s="99"/>
      <c r="F7" s="99"/>
      <c r="G7" s="99"/>
      <c r="H7" s="99"/>
      <c r="I7" s="99"/>
      <c r="J7" s="99"/>
      <c r="K7" s="100"/>
      <c r="BD7" s="19" t="s">
        <v>104</v>
      </c>
      <c r="BF7" s="16" t="s">
        <v>105</v>
      </c>
      <c r="BH7" s="19" t="s">
        <v>106</v>
      </c>
    </row>
    <row r="8" spans="1:60" s="19" customFormat="1" ht="63">
      <c r="A8" s="15"/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57</v>
      </c>
      <c r="K8" s="28" t="s">
        <v>183</v>
      </c>
      <c r="BC8" s="16" t="s">
        <v>107</v>
      </c>
      <c r="BD8" s="16" t="s">
        <v>108</v>
      </c>
      <c r="BE8" s="16" t="s">
        <v>109</v>
      </c>
      <c r="BG8" s="23" t="s">
        <v>110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31" t="s">
        <v>7</v>
      </c>
      <c r="K9" s="47" t="s">
        <v>7</v>
      </c>
      <c r="BC9" s="16" t="s">
        <v>111</v>
      </c>
      <c r="BE9" s="16" t="s">
        <v>112</v>
      </c>
      <c r="BG9" s="23" t="s">
        <v>113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48" t="s">
        <v>62</v>
      </c>
      <c r="J10" s="48" t="s">
        <v>63</v>
      </c>
      <c r="K10" s="48" t="s">
        <v>64</v>
      </c>
      <c r="L10" s="19"/>
      <c r="M10" s="19"/>
      <c r="N10" s="19"/>
      <c r="O10" s="19"/>
      <c r="BC10" s="16" t="s">
        <v>114</v>
      </c>
      <c r="BD10" s="19"/>
      <c r="BE10" s="16" t="s">
        <v>115</v>
      </c>
      <c r="BG10" s="16" t="s">
        <v>116</v>
      </c>
    </row>
    <row r="11" spans="1:60" s="23" customFormat="1" ht="18" customHeight="1">
      <c r="A11" s="15"/>
      <c r="B11" s="24" t="s">
        <v>117</v>
      </c>
      <c r="C11" s="7"/>
      <c r="D11" s="7"/>
      <c r="E11" s="7"/>
      <c r="F11" s="7"/>
      <c r="G11" s="75">
        <v>-42501.59</v>
      </c>
      <c r="H11" s="25"/>
      <c r="I11" s="75">
        <v>-163.07598333814954</v>
      </c>
      <c r="J11" s="76">
        <v>1</v>
      </c>
      <c r="K11" s="76">
        <v>-1.2999999999999999E-3</v>
      </c>
      <c r="L11" s="19"/>
      <c r="M11" s="19"/>
      <c r="N11" s="19"/>
      <c r="O11" s="19"/>
      <c r="BC11" s="16" t="s">
        <v>118</v>
      </c>
      <c r="BD11" s="19"/>
      <c r="BE11" s="16" t="s">
        <v>119</v>
      </c>
      <c r="BG11" s="16" t="s">
        <v>120</v>
      </c>
    </row>
    <row r="12" spans="1:60">
      <c r="B12" s="79" t="s">
        <v>201</v>
      </c>
      <c r="C12" s="19"/>
      <c r="D12" s="19"/>
      <c r="E12" s="19"/>
      <c r="F12" s="19"/>
      <c r="G12" s="81">
        <v>0</v>
      </c>
      <c r="H12" s="19"/>
      <c r="I12" s="81">
        <v>0</v>
      </c>
      <c r="J12" s="80">
        <v>0</v>
      </c>
      <c r="K12" s="80">
        <v>0</v>
      </c>
      <c r="BD12" s="16" t="s">
        <v>121</v>
      </c>
      <c r="BF12" s="16" t="s">
        <v>122</v>
      </c>
    </row>
    <row r="13" spans="1:60">
      <c r="B13" t="s">
        <v>222</v>
      </c>
      <c r="C13" t="s">
        <v>222</v>
      </c>
      <c r="D13" s="19"/>
      <c r="E13" t="s">
        <v>222</v>
      </c>
      <c r="F13" t="s">
        <v>222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BD13" s="16" t="s">
        <v>123</v>
      </c>
      <c r="BE13" s="16" t="s">
        <v>124</v>
      </c>
      <c r="BF13" s="16" t="s">
        <v>125</v>
      </c>
    </row>
    <row r="14" spans="1:60">
      <c r="B14" s="79" t="s">
        <v>227</v>
      </c>
      <c r="C14" s="19"/>
      <c r="D14" s="19"/>
      <c r="E14" s="19"/>
      <c r="F14" s="19"/>
      <c r="G14" s="81">
        <v>-42501.59</v>
      </c>
      <c r="H14" s="19"/>
      <c r="I14" s="81">
        <v>-163.07598333814954</v>
      </c>
      <c r="J14" s="80">
        <v>1</v>
      </c>
      <c r="K14" s="80">
        <v>-1.2999999999999999E-3</v>
      </c>
      <c r="BF14" s="16" t="s">
        <v>126</v>
      </c>
    </row>
    <row r="15" spans="1:60">
      <c r="B15" t="s">
        <v>971</v>
      </c>
      <c r="C15" t="s">
        <v>972</v>
      </c>
      <c r="D15" t="s">
        <v>123</v>
      </c>
      <c r="E15" t="s">
        <v>968</v>
      </c>
      <c r="F15" t="s">
        <v>110</v>
      </c>
      <c r="G15" s="77">
        <v>2</v>
      </c>
      <c r="H15" s="77">
        <v>1.5526E-2</v>
      </c>
      <c r="I15" s="77">
        <v>1.258568612E-6</v>
      </c>
      <c r="J15" s="78">
        <v>0</v>
      </c>
      <c r="K15" s="78">
        <v>0</v>
      </c>
      <c r="BF15" s="16" t="s">
        <v>127</v>
      </c>
    </row>
    <row r="16" spans="1:60">
      <c r="B16" t="s">
        <v>973</v>
      </c>
      <c r="C16" t="s">
        <v>974</v>
      </c>
      <c r="D16" t="s">
        <v>123</v>
      </c>
      <c r="E16" t="s">
        <v>968</v>
      </c>
      <c r="F16" t="s">
        <v>113</v>
      </c>
      <c r="G16" s="77">
        <v>1</v>
      </c>
      <c r="H16" s="77">
        <v>7.6709999999999999E-3</v>
      </c>
      <c r="I16" s="77">
        <v>3.5884170900000001E-7</v>
      </c>
      <c r="J16" s="78">
        <v>0</v>
      </c>
      <c r="K16" s="78">
        <v>0</v>
      </c>
      <c r="BF16" s="16" t="s">
        <v>128</v>
      </c>
    </row>
    <row r="17" spans="2:58">
      <c r="B17" t="s">
        <v>975</v>
      </c>
      <c r="C17" t="s">
        <v>976</v>
      </c>
      <c r="D17" t="s">
        <v>123</v>
      </c>
      <c r="E17" t="s">
        <v>968</v>
      </c>
      <c r="F17" t="s">
        <v>110</v>
      </c>
      <c r="G17" s="77">
        <v>-4690.24</v>
      </c>
      <c r="H17" s="77">
        <v>100</v>
      </c>
      <c r="I17" s="77">
        <v>-19.010011744</v>
      </c>
      <c r="J17" s="78">
        <v>0.1166</v>
      </c>
      <c r="K17" s="78">
        <v>-2.0000000000000001E-4</v>
      </c>
      <c r="BF17" s="16" t="s">
        <v>129</v>
      </c>
    </row>
    <row r="18" spans="2:58">
      <c r="B18" t="s">
        <v>977</v>
      </c>
      <c r="C18" t="s">
        <v>978</v>
      </c>
      <c r="D18" t="s">
        <v>123</v>
      </c>
      <c r="E18" t="s">
        <v>968</v>
      </c>
      <c r="F18" t="s">
        <v>113</v>
      </c>
      <c r="G18" s="77">
        <v>695</v>
      </c>
      <c r="H18" s="77">
        <v>100</v>
      </c>
      <c r="I18" s="77">
        <v>3.2511405</v>
      </c>
      <c r="J18" s="78">
        <v>-1.9900000000000001E-2</v>
      </c>
      <c r="K18" s="78">
        <v>0</v>
      </c>
      <c r="BF18" s="16" t="s">
        <v>130</v>
      </c>
    </row>
    <row r="19" spans="2:58">
      <c r="B19" t="s">
        <v>979</v>
      </c>
      <c r="C19" t="s">
        <v>980</v>
      </c>
      <c r="D19" t="s">
        <v>123</v>
      </c>
      <c r="E19" t="s">
        <v>968</v>
      </c>
      <c r="F19" t="s">
        <v>106</v>
      </c>
      <c r="G19" s="77">
        <v>-38524.35</v>
      </c>
      <c r="H19" s="77">
        <v>100</v>
      </c>
      <c r="I19" s="77">
        <v>-147.31711440000001</v>
      </c>
      <c r="J19" s="78">
        <v>0.90339999999999998</v>
      </c>
      <c r="K19" s="78">
        <v>-1.1999999999999999E-3</v>
      </c>
      <c r="BF19" s="16" t="s">
        <v>131</v>
      </c>
    </row>
    <row r="20" spans="2:58">
      <c r="B20" t="s">
        <v>981</v>
      </c>
      <c r="C20" t="s">
        <v>982</v>
      </c>
      <c r="D20" t="s">
        <v>123</v>
      </c>
      <c r="E20" t="s">
        <v>968</v>
      </c>
      <c r="F20" t="s">
        <v>106</v>
      </c>
      <c r="G20" s="77">
        <v>3</v>
      </c>
      <c r="H20" s="77">
        <v>4.3255000000000004E-3</v>
      </c>
      <c r="I20" s="77">
        <v>4.9622135999999999E-7</v>
      </c>
      <c r="J20" s="78">
        <v>0</v>
      </c>
      <c r="K20" s="78">
        <v>0</v>
      </c>
      <c r="BF20" s="16" t="s">
        <v>132</v>
      </c>
    </row>
    <row r="21" spans="2:58">
      <c r="B21" t="s">
        <v>983</v>
      </c>
      <c r="C21" t="s">
        <v>984</v>
      </c>
      <c r="D21" t="s">
        <v>123</v>
      </c>
      <c r="E21" t="s">
        <v>968</v>
      </c>
      <c r="F21" t="s">
        <v>110</v>
      </c>
      <c r="G21" s="77">
        <v>10</v>
      </c>
      <c r="H21" s="77">
        <v>4.5320000000000001E-4</v>
      </c>
      <c r="I21" s="77">
        <v>1.8368649200000001E-7</v>
      </c>
      <c r="J21" s="78">
        <v>0</v>
      </c>
      <c r="K21" s="78">
        <v>0</v>
      </c>
      <c r="BF21" s="16" t="s">
        <v>123</v>
      </c>
    </row>
    <row r="22" spans="2:58">
      <c r="B22" t="s">
        <v>985</v>
      </c>
      <c r="C22" t="s">
        <v>986</v>
      </c>
      <c r="D22" t="s">
        <v>123</v>
      </c>
      <c r="E22" t="s">
        <v>968</v>
      </c>
      <c r="F22" t="s">
        <v>106</v>
      </c>
      <c r="G22" s="77">
        <v>2</v>
      </c>
      <c r="H22" s="77">
        <v>1.1156249999999999E-4</v>
      </c>
      <c r="I22" s="77">
        <v>8.5322999999999996E-9</v>
      </c>
      <c r="J22" s="78">
        <v>0</v>
      </c>
      <c r="K22" s="78">
        <v>0</v>
      </c>
    </row>
    <row r="23" spans="2:58">
      <c r="B23" t="s">
        <v>229</v>
      </c>
      <c r="C23" s="19"/>
      <c r="D23" s="19"/>
      <c r="E23" s="19"/>
      <c r="F23" s="19"/>
      <c r="G23" s="19"/>
      <c r="H23" s="19"/>
    </row>
    <row r="24" spans="2:58">
      <c r="B24" t="s">
        <v>309</v>
      </c>
      <c r="C24" s="19"/>
      <c r="D24" s="19"/>
      <c r="E24" s="19"/>
      <c r="F24" s="19"/>
      <c r="G24" s="19"/>
      <c r="H24" s="19"/>
    </row>
    <row r="25" spans="2:58">
      <c r="B25" t="s">
        <v>310</v>
      </c>
      <c r="C25" s="19"/>
      <c r="D25" s="19"/>
      <c r="E25" s="19"/>
      <c r="F25" s="19"/>
      <c r="G25" s="19"/>
      <c r="H25" s="19"/>
    </row>
    <row r="26" spans="2:58">
      <c r="B26" t="s">
        <v>311</v>
      </c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CC4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</row>
    <row r="3" spans="2:81">
      <c r="B3" s="2" t="s">
        <v>2</v>
      </c>
      <c r="C3" t="s">
        <v>198</v>
      </c>
      <c r="E3" s="15"/>
    </row>
    <row r="4" spans="2:81">
      <c r="B4" s="2" t="s">
        <v>3</v>
      </c>
    </row>
    <row r="6" spans="2:81" ht="26.25" customHeight="1">
      <c r="B6" s="98" t="s">
        <v>68</v>
      </c>
      <c r="C6" s="99"/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O6" s="99"/>
      <c r="P6" s="99"/>
      <c r="Q6" s="100"/>
    </row>
    <row r="7" spans="2:81" ht="26.25" customHeight="1">
      <c r="B7" s="98" t="s">
        <v>133</v>
      </c>
      <c r="C7" s="99"/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O7" s="99"/>
      <c r="P7" s="99"/>
      <c r="Q7" s="100"/>
    </row>
    <row r="8" spans="2:81" s="19" customFormat="1" ht="63">
      <c r="B8" s="4" t="s">
        <v>96</v>
      </c>
      <c r="C8" s="28" t="s">
        <v>49</v>
      </c>
      <c r="D8" s="1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56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34" t="s">
        <v>80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9" t="s">
        <v>201</v>
      </c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81">
      <c r="B13" s="79" t="s">
        <v>987</v>
      </c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81">
      <c r="B14" t="s">
        <v>222</v>
      </c>
      <c r="C14" t="s">
        <v>222</v>
      </c>
      <c r="E14" t="s">
        <v>222</v>
      </c>
      <c r="H14" s="77">
        <v>0</v>
      </c>
      <c r="I14" t="s">
        <v>222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81">
      <c r="B15" s="79" t="s">
        <v>988</v>
      </c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81">
      <c r="B16" t="s">
        <v>222</v>
      </c>
      <c r="C16" t="s">
        <v>222</v>
      </c>
      <c r="E16" t="s">
        <v>222</v>
      </c>
      <c r="H16" s="77">
        <v>0</v>
      </c>
      <c r="I16" t="s">
        <v>222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989</v>
      </c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990</v>
      </c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222</v>
      </c>
      <c r="C19" t="s">
        <v>222</v>
      </c>
      <c r="E19" t="s">
        <v>222</v>
      </c>
      <c r="H19" s="77">
        <v>0</v>
      </c>
      <c r="I19" t="s">
        <v>222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991</v>
      </c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222</v>
      </c>
      <c r="C21" t="s">
        <v>222</v>
      </c>
      <c r="E21" t="s">
        <v>222</v>
      </c>
      <c r="H21" s="77">
        <v>0</v>
      </c>
      <c r="I21" t="s">
        <v>222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992</v>
      </c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222</v>
      </c>
      <c r="C23" t="s">
        <v>222</v>
      </c>
      <c r="E23" t="s">
        <v>222</v>
      </c>
      <c r="H23" s="77">
        <v>0</v>
      </c>
      <c r="I23" t="s">
        <v>222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993</v>
      </c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222</v>
      </c>
      <c r="C25" t="s">
        <v>222</v>
      </c>
      <c r="E25" t="s">
        <v>222</v>
      </c>
      <c r="H25" s="77">
        <v>0</v>
      </c>
      <c r="I25" t="s">
        <v>222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227</v>
      </c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987</v>
      </c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222</v>
      </c>
      <c r="C28" t="s">
        <v>222</v>
      </c>
      <c r="E28" t="s">
        <v>222</v>
      </c>
      <c r="H28" s="77">
        <v>0</v>
      </c>
      <c r="I28" t="s">
        <v>222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988</v>
      </c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222</v>
      </c>
      <c r="C30" t="s">
        <v>222</v>
      </c>
      <c r="E30" t="s">
        <v>222</v>
      </c>
      <c r="H30" s="77">
        <v>0</v>
      </c>
      <c r="I30" t="s">
        <v>222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989</v>
      </c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990</v>
      </c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222</v>
      </c>
      <c r="C33" t="s">
        <v>222</v>
      </c>
      <c r="E33" t="s">
        <v>222</v>
      </c>
      <c r="H33" s="77">
        <v>0</v>
      </c>
      <c r="I33" t="s">
        <v>222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991</v>
      </c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222</v>
      </c>
      <c r="C35" t="s">
        <v>222</v>
      </c>
      <c r="E35" t="s">
        <v>222</v>
      </c>
      <c r="H35" s="77">
        <v>0</v>
      </c>
      <c r="I35" t="s">
        <v>222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992</v>
      </c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222</v>
      </c>
      <c r="C37" t="s">
        <v>222</v>
      </c>
      <c r="E37" t="s">
        <v>222</v>
      </c>
      <c r="H37" s="77">
        <v>0</v>
      </c>
      <c r="I37" t="s">
        <v>222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993</v>
      </c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222</v>
      </c>
      <c r="C39" t="s">
        <v>222</v>
      </c>
      <c r="E39" t="s">
        <v>222</v>
      </c>
      <c r="H39" s="77">
        <v>0</v>
      </c>
      <c r="I39" t="s">
        <v>222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229</v>
      </c>
    </row>
    <row r="41" spans="2:17">
      <c r="B41" t="s">
        <v>309</v>
      </c>
    </row>
    <row r="42" spans="2:17">
      <c r="B42" t="s">
        <v>310</v>
      </c>
    </row>
    <row r="43" spans="2:17">
      <c r="B43" t="s">
        <v>311</v>
      </c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BT30"/>
  <sheetViews>
    <sheetView rightToLeft="1" workbookViewId="0">
      <selection activeCell="B8" sqref="B8:P8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197</v>
      </c>
    </row>
    <row r="2" spans="2:72">
      <c r="B2" s="2" t="s">
        <v>1</v>
      </c>
    </row>
    <row r="3" spans="2:72">
      <c r="B3" s="2" t="s">
        <v>2</v>
      </c>
      <c r="C3" t="s">
        <v>198</v>
      </c>
    </row>
    <row r="4" spans="2:72">
      <c r="B4" s="2" t="s">
        <v>3</v>
      </c>
    </row>
    <row r="6" spans="2:72" ht="26.25" customHeight="1">
      <c r="B6" s="98" t="s">
        <v>136</v>
      </c>
      <c r="C6" s="99"/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O6" s="99"/>
      <c r="P6" s="100"/>
    </row>
    <row r="7" spans="2:72" ht="26.25" customHeight="1">
      <c r="B7" s="98" t="s">
        <v>69</v>
      </c>
      <c r="C7" s="99"/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O7" s="99"/>
      <c r="P7" s="100"/>
    </row>
    <row r="8" spans="2:72" s="19" customFormat="1" ht="63">
      <c r="B8" s="4" t="s">
        <v>96</v>
      </c>
      <c r="C8" s="28" t="s">
        <v>49</v>
      </c>
      <c r="D8" s="28" t="s">
        <v>51</v>
      </c>
      <c r="E8" s="28" t="s">
        <v>52</v>
      </c>
      <c r="F8" s="28" t="s">
        <v>71</v>
      </c>
      <c r="G8" s="28" t="s">
        <v>72</v>
      </c>
      <c r="H8" s="28" t="s">
        <v>53</v>
      </c>
      <c r="I8" s="28" t="s">
        <v>54</v>
      </c>
      <c r="J8" s="28" t="s">
        <v>55</v>
      </c>
      <c r="K8" s="28" t="s">
        <v>187</v>
      </c>
      <c r="L8" s="28" t="s">
        <v>188</v>
      </c>
      <c r="M8" s="28" t="s">
        <v>5</v>
      </c>
      <c r="N8" s="28" t="s">
        <v>73</v>
      </c>
      <c r="O8" s="28" t="s">
        <v>57</v>
      </c>
      <c r="P8" s="36" t="s">
        <v>183</v>
      </c>
    </row>
    <row r="9" spans="2:72" s="19" customFormat="1" ht="25.5" customHeight="1">
      <c r="B9" s="20"/>
      <c r="C9" s="31"/>
      <c r="D9" s="31"/>
      <c r="E9" s="31"/>
      <c r="F9" s="31" t="s">
        <v>74</v>
      </c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81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"/>
      <c r="O11" s="76">
        <v>0</v>
      </c>
      <c r="P11" s="76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9" t="s">
        <v>201</v>
      </c>
      <c r="G12" s="81">
        <v>0</v>
      </c>
      <c r="J12" s="80">
        <v>0</v>
      </c>
      <c r="K12" s="81">
        <v>0</v>
      </c>
      <c r="M12" s="81">
        <v>0</v>
      </c>
      <c r="O12" s="80">
        <v>0</v>
      </c>
      <c r="P12" s="80">
        <v>0</v>
      </c>
    </row>
    <row r="13" spans="2:72">
      <c r="B13" s="79" t="s">
        <v>994</v>
      </c>
      <c r="G13" s="81">
        <v>0</v>
      </c>
      <c r="J13" s="80">
        <v>0</v>
      </c>
      <c r="K13" s="81">
        <v>0</v>
      </c>
      <c r="M13" s="81">
        <v>0</v>
      </c>
      <c r="O13" s="80">
        <v>0</v>
      </c>
      <c r="P13" s="80">
        <v>0</v>
      </c>
    </row>
    <row r="14" spans="2:72">
      <c r="B14" t="s">
        <v>222</v>
      </c>
      <c r="C14" t="s">
        <v>222</v>
      </c>
      <c r="D14" t="s">
        <v>222</v>
      </c>
      <c r="G14" s="77">
        <v>0</v>
      </c>
      <c r="H14" t="s">
        <v>222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72">
      <c r="B15" s="79" t="s">
        <v>995</v>
      </c>
      <c r="G15" s="81">
        <v>0</v>
      </c>
      <c r="J15" s="80">
        <v>0</v>
      </c>
      <c r="K15" s="81">
        <v>0</v>
      </c>
      <c r="M15" s="81">
        <v>0</v>
      </c>
      <c r="O15" s="80">
        <v>0</v>
      </c>
      <c r="P15" s="80">
        <v>0</v>
      </c>
    </row>
    <row r="16" spans="2:72">
      <c r="B16" t="s">
        <v>222</v>
      </c>
      <c r="C16" t="s">
        <v>222</v>
      </c>
      <c r="D16" t="s">
        <v>222</v>
      </c>
      <c r="G16" s="77">
        <v>0</v>
      </c>
      <c r="H16" t="s">
        <v>222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996</v>
      </c>
      <c r="G17" s="81">
        <v>0</v>
      </c>
      <c r="J17" s="80">
        <v>0</v>
      </c>
      <c r="K17" s="81">
        <v>0</v>
      </c>
      <c r="M17" s="81">
        <v>0</v>
      </c>
      <c r="O17" s="80">
        <v>0</v>
      </c>
      <c r="P17" s="80">
        <v>0</v>
      </c>
    </row>
    <row r="18" spans="2:16">
      <c r="B18" t="s">
        <v>222</v>
      </c>
      <c r="C18" t="s">
        <v>222</v>
      </c>
      <c r="D18" t="s">
        <v>222</v>
      </c>
      <c r="G18" s="77">
        <v>0</v>
      </c>
      <c r="H18" t="s">
        <v>222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997</v>
      </c>
      <c r="G19" s="81">
        <v>0</v>
      </c>
      <c r="J19" s="80">
        <v>0</v>
      </c>
      <c r="K19" s="81">
        <v>0</v>
      </c>
      <c r="M19" s="81">
        <v>0</v>
      </c>
      <c r="O19" s="80">
        <v>0</v>
      </c>
      <c r="P19" s="80">
        <v>0</v>
      </c>
    </row>
    <row r="20" spans="2:16">
      <c r="B20" t="s">
        <v>222</v>
      </c>
      <c r="C20" t="s">
        <v>222</v>
      </c>
      <c r="D20" t="s">
        <v>222</v>
      </c>
      <c r="G20" s="77">
        <v>0</v>
      </c>
      <c r="H20" t="s">
        <v>222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658</v>
      </c>
      <c r="G21" s="81">
        <v>0</v>
      </c>
      <c r="J21" s="80">
        <v>0</v>
      </c>
      <c r="K21" s="81">
        <v>0</v>
      </c>
      <c r="M21" s="81">
        <v>0</v>
      </c>
      <c r="O21" s="80">
        <v>0</v>
      </c>
      <c r="P21" s="80">
        <v>0</v>
      </c>
    </row>
    <row r="22" spans="2:16">
      <c r="B22" t="s">
        <v>222</v>
      </c>
      <c r="C22" t="s">
        <v>222</v>
      </c>
      <c r="D22" t="s">
        <v>222</v>
      </c>
      <c r="G22" s="77">
        <v>0</v>
      </c>
      <c r="H22" t="s">
        <v>222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  <c r="P22" s="78">
        <v>0</v>
      </c>
    </row>
    <row r="23" spans="2:16">
      <c r="B23" s="79" t="s">
        <v>227</v>
      </c>
      <c r="G23" s="81">
        <v>0</v>
      </c>
      <c r="J23" s="80">
        <v>0</v>
      </c>
      <c r="K23" s="81">
        <v>0</v>
      </c>
      <c r="M23" s="81">
        <v>0</v>
      </c>
      <c r="O23" s="80">
        <v>0</v>
      </c>
      <c r="P23" s="80">
        <v>0</v>
      </c>
    </row>
    <row r="24" spans="2:16">
      <c r="B24" s="79" t="s">
        <v>307</v>
      </c>
      <c r="G24" s="81">
        <v>0</v>
      </c>
      <c r="J24" s="80">
        <v>0</v>
      </c>
      <c r="K24" s="81">
        <v>0</v>
      </c>
      <c r="M24" s="81">
        <v>0</v>
      </c>
      <c r="O24" s="80">
        <v>0</v>
      </c>
      <c r="P24" s="80">
        <v>0</v>
      </c>
    </row>
    <row r="25" spans="2:16">
      <c r="B25" t="s">
        <v>222</v>
      </c>
      <c r="C25" t="s">
        <v>222</v>
      </c>
      <c r="D25" t="s">
        <v>222</v>
      </c>
      <c r="G25" s="77">
        <v>0</v>
      </c>
      <c r="H25" t="s">
        <v>222</v>
      </c>
      <c r="I25" s="78">
        <v>0</v>
      </c>
      <c r="J25" s="78">
        <v>0</v>
      </c>
      <c r="K25" s="77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s="79" t="s">
        <v>998</v>
      </c>
      <c r="G26" s="81">
        <v>0</v>
      </c>
      <c r="J26" s="80">
        <v>0</v>
      </c>
      <c r="K26" s="81">
        <v>0</v>
      </c>
      <c r="M26" s="81">
        <v>0</v>
      </c>
      <c r="O26" s="80">
        <v>0</v>
      </c>
      <c r="P26" s="80">
        <v>0</v>
      </c>
    </row>
    <row r="27" spans="2:16">
      <c r="B27" t="s">
        <v>222</v>
      </c>
      <c r="C27" t="s">
        <v>222</v>
      </c>
      <c r="D27" t="s">
        <v>222</v>
      </c>
      <c r="G27" s="77">
        <v>0</v>
      </c>
      <c r="H27" t="s">
        <v>222</v>
      </c>
      <c r="I27" s="78">
        <v>0</v>
      </c>
      <c r="J27" s="78">
        <v>0</v>
      </c>
      <c r="K27" s="77">
        <v>0</v>
      </c>
      <c r="L27" s="77">
        <v>0</v>
      </c>
      <c r="M27" s="77">
        <v>0</v>
      </c>
      <c r="N27" s="78">
        <v>0</v>
      </c>
      <c r="O27" s="78">
        <v>0</v>
      </c>
      <c r="P27" s="78">
        <v>0</v>
      </c>
    </row>
    <row r="28" spans="2:16">
      <c r="B28" t="s">
        <v>309</v>
      </c>
    </row>
    <row r="29" spans="2:16">
      <c r="B29" t="s">
        <v>310</v>
      </c>
    </row>
    <row r="30" spans="2:16">
      <c r="B30" t="s">
        <v>311</v>
      </c>
    </row>
  </sheetData>
  <mergeCells count="2">
    <mergeCell ref="B6:P6"/>
    <mergeCell ref="B7:P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</row>
    <row r="3" spans="2:65">
      <c r="B3" s="2" t="s">
        <v>2</v>
      </c>
      <c r="C3" t="s">
        <v>198</v>
      </c>
    </row>
    <row r="4" spans="2:65">
      <c r="B4" s="2" t="s">
        <v>3</v>
      </c>
    </row>
    <row r="6" spans="2:65" ht="26.25" customHeight="1">
      <c r="B6" s="98" t="s">
        <v>136</v>
      </c>
      <c r="C6" s="99"/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O6" s="99"/>
      <c r="P6" s="99"/>
      <c r="Q6" s="99"/>
      <c r="R6" s="99"/>
      <c r="S6" s="100"/>
    </row>
    <row r="7" spans="2:65" ht="26.25" customHeight="1">
      <c r="B7" s="98" t="s">
        <v>82</v>
      </c>
      <c r="C7" s="99"/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O7" s="99"/>
      <c r="P7" s="99"/>
      <c r="Q7" s="99"/>
      <c r="R7" s="99"/>
      <c r="S7" s="100"/>
    </row>
    <row r="8" spans="2:65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J10" s="16"/>
    </row>
    <row r="11" spans="2:65" s="23" customFormat="1" ht="18" customHeight="1">
      <c r="B11" s="2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5">
        <v>0</v>
      </c>
      <c r="O11" s="7"/>
      <c r="P11" s="75">
        <v>0</v>
      </c>
      <c r="Q11" s="7"/>
      <c r="R11" s="76">
        <v>0</v>
      </c>
      <c r="S11" s="76">
        <v>0</v>
      </c>
      <c r="T11" s="35"/>
      <c r="BJ11" s="16"/>
      <c r="BM11" s="16"/>
    </row>
    <row r="12" spans="2:65">
      <c r="B12" s="79" t="s">
        <v>201</v>
      </c>
      <c r="D12" s="16"/>
      <c r="E12" s="16"/>
      <c r="F12" s="16"/>
      <c r="J12" s="81">
        <v>0</v>
      </c>
      <c r="M12" s="80">
        <v>0</v>
      </c>
      <c r="N12" s="81">
        <v>0</v>
      </c>
      <c r="P12" s="81">
        <v>0</v>
      </c>
      <c r="R12" s="80">
        <v>0</v>
      </c>
      <c r="S12" s="80">
        <v>0</v>
      </c>
    </row>
    <row r="13" spans="2:65">
      <c r="B13" s="79" t="s">
        <v>999</v>
      </c>
      <c r="D13" s="16"/>
      <c r="E13" s="16"/>
      <c r="F13" s="16"/>
      <c r="J13" s="81">
        <v>0</v>
      </c>
      <c r="M13" s="80">
        <v>0</v>
      </c>
      <c r="N13" s="81">
        <v>0</v>
      </c>
      <c r="P13" s="81">
        <v>0</v>
      </c>
      <c r="R13" s="80">
        <v>0</v>
      </c>
      <c r="S13" s="80">
        <v>0</v>
      </c>
    </row>
    <row r="14" spans="2:65">
      <c r="B14" t="s">
        <v>222</v>
      </c>
      <c r="C14" t="s">
        <v>222</v>
      </c>
      <c r="D14" s="16"/>
      <c r="E14" s="16"/>
      <c r="F14" t="s">
        <v>222</v>
      </c>
      <c r="G14" t="s">
        <v>222</v>
      </c>
      <c r="J14" s="77">
        <v>0</v>
      </c>
      <c r="K14" t="s">
        <v>222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  <c r="S14" s="78">
        <v>0</v>
      </c>
    </row>
    <row r="15" spans="2:65">
      <c r="B15" s="79" t="s">
        <v>1000</v>
      </c>
      <c r="D15" s="16"/>
      <c r="E15" s="16"/>
      <c r="F15" s="16"/>
      <c r="J15" s="81">
        <v>0</v>
      </c>
      <c r="M15" s="80">
        <v>0</v>
      </c>
      <c r="N15" s="81">
        <v>0</v>
      </c>
      <c r="P15" s="81">
        <v>0</v>
      </c>
      <c r="R15" s="80">
        <v>0</v>
      </c>
      <c r="S15" s="80">
        <v>0</v>
      </c>
    </row>
    <row r="16" spans="2:65">
      <c r="B16" t="s">
        <v>222</v>
      </c>
      <c r="C16" t="s">
        <v>222</v>
      </c>
      <c r="D16" s="16"/>
      <c r="E16" s="16"/>
      <c r="F16" t="s">
        <v>222</v>
      </c>
      <c r="G16" t="s">
        <v>222</v>
      </c>
      <c r="J16" s="77">
        <v>0</v>
      </c>
      <c r="K16" t="s">
        <v>222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  <c r="S16" s="78">
        <v>0</v>
      </c>
    </row>
    <row r="17" spans="2:19">
      <c r="B17" s="79" t="s">
        <v>314</v>
      </c>
      <c r="D17" s="16"/>
      <c r="E17" s="16"/>
      <c r="F17" s="16"/>
      <c r="J17" s="81">
        <v>0</v>
      </c>
      <c r="M17" s="80">
        <v>0</v>
      </c>
      <c r="N17" s="81">
        <v>0</v>
      </c>
      <c r="P17" s="81">
        <v>0</v>
      </c>
      <c r="R17" s="80">
        <v>0</v>
      </c>
      <c r="S17" s="80">
        <v>0</v>
      </c>
    </row>
    <row r="18" spans="2:19">
      <c r="B18" t="s">
        <v>222</v>
      </c>
      <c r="C18" t="s">
        <v>222</v>
      </c>
      <c r="D18" s="16"/>
      <c r="E18" s="16"/>
      <c r="F18" t="s">
        <v>222</v>
      </c>
      <c r="G18" t="s">
        <v>222</v>
      </c>
      <c r="J18" s="77">
        <v>0</v>
      </c>
      <c r="K18" t="s">
        <v>222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  <c r="S18" s="78">
        <v>0</v>
      </c>
    </row>
    <row r="19" spans="2:19">
      <c r="B19" s="79" t="s">
        <v>658</v>
      </c>
      <c r="D19" s="16"/>
      <c r="E19" s="16"/>
      <c r="F19" s="16"/>
      <c r="J19" s="81">
        <v>0</v>
      </c>
      <c r="M19" s="80">
        <v>0</v>
      </c>
      <c r="N19" s="81">
        <v>0</v>
      </c>
      <c r="P19" s="81">
        <v>0</v>
      </c>
      <c r="R19" s="80">
        <v>0</v>
      </c>
      <c r="S19" s="80">
        <v>0</v>
      </c>
    </row>
    <row r="20" spans="2:19">
      <c r="B20" t="s">
        <v>222</v>
      </c>
      <c r="C20" t="s">
        <v>222</v>
      </c>
      <c r="D20" s="16"/>
      <c r="E20" s="16"/>
      <c r="F20" t="s">
        <v>222</v>
      </c>
      <c r="G20" t="s">
        <v>222</v>
      </c>
      <c r="J20" s="77">
        <v>0</v>
      </c>
      <c r="K20" t="s">
        <v>222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  <c r="S20" s="78">
        <v>0</v>
      </c>
    </row>
    <row r="21" spans="2:19">
      <c r="B21" s="79" t="s">
        <v>227</v>
      </c>
      <c r="D21" s="16"/>
      <c r="E21" s="16"/>
      <c r="F21" s="16"/>
      <c r="J21" s="81">
        <v>0</v>
      </c>
      <c r="M21" s="80">
        <v>0</v>
      </c>
      <c r="N21" s="81">
        <v>0</v>
      </c>
      <c r="P21" s="81">
        <v>0</v>
      </c>
      <c r="R21" s="80">
        <v>0</v>
      </c>
      <c r="S21" s="80">
        <v>0</v>
      </c>
    </row>
    <row r="22" spans="2:19">
      <c r="B22" s="79" t="s">
        <v>1001</v>
      </c>
      <c r="D22" s="16"/>
      <c r="E22" s="16"/>
      <c r="F22" s="16"/>
      <c r="J22" s="81">
        <v>0</v>
      </c>
      <c r="M22" s="80">
        <v>0</v>
      </c>
      <c r="N22" s="81">
        <v>0</v>
      </c>
      <c r="P22" s="81">
        <v>0</v>
      </c>
      <c r="R22" s="80">
        <v>0</v>
      </c>
      <c r="S22" s="80">
        <v>0</v>
      </c>
    </row>
    <row r="23" spans="2:19">
      <c r="B23" t="s">
        <v>222</v>
      </c>
      <c r="C23" t="s">
        <v>222</v>
      </c>
      <c r="D23" s="16"/>
      <c r="E23" s="16"/>
      <c r="F23" t="s">
        <v>222</v>
      </c>
      <c r="G23" t="s">
        <v>222</v>
      </c>
      <c r="J23" s="77">
        <v>0</v>
      </c>
      <c r="K23" t="s">
        <v>222</v>
      </c>
      <c r="L23" s="78">
        <v>0</v>
      </c>
      <c r="M23" s="78">
        <v>0</v>
      </c>
      <c r="N23" s="77">
        <v>0</v>
      </c>
      <c r="O23" s="77">
        <v>0</v>
      </c>
      <c r="P23" s="77">
        <v>0</v>
      </c>
      <c r="Q23" s="78">
        <v>0</v>
      </c>
      <c r="R23" s="78">
        <v>0</v>
      </c>
      <c r="S23" s="78">
        <v>0</v>
      </c>
    </row>
    <row r="24" spans="2:19">
      <c r="B24" s="79" t="s">
        <v>1002</v>
      </c>
      <c r="D24" s="16"/>
      <c r="E24" s="16"/>
      <c r="F24" s="16"/>
      <c r="J24" s="81">
        <v>0</v>
      </c>
      <c r="M24" s="80">
        <v>0</v>
      </c>
      <c r="N24" s="81">
        <v>0</v>
      </c>
      <c r="P24" s="81">
        <v>0</v>
      </c>
      <c r="R24" s="80">
        <v>0</v>
      </c>
      <c r="S24" s="80">
        <v>0</v>
      </c>
    </row>
    <row r="25" spans="2:19">
      <c r="B25" t="s">
        <v>222</v>
      </c>
      <c r="C25" t="s">
        <v>222</v>
      </c>
      <c r="D25" s="16"/>
      <c r="E25" s="16"/>
      <c r="F25" t="s">
        <v>222</v>
      </c>
      <c r="G25" t="s">
        <v>222</v>
      </c>
      <c r="J25" s="77">
        <v>0</v>
      </c>
      <c r="K25" t="s">
        <v>222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  <c r="S25" s="78">
        <v>0</v>
      </c>
    </row>
    <row r="26" spans="2:19">
      <c r="B26" t="s">
        <v>229</v>
      </c>
      <c r="D26" s="16"/>
      <c r="E26" s="16"/>
      <c r="F26" s="16"/>
    </row>
    <row r="27" spans="2:19">
      <c r="B27" t="s">
        <v>309</v>
      </c>
      <c r="D27" s="16"/>
      <c r="E27" s="16"/>
      <c r="F27" s="16"/>
    </row>
    <row r="28" spans="2:19">
      <c r="B28" t="s">
        <v>310</v>
      </c>
      <c r="D28" s="16"/>
      <c r="E28" s="16"/>
      <c r="F28" s="16"/>
    </row>
    <row r="29" spans="2:19">
      <c r="B29" t="s">
        <v>311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CC51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</row>
    <row r="3" spans="2:81">
      <c r="B3" s="2" t="s">
        <v>2</v>
      </c>
      <c r="C3" t="s">
        <v>198</v>
      </c>
    </row>
    <row r="4" spans="2:81">
      <c r="B4" s="2" t="s">
        <v>3</v>
      </c>
    </row>
    <row r="6" spans="2:81" ht="26.25" customHeight="1">
      <c r="B6" s="98" t="s">
        <v>136</v>
      </c>
      <c r="C6" s="99"/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O6" s="99"/>
      <c r="P6" s="99"/>
      <c r="Q6" s="99"/>
      <c r="R6" s="99"/>
      <c r="S6" s="100"/>
    </row>
    <row r="7" spans="2:81" ht="26.25" customHeight="1">
      <c r="B7" s="98" t="s">
        <v>89</v>
      </c>
      <c r="C7" s="99"/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O7" s="99"/>
      <c r="P7" s="99"/>
      <c r="Q7" s="99"/>
      <c r="R7" s="99"/>
      <c r="S7" s="100"/>
    </row>
    <row r="8" spans="2:81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9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Z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5">
        <v>3.12</v>
      </c>
      <c r="K11" s="7"/>
      <c r="L11" s="7"/>
      <c r="M11" s="76">
        <v>5.3800000000000001E-2</v>
      </c>
      <c r="N11" s="75">
        <v>730790.77</v>
      </c>
      <c r="O11" s="7"/>
      <c r="P11" s="75">
        <v>714.61144410099996</v>
      </c>
      <c r="Q11" s="7"/>
      <c r="R11" s="76">
        <v>1</v>
      </c>
      <c r="S11" s="76">
        <v>5.8999999999999999E-3</v>
      </c>
      <c r="T11" s="35"/>
      <c r="BZ11" s="16"/>
      <c r="CC11" s="16"/>
    </row>
    <row r="12" spans="2:81">
      <c r="B12" s="79" t="s">
        <v>201</v>
      </c>
      <c r="C12" s="16"/>
      <c r="D12" s="16"/>
      <c r="E12" s="16"/>
      <c r="J12" s="81">
        <v>3.12</v>
      </c>
      <c r="M12" s="80">
        <v>5.3800000000000001E-2</v>
      </c>
      <c r="N12" s="81">
        <v>730790.77</v>
      </c>
      <c r="P12" s="81">
        <v>714.61144410099996</v>
      </c>
      <c r="R12" s="80">
        <v>1</v>
      </c>
      <c r="S12" s="80">
        <v>5.8999999999999999E-3</v>
      </c>
    </row>
    <row r="13" spans="2:81">
      <c r="B13" s="79" t="s">
        <v>999</v>
      </c>
      <c r="C13" s="16"/>
      <c r="D13" s="16"/>
      <c r="E13" s="16"/>
      <c r="J13" s="81">
        <v>3.66</v>
      </c>
      <c r="M13" s="80">
        <v>3.6400000000000002E-2</v>
      </c>
      <c r="N13" s="81">
        <v>390000</v>
      </c>
      <c r="P13" s="81">
        <v>394.017</v>
      </c>
      <c r="R13" s="80">
        <v>0.5514</v>
      </c>
      <c r="S13" s="80">
        <v>3.3E-3</v>
      </c>
    </row>
    <row r="14" spans="2:81">
      <c r="B14" t="s">
        <v>1003</v>
      </c>
      <c r="C14" t="s">
        <v>1004</v>
      </c>
      <c r="D14" t="s">
        <v>123</v>
      </c>
      <c r="E14" t="s">
        <v>1005</v>
      </c>
      <c r="F14" t="s">
        <v>335</v>
      </c>
      <c r="G14" t="s">
        <v>416</v>
      </c>
      <c r="H14" t="s">
        <v>207</v>
      </c>
      <c r="I14" t="s">
        <v>1006</v>
      </c>
      <c r="J14" s="77">
        <v>3.66</v>
      </c>
      <c r="K14" t="s">
        <v>102</v>
      </c>
      <c r="L14" s="78">
        <v>3.6400000000000002E-2</v>
      </c>
      <c r="M14" s="78">
        <v>3.6400000000000002E-2</v>
      </c>
      <c r="N14" s="77">
        <v>390000</v>
      </c>
      <c r="O14" s="77">
        <v>101.03</v>
      </c>
      <c r="P14" s="77">
        <v>394.017</v>
      </c>
      <c r="Q14" s="78">
        <v>8.0000000000000004E-4</v>
      </c>
      <c r="R14" s="78">
        <v>0.5514</v>
      </c>
      <c r="S14" s="78">
        <v>3.3E-3</v>
      </c>
    </row>
    <row r="15" spans="2:81">
      <c r="B15" s="79" t="s">
        <v>1000</v>
      </c>
      <c r="C15" s="16"/>
      <c r="D15" s="16"/>
      <c r="E15" s="16"/>
      <c r="J15" s="81">
        <v>2.4500000000000002</v>
      </c>
      <c r="M15" s="80">
        <v>7.51E-2</v>
      </c>
      <c r="N15" s="81">
        <v>340790.77</v>
      </c>
      <c r="P15" s="81">
        <v>320.59444410100002</v>
      </c>
      <c r="R15" s="80">
        <v>0.4486</v>
      </c>
      <c r="S15" s="80">
        <v>2.5999999999999999E-3</v>
      </c>
    </row>
    <row r="16" spans="2:81">
      <c r="B16" t="s">
        <v>1007</v>
      </c>
      <c r="C16" t="s">
        <v>1008</v>
      </c>
      <c r="D16" t="s">
        <v>123</v>
      </c>
      <c r="E16" t="s">
        <v>1009</v>
      </c>
      <c r="F16" t="s">
        <v>549</v>
      </c>
      <c r="G16" t="s">
        <v>458</v>
      </c>
      <c r="H16" t="s">
        <v>150</v>
      </c>
      <c r="I16" t="s">
        <v>1010</v>
      </c>
      <c r="J16" s="77">
        <v>2.67</v>
      </c>
      <c r="K16" t="s">
        <v>102</v>
      </c>
      <c r="L16" s="78">
        <v>4.4699999999999997E-2</v>
      </c>
      <c r="M16" s="78">
        <v>7.7600000000000002E-2</v>
      </c>
      <c r="N16" s="77">
        <v>220790.77</v>
      </c>
      <c r="O16" s="77">
        <v>93.13</v>
      </c>
      <c r="P16" s="77">
        <v>205.62244410100001</v>
      </c>
      <c r="Q16" s="78">
        <v>4.0000000000000002E-4</v>
      </c>
      <c r="R16" s="78">
        <v>0.28770000000000001</v>
      </c>
      <c r="S16" s="78">
        <v>1.6999999999999999E-3</v>
      </c>
    </row>
    <row r="17" spans="2:19">
      <c r="B17" t="s">
        <v>1011</v>
      </c>
      <c r="C17" t="s">
        <v>1012</v>
      </c>
      <c r="D17" t="s">
        <v>123</v>
      </c>
      <c r="E17" t="s">
        <v>1013</v>
      </c>
      <c r="F17" t="s">
        <v>544</v>
      </c>
      <c r="G17" t="s">
        <v>498</v>
      </c>
      <c r="H17" t="s">
        <v>150</v>
      </c>
      <c r="I17" t="s">
        <v>1014</v>
      </c>
      <c r="J17" s="77">
        <v>2.0499999999999998</v>
      </c>
      <c r="K17" t="s">
        <v>102</v>
      </c>
      <c r="L17" s="78">
        <v>4.2999999999999997E-2</v>
      </c>
      <c r="M17" s="78">
        <v>7.0800000000000002E-2</v>
      </c>
      <c r="N17" s="77">
        <v>120000</v>
      </c>
      <c r="O17" s="77">
        <v>95.81</v>
      </c>
      <c r="P17" s="77">
        <v>114.97199999999999</v>
      </c>
      <c r="Q17" s="78">
        <v>6.9999999999999999E-4</v>
      </c>
      <c r="R17" s="78">
        <v>0.16089999999999999</v>
      </c>
      <c r="S17" s="78">
        <v>8.9999999999999998E-4</v>
      </c>
    </row>
    <row r="18" spans="2:19">
      <c r="B18" s="79" t="s">
        <v>314</v>
      </c>
      <c r="C18" s="16"/>
      <c r="D18" s="16"/>
      <c r="E18" s="16"/>
      <c r="J18" s="81">
        <v>0</v>
      </c>
      <c r="M18" s="80">
        <v>0</v>
      </c>
      <c r="N18" s="81">
        <v>0</v>
      </c>
      <c r="P18" s="81">
        <v>0</v>
      </c>
      <c r="R18" s="80">
        <v>0</v>
      </c>
      <c r="S18" s="80">
        <v>0</v>
      </c>
    </row>
    <row r="19" spans="2:19">
      <c r="B19" t="s">
        <v>222</v>
      </c>
      <c r="C19" t="s">
        <v>222</v>
      </c>
      <c r="D19" s="16"/>
      <c r="E19" s="16"/>
      <c r="F19" t="s">
        <v>222</v>
      </c>
      <c r="G19" t="s">
        <v>222</v>
      </c>
      <c r="J19" s="77">
        <v>0</v>
      </c>
      <c r="K19" t="s">
        <v>222</v>
      </c>
      <c r="L19" s="78">
        <v>0</v>
      </c>
      <c r="M19" s="78">
        <v>0</v>
      </c>
      <c r="N19" s="77">
        <v>0</v>
      </c>
      <c r="O19" s="77">
        <v>0</v>
      </c>
      <c r="P19" s="77">
        <v>0</v>
      </c>
      <c r="Q19" s="78">
        <v>0</v>
      </c>
      <c r="R19" s="78">
        <v>0</v>
      </c>
      <c r="S19" s="78">
        <v>0</v>
      </c>
    </row>
    <row r="20" spans="2:19">
      <c r="B20" s="79" t="s">
        <v>658</v>
      </c>
      <c r="C20" s="16"/>
      <c r="D20" s="16"/>
      <c r="E20" s="16"/>
      <c r="J20" s="81">
        <v>0</v>
      </c>
      <c r="M20" s="80">
        <v>0</v>
      </c>
      <c r="N20" s="81">
        <v>0</v>
      </c>
      <c r="P20" s="81">
        <v>0</v>
      </c>
      <c r="R20" s="80">
        <v>0</v>
      </c>
      <c r="S20" s="80">
        <v>0</v>
      </c>
    </row>
    <row r="21" spans="2:19">
      <c r="B21" t="s">
        <v>222</v>
      </c>
      <c r="C21" t="s">
        <v>222</v>
      </c>
      <c r="D21" s="16"/>
      <c r="E21" s="16"/>
      <c r="F21" t="s">
        <v>222</v>
      </c>
      <c r="G21" t="s">
        <v>222</v>
      </c>
      <c r="J21" s="77">
        <v>0</v>
      </c>
      <c r="K21" t="s">
        <v>222</v>
      </c>
      <c r="L21" s="78">
        <v>0</v>
      </c>
      <c r="M21" s="78">
        <v>0</v>
      </c>
      <c r="N21" s="77">
        <v>0</v>
      </c>
      <c r="O21" s="77">
        <v>0</v>
      </c>
      <c r="P21" s="77">
        <v>0</v>
      </c>
      <c r="Q21" s="78">
        <v>0</v>
      </c>
      <c r="R21" s="78">
        <v>0</v>
      </c>
      <c r="S21" s="78">
        <v>0</v>
      </c>
    </row>
    <row r="22" spans="2:19">
      <c r="B22" s="79" t="s">
        <v>227</v>
      </c>
      <c r="C22" s="16"/>
      <c r="D22" s="16"/>
      <c r="E22" s="16"/>
      <c r="J22" s="81">
        <v>0</v>
      </c>
      <c r="M22" s="80">
        <v>0</v>
      </c>
      <c r="N22" s="81">
        <v>0</v>
      </c>
      <c r="P22" s="81">
        <v>0</v>
      </c>
      <c r="R22" s="80">
        <v>0</v>
      </c>
      <c r="S22" s="80">
        <v>0</v>
      </c>
    </row>
    <row r="23" spans="2:19">
      <c r="B23" s="79" t="s">
        <v>315</v>
      </c>
      <c r="C23" s="16"/>
      <c r="D23" s="16"/>
      <c r="E23" s="16"/>
      <c r="J23" s="81">
        <v>0</v>
      </c>
      <c r="M23" s="80">
        <v>0</v>
      </c>
      <c r="N23" s="81">
        <v>0</v>
      </c>
      <c r="P23" s="81">
        <v>0</v>
      </c>
      <c r="R23" s="80">
        <v>0</v>
      </c>
      <c r="S23" s="80">
        <v>0</v>
      </c>
    </row>
    <row r="24" spans="2:19">
      <c r="B24" t="s">
        <v>222</v>
      </c>
      <c r="C24" t="s">
        <v>222</v>
      </c>
      <c r="D24" s="16"/>
      <c r="E24" s="16"/>
      <c r="F24" t="s">
        <v>222</v>
      </c>
      <c r="G24" t="s">
        <v>222</v>
      </c>
      <c r="J24" s="77">
        <v>0</v>
      </c>
      <c r="K24" t="s">
        <v>222</v>
      </c>
      <c r="L24" s="78">
        <v>0</v>
      </c>
      <c r="M24" s="78">
        <v>0</v>
      </c>
      <c r="N24" s="77">
        <v>0</v>
      </c>
      <c r="O24" s="77">
        <v>0</v>
      </c>
      <c r="P24" s="77">
        <v>0</v>
      </c>
      <c r="Q24" s="78">
        <v>0</v>
      </c>
      <c r="R24" s="78">
        <v>0</v>
      </c>
      <c r="S24" s="78">
        <v>0</v>
      </c>
    </row>
    <row r="25" spans="2:19">
      <c r="B25" s="79" t="s">
        <v>316</v>
      </c>
      <c r="C25" s="16"/>
      <c r="D25" s="16"/>
      <c r="E25" s="16"/>
      <c r="J25" s="81">
        <v>0</v>
      </c>
      <c r="M25" s="80">
        <v>0</v>
      </c>
      <c r="N25" s="81">
        <v>0</v>
      </c>
      <c r="P25" s="81">
        <v>0</v>
      </c>
      <c r="R25" s="80">
        <v>0</v>
      </c>
      <c r="S25" s="80">
        <v>0</v>
      </c>
    </row>
    <row r="26" spans="2:19">
      <c r="B26" t="s">
        <v>222</v>
      </c>
      <c r="C26" t="s">
        <v>222</v>
      </c>
      <c r="D26" s="16"/>
      <c r="E26" s="16"/>
      <c r="F26" t="s">
        <v>222</v>
      </c>
      <c r="G26" t="s">
        <v>222</v>
      </c>
      <c r="J26" s="77">
        <v>0</v>
      </c>
      <c r="K26" t="s">
        <v>222</v>
      </c>
      <c r="L26" s="78">
        <v>0</v>
      </c>
      <c r="M26" s="78">
        <v>0</v>
      </c>
      <c r="N26" s="77">
        <v>0</v>
      </c>
      <c r="O26" s="77">
        <v>0</v>
      </c>
      <c r="P26" s="77">
        <v>0</v>
      </c>
      <c r="Q26" s="78">
        <v>0</v>
      </c>
      <c r="R26" s="78">
        <v>0</v>
      </c>
      <c r="S26" s="78">
        <v>0</v>
      </c>
    </row>
    <row r="27" spans="2:19">
      <c r="B27" t="s">
        <v>229</v>
      </c>
      <c r="C27" s="16"/>
      <c r="D27" s="16"/>
      <c r="E27" s="16"/>
    </row>
    <row r="28" spans="2:19">
      <c r="B28" t="s">
        <v>309</v>
      </c>
      <c r="C28" s="16"/>
      <c r="D28" s="16"/>
      <c r="E28" s="16"/>
    </row>
    <row r="29" spans="2:19">
      <c r="B29" t="s">
        <v>310</v>
      </c>
      <c r="C29" s="16"/>
      <c r="D29" s="16"/>
      <c r="E29" s="16"/>
    </row>
    <row r="30" spans="2:19">
      <c r="B30" t="s">
        <v>311</v>
      </c>
      <c r="C30" s="16"/>
      <c r="D30" s="16"/>
      <c r="E30" s="16"/>
    </row>
    <row r="31" spans="2:19">
      <c r="C31" s="16"/>
      <c r="D31" s="16"/>
      <c r="E31" s="16"/>
    </row>
    <row r="32" spans="2:19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CT391"/>
  <sheetViews>
    <sheetView rightToLeft="1" topLeftCell="A7" workbookViewId="0">
      <selection activeCell="K26" sqref="K26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197</v>
      </c>
    </row>
    <row r="2" spans="2:98">
      <c r="B2" s="2" t="s">
        <v>1</v>
      </c>
    </row>
    <row r="3" spans="2:98">
      <c r="B3" s="2" t="s">
        <v>2</v>
      </c>
      <c r="C3" t="s">
        <v>198</v>
      </c>
    </row>
    <row r="4" spans="2:98">
      <c r="B4" s="2" t="s">
        <v>3</v>
      </c>
    </row>
    <row r="6" spans="2:98" ht="26.25" customHeight="1">
      <c r="B6" s="98" t="s">
        <v>136</v>
      </c>
      <c r="C6" s="99"/>
      <c r="D6" s="99"/>
      <c r="E6" s="99"/>
      <c r="F6" s="99"/>
      <c r="G6" s="99"/>
      <c r="H6" s="99"/>
      <c r="I6" s="99"/>
      <c r="J6" s="99"/>
      <c r="K6" s="99"/>
      <c r="L6" s="99"/>
      <c r="M6" s="100"/>
    </row>
    <row r="7" spans="2:98" ht="26.25" customHeight="1">
      <c r="B7" s="98" t="s">
        <v>91</v>
      </c>
      <c r="C7" s="99"/>
      <c r="D7" s="99"/>
      <c r="E7" s="99"/>
      <c r="F7" s="99"/>
      <c r="G7" s="99"/>
      <c r="H7" s="99"/>
      <c r="I7" s="99"/>
      <c r="J7" s="99"/>
      <c r="K7" s="99"/>
      <c r="L7" s="99"/>
      <c r="M7" s="100"/>
    </row>
    <row r="8" spans="2:98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28" t="s">
        <v>5</v>
      </c>
      <c r="K8" s="28" t="s">
        <v>73</v>
      </c>
      <c r="L8" s="28" t="s">
        <v>57</v>
      </c>
      <c r="M8" s="36" t="s">
        <v>183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184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92</v>
      </c>
      <c r="C11" s="7"/>
      <c r="D11" s="7"/>
      <c r="E11" s="7"/>
      <c r="F11" s="7"/>
      <c r="G11" s="7"/>
      <c r="H11" s="75">
        <v>1030219.04</v>
      </c>
      <c r="I11" s="7"/>
      <c r="J11" s="75">
        <v>4852.382088638582</v>
      </c>
      <c r="K11" s="7"/>
      <c r="L11" s="76">
        <v>1</v>
      </c>
      <c r="M11" s="76">
        <v>0.04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9" t="s">
        <v>201</v>
      </c>
      <c r="C12" s="16"/>
      <c r="D12" s="16"/>
      <c r="E12" s="16"/>
      <c r="H12" s="81">
        <v>899712.9</v>
      </c>
      <c r="J12" s="81">
        <v>3997.5592253499049</v>
      </c>
      <c r="L12" s="80">
        <v>0.82379999999999998</v>
      </c>
      <c r="M12" s="80">
        <v>3.3000000000000002E-2</v>
      </c>
    </row>
    <row r="13" spans="2:98">
      <c r="B13" t="s">
        <v>1015</v>
      </c>
      <c r="C13" t="s">
        <v>1016</v>
      </c>
      <c r="D13" t="s">
        <v>123</v>
      </c>
      <c r="E13" t="s">
        <v>1017</v>
      </c>
      <c r="F13" t="s">
        <v>517</v>
      </c>
      <c r="G13" t="s">
        <v>106</v>
      </c>
      <c r="H13" s="77">
        <v>26498.57</v>
      </c>
      <c r="I13" s="77">
        <v>344.99170000000044</v>
      </c>
      <c r="J13" s="77">
        <v>349.58192386187102</v>
      </c>
      <c r="K13" s="84">
        <f>7.28662497411104%/100</f>
        <v>7.2866249741110388E-4</v>
      </c>
      <c r="L13" s="78">
        <v>7.1999999999999995E-2</v>
      </c>
      <c r="M13" s="78">
        <v>2.8999999999999998E-3</v>
      </c>
    </row>
    <row r="14" spans="2:98">
      <c r="B14" t="s">
        <v>1018</v>
      </c>
      <c r="C14" t="s">
        <v>1019</v>
      </c>
      <c r="D14" t="s">
        <v>123</v>
      </c>
      <c r="E14" t="s">
        <v>799</v>
      </c>
      <c r="F14" t="s">
        <v>800</v>
      </c>
      <c r="G14" t="s">
        <v>102</v>
      </c>
      <c r="H14" s="77">
        <v>165</v>
      </c>
      <c r="I14" s="77">
        <v>9.9999999999999992E-25</v>
      </c>
      <c r="J14" s="77">
        <v>1.6E-27</v>
      </c>
      <c r="K14" s="84">
        <v>1E-3</v>
      </c>
      <c r="L14" s="78">
        <v>0</v>
      </c>
      <c r="M14" s="78">
        <v>0</v>
      </c>
    </row>
    <row r="15" spans="2:98">
      <c r="B15" t="s">
        <v>1020</v>
      </c>
      <c r="C15" t="s">
        <v>1021</v>
      </c>
      <c r="D15" t="s">
        <v>123</v>
      </c>
      <c r="E15" t="s">
        <v>1022</v>
      </c>
      <c r="F15" t="s">
        <v>1023</v>
      </c>
      <c r="G15" t="s">
        <v>102</v>
      </c>
      <c r="H15" s="77">
        <v>3</v>
      </c>
      <c r="I15" s="77">
        <v>23355639.810426999</v>
      </c>
      <c r="J15" s="77">
        <v>700.66919431280996</v>
      </c>
      <c r="K15" s="84">
        <v>2.8436018782315078E-3</v>
      </c>
      <c r="L15" s="78">
        <v>0.1444</v>
      </c>
      <c r="M15" s="78">
        <v>5.7999999999999996E-3</v>
      </c>
    </row>
    <row r="16" spans="2:98">
      <c r="B16" t="s">
        <v>1024</v>
      </c>
      <c r="C16" t="s">
        <v>1025</v>
      </c>
      <c r="D16" t="s">
        <v>123</v>
      </c>
      <c r="E16" t="s">
        <v>1026</v>
      </c>
      <c r="F16" t="s">
        <v>544</v>
      </c>
      <c r="G16" t="s">
        <v>106</v>
      </c>
      <c r="H16" s="77">
        <v>189</v>
      </c>
      <c r="I16" s="77">
        <v>66206.789099999995</v>
      </c>
      <c r="J16" s="77">
        <v>478.50029926977601</v>
      </c>
      <c r="K16" s="84">
        <f>4.04273577485847%/100</f>
        <v>4.0427357748584703E-4</v>
      </c>
      <c r="L16" s="78">
        <v>9.8599999999999993E-2</v>
      </c>
      <c r="M16" s="78">
        <v>3.8999999999999998E-3</v>
      </c>
    </row>
    <row r="17" spans="2:13">
      <c r="B17" t="s">
        <v>1027</v>
      </c>
      <c r="C17" t="s">
        <v>1028</v>
      </c>
      <c r="D17" t="s">
        <v>123</v>
      </c>
      <c r="E17" t="s">
        <v>1026</v>
      </c>
      <c r="F17" t="s">
        <v>544</v>
      </c>
      <c r="G17" t="s">
        <v>106</v>
      </c>
      <c r="H17" s="77">
        <v>82</v>
      </c>
      <c r="I17" s="77">
        <v>68347.868705999979</v>
      </c>
      <c r="J17" s="77">
        <v>214.31704494402999</v>
      </c>
      <c r="K17" s="78">
        <f>4.49592993579239%/100</f>
        <v>4.4959299357923892E-4</v>
      </c>
      <c r="L17" s="78">
        <v>4.4200000000000003E-2</v>
      </c>
      <c r="M17" s="78">
        <v>1.8E-3</v>
      </c>
    </row>
    <row r="18" spans="2:13">
      <c r="B18" t="s">
        <v>1029</v>
      </c>
      <c r="C18" t="s">
        <v>1030</v>
      </c>
      <c r="D18" t="s">
        <v>123</v>
      </c>
      <c r="E18" t="s">
        <v>1031</v>
      </c>
      <c r="F18" t="s">
        <v>340</v>
      </c>
      <c r="G18" t="s">
        <v>102</v>
      </c>
      <c r="H18" s="77">
        <v>821699</v>
      </c>
      <c r="I18" s="77">
        <v>100</v>
      </c>
      <c r="J18" s="77">
        <v>821.69899999999996</v>
      </c>
      <c r="K18" s="78">
        <v>0</v>
      </c>
      <c r="L18" s="78">
        <v>0.16930000000000001</v>
      </c>
      <c r="M18" s="78">
        <v>6.7999999999999996E-3</v>
      </c>
    </row>
    <row r="19" spans="2:13">
      <c r="B19" t="s">
        <v>1032</v>
      </c>
      <c r="C19" t="s">
        <v>1033</v>
      </c>
      <c r="D19" t="s">
        <v>123</v>
      </c>
      <c r="E19" t="s">
        <v>1034</v>
      </c>
      <c r="F19" t="s">
        <v>340</v>
      </c>
      <c r="G19" t="s">
        <v>102</v>
      </c>
      <c r="H19" s="77">
        <v>10.33</v>
      </c>
      <c r="I19" s="77">
        <v>5657400</v>
      </c>
      <c r="J19" s="77">
        <v>584.40941999999995</v>
      </c>
      <c r="K19" s="84">
        <v>5.1999999999999998E-3</v>
      </c>
      <c r="L19" s="78">
        <v>0.12039999999999999</v>
      </c>
      <c r="M19" s="78">
        <v>4.7999999999999996E-3</v>
      </c>
    </row>
    <row r="20" spans="2:13">
      <c r="B20" t="s">
        <v>1035</v>
      </c>
      <c r="C20" t="s">
        <v>1036</v>
      </c>
      <c r="D20" t="s">
        <v>123</v>
      </c>
      <c r="E20" t="s">
        <v>1037</v>
      </c>
      <c r="F20" t="s">
        <v>340</v>
      </c>
      <c r="G20" t="s">
        <v>102</v>
      </c>
      <c r="H20" s="77">
        <v>6868</v>
      </c>
      <c r="I20" s="77">
        <v>5066.5894609999996</v>
      </c>
      <c r="J20" s="77">
        <v>347.97336418148001</v>
      </c>
      <c r="K20" s="78">
        <v>1.2999999999999999E-3</v>
      </c>
      <c r="L20" s="78">
        <v>7.17E-2</v>
      </c>
      <c r="M20" s="78">
        <v>2.8999999999999998E-3</v>
      </c>
    </row>
    <row r="21" spans="2:13">
      <c r="B21" t="s">
        <v>1038</v>
      </c>
      <c r="C21" t="s">
        <v>1039</v>
      </c>
      <c r="D21" t="s">
        <v>123</v>
      </c>
      <c r="E21" t="s">
        <v>1040</v>
      </c>
      <c r="F21" t="s">
        <v>525</v>
      </c>
      <c r="G21" t="s">
        <v>106</v>
      </c>
      <c r="H21" s="77">
        <v>44198</v>
      </c>
      <c r="I21" s="77">
        <v>296.07694600000002</v>
      </c>
      <c r="J21" s="77">
        <v>500.40897877993802</v>
      </c>
      <c r="K21" s="84">
        <v>3.636146216089509E-4</v>
      </c>
      <c r="L21" s="78">
        <v>0.1031</v>
      </c>
      <c r="M21" s="78">
        <v>4.1000000000000003E-3</v>
      </c>
    </row>
    <row r="22" spans="2:13">
      <c r="B22" s="79" t="s">
        <v>227</v>
      </c>
      <c r="C22" s="16"/>
      <c r="D22" s="16"/>
      <c r="E22" s="16"/>
      <c r="H22" s="81">
        <v>130506.14</v>
      </c>
      <c r="J22" s="81">
        <v>854.82286328867735</v>
      </c>
      <c r="L22" s="80">
        <v>0.1762</v>
      </c>
      <c r="M22" s="80">
        <v>7.1000000000000004E-3</v>
      </c>
    </row>
    <row r="23" spans="2:13">
      <c r="B23" s="79" t="s">
        <v>315</v>
      </c>
      <c r="C23" s="16"/>
      <c r="D23" s="16"/>
      <c r="E23" s="16"/>
      <c r="H23" s="81">
        <v>0</v>
      </c>
      <c r="J23" s="81">
        <v>0</v>
      </c>
      <c r="L23" s="80">
        <v>0</v>
      </c>
      <c r="M23" s="80">
        <v>0</v>
      </c>
    </row>
    <row r="24" spans="2:13">
      <c r="B24" t="s">
        <v>222</v>
      </c>
      <c r="C24" t="s">
        <v>222</v>
      </c>
      <c r="D24" s="16"/>
      <c r="E24" s="16"/>
      <c r="F24" t="s">
        <v>222</v>
      </c>
      <c r="G24" t="s">
        <v>222</v>
      </c>
      <c r="H24" s="77">
        <v>0</v>
      </c>
      <c r="I24" s="77">
        <v>0</v>
      </c>
      <c r="J24" s="77">
        <v>0</v>
      </c>
      <c r="K24" s="78">
        <v>0</v>
      </c>
      <c r="L24" s="78">
        <v>0</v>
      </c>
      <c r="M24" s="78">
        <v>0</v>
      </c>
    </row>
    <row r="25" spans="2:13">
      <c r="B25" s="79" t="s">
        <v>316</v>
      </c>
      <c r="C25" s="16"/>
      <c r="D25" s="16"/>
      <c r="E25" s="16"/>
      <c r="H25" s="81">
        <v>130506.14</v>
      </c>
      <c r="J25" s="81">
        <v>854.82286328867735</v>
      </c>
      <c r="L25" s="80">
        <v>0.1762</v>
      </c>
      <c r="M25" s="80">
        <v>7.1000000000000004E-3</v>
      </c>
    </row>
    <row r="26" spans="2:13">
      <c r="B26" t="s">
        <v>1041</v>
      </c>
      <c r="C26" t="s">
        <v>1042</v>
      </c>
      <c r="D26" t="s">
        <v>123</v>
      </c>
      <c r="E26" t="s">
        <v>1043</v>
      </c>
      <c r="F26" t="s">
        <v>844</v>
      </c>
      <c r="G26" t="s">
        <v>110</v>
      </c>
      <c r="H26" s="77">
        <v>205.51</v>
      </c>
      <c r="I26" s="77">
        <v>45859.526353000037</v>
      </c>
      <c r="J26" s="77">
        <v>381.98810839168902</v>
      </c>
      <c r="K26" s="84">
        <v>9.7103699680430988E-4</v>
      </c>
      <c r="L26" s="78">
        <v>7.8700000000000006E-2</v>
      </c>
      <c r="M26" s="78">
        <v>3.2000000000000002E-3</v>
      </c>
    </row>
    <row r="27" spans="2:13">
      <c r="B27" t="s">
        <v>1044</v>
      </c>
      <c r="C27" t="s">
        <v>1045</v>
      </c>
      <c r="D27" t="s">
        <v>123</v>
      </c>
      <c r="E27" t="s">
        <v>1046</v>
      </c>
      <c r="F27" t="s">
        <v>844</v>
      </c>
      <c r="G27" t="s">
        <v>110</v>
      </c>
      <c r="H27" s="77">
        <v>109739</v>
      </c>
      <c r="I27" s="77">
        <v>94.467310999999953</v>
      </c>
      <c r="J27" s="77">
        <v>420.17467298957098</v>
      </c>
      <c r="K27" s="84">
        <v>7.9697958742045273E-4</v>
      </c>
      <c r="L27" s="78">
        <v>8.6599999999999996E-2</v>
      </c>
      <c r="M27" s="78">
        <v>3.5000000000000001E-3</v>
      </c>
    </row>
    <row r="28" spans="2:13">
      <c r="B28" t="s">
        <v>1047</v>
      </c>
      <c r="C28" t="s">
        <v>1048</v>
      </c>
      <c r="D28" t="s">
        <v>123</v>
      </c>
      <c r="E28" t="s">
        <v>1022</v>
      </c>
      <c r="F28" t="s">
        <v>844</v>
      </c>
      <c r="G28" t="s">
        <v>110</v>
      </c>
      <c r="H28" s="77">
        <v>20561.63</v>
      </c>
      <c r="I28" s="77">
        <v>63.188299999999998</v>
      </c>
      <c r="J28" s="77">
        <v>52.6600819074173</v>
      </c>
      <c r="K28" s="84">
        <v>1.9172926829705284E-3</v>
      </c>
      <c r="L28" s="78">
        <v>1.09E-2</v>
      </c>
      <c r="M28" s="78">
        <v>4.0000000000000002E-4</v>
      </c>
    </row>
    <row r="29" spans="2:13">
      <c r="B29" t="s">
        <v>229</v>
      </c>
      <c r="C29" s="16"/>
      <c r="D29" s="16"/>
      <c r="E29" s="16"/>
    </row>
    <row r="30" spans="2:13">
      <c r="B30" t="s">
        <v>309</v>
      </c>
      <c r="C30" s="16"/>
      <c r="D30" s="16"/>
      <c r="E30" s="16"/>
    </row>
    <row r="31" spans="2:13">
      <c r="B31" t="s">
        <v>310</v>
      </c>
      <c r="C31" s="16"/>
      <c r="D31" s="16"/>
      <c r="E31" s="16"/>
    </row>
    <row r="32" spans="2:13">
      <c r="B32" t="s">
        <v>311</v>
      </c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A586"/>
  <sheetViews>
    <sheetView rightToLeft="1" workbookViewId="0">
      <selection activeCell="M53" sqref="M53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2:53">
      <c r="B1" s="2" t="s">
        <v>0</v>
      </c>
      <c r="C1" t="s">
        <v>197</v>
      </c>
    </row>
    <row r="2" spans="2:53">
      <c r="B2" s="2" t="s">
        <v>1</v>
      </c>
    </row>
    <row r="3" spans="2:53">
      <c r="B3" s="2" t="s">
        <v>2</v>
      </c>
      <c r="C3" t="s">
        <v>198</v>
      </c>
    </row>
    <row r="4" spans="2:53">
      <c r="B4" s="2" t="s">
        <v>3</v>
      </c>
    </row>
    <row r="6" spans="2:53" ht="26.25" customHeight="1">
      <c r="B6" s="98" t="s">
        <v>136</v>
      </c>
      <c r="C6" s="99"/>
      <c r="D6" s="99"/>
      <c r="E6" s="99"/>
      <c r="F6" s="99"/>
      <c r="G6" s="99"/>
      <c r="H6" s="99"/>
      <c r="I6" s="99"/>
      <c r="J6" s="99"/>
      <c r="K6" s="100"/>
    </row>
    <row r="7" spans="2:53" ht="26.25" customHeight="1">
      <c r="B7" s="98" t="s">
        <v>139</v>
      </c>
      <c r="C7" s="99"/>
      <c r="D7" s="99"/>
      <c r="E7" s="99"/>
      <c r="F7" s="99"/>
      <c r="G7" s="99"/>
      <c r="H7" s="99"/>
      <c r="I7" s="99"/>
      <c r="J7" s="99"/>
      <c r="K7" s="100"/>
    </row>
    <row r="8" spans="2:53" s="19" customFormat="1" ht="63">
      <c r="B8" s="4" t="s">
        <v>96</v>
      </c>
      <c r="C8" s="28" t="s">
        <v>49</v>
      </c>
      <c r="D8" s="28" t="s">
        <v>53</v>
      </c>
      <c r="E8" s="28" t="s">
        <v>71</v>
      </c>
      <c r="F8" s="28" t="s">
        <v>187</v>
      </c>
      <c r="G8" s="28" t="s">
        <v>188</v>
      </c>
      <c r="H8" s="28" t="s">
        <v>5</v>
      </c>
      <c r="I8" s="28" t="s">
        <v>73</v>
      </c>
      <c r="J8" s="28" t="s">
        <v>57</v>
      </c>
      <c r="K8" s="36" t="s">
        <v>183</v>
      </c>
      <c r="BA8" s="16"/>
    </row>
    <row r="9" spans="2:53" s="19" customFormat="1" ht="21" customHeight="1">
      <c r="B9" s="20"/>
      <c r="C9" s="21"/>
      <c r="D9" s="21"/>
      <c r="E9" s="31" t="s">
        <v>74</v>
      </c>
      <c r="F9" s="31" t="s">
        <v>184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A9" s="16"/>
    </row>
    <row r="10" spans="2:53" s="23" customFormat="1" ht="18" customHeight="1">
      <c r="B10" s="22"/>
      <c r="C10" s="7" t="s">
        <v>9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BA10" s="16"/>
    </row>
    <row r="11" spans="2:53" s="23" customFormat="1" ht="18" customHeight="1">
      <c r="B11" s="24" t="s">
        <v>140</v>
      </c>
      <c r="C11" s="7"/>
      <c r="D11" s="7"/>
      <c r="E11" s="7"/>
      <c r="F11" s="75">
        <v>8917084.7599999998</v>
      </c>
      <c r="G11" s="7"/>
      <c r="H11" s="75">
        <v>19012.589142325633</v>
      </c>
      <c r="I11" s="7"/>
      <c r="J11" s="76">
        <v>1</v>
      </c>
      <c r="K11" s="76">
        <v>0.15690000000000001</v>
      </c>
      <c r="L11" s="19"/>
      <c r="M11" s="19"/>
      <c r="N11" s="19"/>
      <c r="O11" s="19"/>
      <c r="P11" s="19"/>
      <c r="Q11" s="19"/>
      <c r="R11" s="19"/>
      <c r="S11" s="19"/>
      <c r="BA11" s="16"/>
    </row>
    <row r="12" spans="2:53">
      <c r="B12" s="79" t="s">
        <v>201</v>
      </c>
      <c r="C12" s="16"/>
      <c r="F12" s="81">
        <v>6937953.8899999997</v>
      </c>
      <c r="H12" s="81">
        <v>9812.0688844732122</v>
      </c>
      <c r="J12" s="80">
        <v>0.5161</v>
      </c>
      <c r="K12" s="80">
        <v>8.1000000000000003E-2</v>
      </c>
    </row>
    <row r="13" spans="2:53">
      <c r="B13" s="79" t="s">
        <v>1049</v>
      </c>
      <c r="C13" s="16"/>
      <c r="F13" s="81">
        <v>315613.05</v>
      </c>
      <c r="H13" s="81">
        <v>1148.807443752162</v>
      </c>
      <c r="J13" s="80">
        <v>6.0400000000000002E-2</v>
      </c>
      <c r="K13" s="80">
        <v>9.4999999999999998E-3</v>
      </c>
    </row>
    <row r="14" spans="2:53">
      <c r="B14" t="s">
        <v>1050</v>
      </c>
      <c r="C14">
        <v>74221</v>
      </c>
      <c r="D14" t="s">
        <v>106</v>
      </c>
      <c r="E14" t="s">
        <v>1051</v>
      </c>
      <c r="F14" s="77">
        <v>57006.94</v>
      </c>
      <c r="G14" s="77">
        <v>93.774566000000164</v>
      </c>
      <c r="H14" s="77">
        <v>204.42343243834301</v>
      </c>
      <c r="I14" s="78">
        <v>7.5700000000000008E-4</v>
      </c>
      <c r="J14" s="78">
        <v>1.0800000000000001E-2</v>
      </c>
      <c r="K14" s="78">
        <v>1.6999999999999999E-3</v>
      </c>
    </row>
    <row r="15" spans="2:53">
      <c r="B15" t="s">
        <v>1052</v>
      </c>
      <c r="C15">
        <v>74254</v>
      </c>
      <c r="D15" t="s">
        <v>106</v>
      </c>
      <c r="E15" t="s">
        <v>1053</v>
      </c>
      <c r="F15" s="77">
        <v>10030</v>
      </c>
      <c r="G15" s="77">
        <v>100</v>
      </c>
      <c r="H15" s="77">
        <v>38.35472</v>
      </c>
      <c r="I15" s="78">
        <v>7.0699999999999995E-4</v>
      </c>
      <c r="J15" s="78">
        <v>2E-3</v>
      </c>
      <c r="K15" s="78">
        <v>2.9999999999999997E-4</v>
      </c>
    </row>
    <row r="16" spans="2:53">
      <c r="B16" t="s">
        <v>1054</v>
      </c>
      <c r="C16">
        <v>74243</v>
      </c>
      <c r="D16" t="s">
        <v>106</v>
      </c>
      <c r="E16" t="s">
        <v>1055</v>
      </c>
      <c r="F16" s="77">
        <v>48931.48</v>
      </c>
      <c r="G16" s="77">
        <v>91.272230999999948</v>
      </c>
      <c r="H16" s="77">
        <v>170.78310362078699</v>
      </c>
      <c r="I16" s="78">
        <v>1.371E-3</v>
      </c>
      <c r="J16" s="78">
        <v>8.9999999999999993E-3</v>
      </c>
      <c r="K16" s="78">
        <v>1.4E-3</v>
      </c>
    </row>
    <row r="17" spans="2:11">
      <c r="B17" t="s">
        <v>1056</v>
      </c>
      <c r="C17">
        <v>74183</v>
      </c>
      <c r="D17" t="s">
        <v>106</v>
      </c>
      <c r="E17" t="s">
        <v>1057</v>
      </c>
      <c r="F17" s="77">
        <v>53787.16</v>
      </c>
      <c r="G17" s="77">
        <v>105.87230599999985</v>
      </c>
      <c r="H17" s="77">
        <v>217.76038212982999</v>
      </c>
      <c r="I17" s="78">
        <v>5.2000000000000006E-4</v>
      </c>
      <c r="J17" s="78">
        <v>1.15E-2</v>
      </c>
      <c r="K17" s="78">
        <v>1.8E-3</v>
      </c>
    </row>
    <row r="18" spans="2:11">
      <c r="B18" t="s">
        <v>1058</v>
      </c>
      <c r="C18">
        <v>74216</v>
      </c>
      <c r="D18" t="s">
        <v>106</v>
      </c>
      <c r="E18" t="s">
        <v>1059</v>
      </c>
      <c r="F18" s="77">
        <v>65583.929999999993</v>
      </c>
      <c r="G18" s="77">
        <v>75.423433000000074</v>
      </c>
      <c r="H18" s="77">
        <v>189.15665134485999</v>
      </c>
      <c r="I18" s="78">
        <v>1.6000000000000004E-4</v>
      </c>
      <c r="J18" s="78">
        <v>9.9000000000000008E-3</v>
      </c>
      <c r="K18" s="78">
        <v>1.6000000000000001E-3</v>
      </c>
    </row>
    <row r="19" spans="2:11">
      <c r="B19" t="s">
        <v>1060</v>
      </c>
      <c r="C19">
        <v>74228</v>
      </c>
      <c r="D19" t="s">
        <v>106</v>
      </c>
      <c r="E19" t="s">
        <v>1061</v>
      </c>
      <c r="F19" s="77">
        <v>80273.539999999994</v>
      </c>
      <c r="G19" s="77">
        <v>106.95944699999993</v>
      </c>
      <c r="H19" s="77">
        <v>328.32915421834201</v>
      </c>
      <c r="I19" s="78">
        <v>6.7400000000000001E-4</v>
      </c>
      <c r="J19" s="78">
        <v>1.7299999999999999E-2</v>
      </c>
      <c r="K19" s="78">
        <v>2.7000000000000001E-3</v>
      </c>
    </row>
    <row r="20" spans="2:11">
      <c r="B20" s="79" t="s">
        <v>1062</v>
      </c>
      <c r="C20" s="16"/>
      <c r="F20" s="81">
        <v>673112.1</v>
      </c>
      <c r="H20" s="81">
        <v>888.42244857356002</v>
      </c>
      <c r="J20" s="80">
        <v>4.6699999999999998E-2</v>
      </c>
      <c r="K20" s="80">
        <v>7.3000000000000001E-3</v>
      </c>
    </row>
    <row r="21" spans="2:11">
      <c r="B21" t="s">
        <v>1063</v>
      </c>
      <c r="C21">
        <v>74233</v>
      </c>
      <c r="D21" t="s">
        <v>102</v>
      </c>
      <c r="E21" t="s">
        <v>1064</v>
      </c>
      <c r="F21" s="77">
        <v>337240.6</v>
      </c>
      <c r="G21" s="77">
        <v>98.070779999999999</v>
      </c>
      <c r="H21" s="77">
        <v>330.73448689667998</v>
      </c>
      <c r="I21" s="78">
        <v>9.0700000000000003E-2</v>
      </c>
      <c r="J21" s="78">
        <v>1.7399999999999999E-2</v>
      </c>
      <c r="K21" s="78">
        <v>2.7000000000000001E-3</v>
      </c>
    </row>
    <row r="22" spans="2:11">
      <c r="B22" t="s">
        <v>1065</v>
      </c>
      <c r="C22">
        <v>74176</v>
      </c>
      <c r="D22" t="s">
        <v>102</v>
      </c>
      <c r="E22" t="s">
        <v>1066</v>
      </c>
      <c r="F22" s="77">
        <v>218446</v>
      </c>
      <c r="G22" s="77">
        <v>177.56623999999999</v>
      </c>
      <c r="H22" s="77">
        <v>387.88634863039999</v>
      </c>
      <c r="I22" s="78">
        <v>1.9199999999999998E-4</v>
      </c>
      <c r="J22" s="78">
        <v>2.0400000000000001E-2</v>
      </c>
      <c r="K22" s="78">
        <v>3.2000000000000002E-3</v>
      </c>
    </row>
    <row r="23" spans="2:11">
      <c r="B23" t="s">
        <v>1067</v>
      </c>
      <c r="C23">
        <v>74177</v>
      </c>
      <c r="D23" t="s">
        <v>102</v>
      </c>
      <c r="E23" t="s">
        <v>1068</v>
      </c>
      <c r="F23" s="77">
        <v>117425.5</v>
      </c>
      <c r="G23" s="77">
        <v>144.60369600000001</v>
      </c>
      <c r="H23" s="77">
        <v>169.80161304648001</v>
      </c>
      <c r="I23" s="78">
        <v>2.8000000000000003E-4</v>
      </c>
      <c r="J23" s="78">
        <v>8.8999999999999999E-3</v>
      </c>
      <c r="K23" s="78">
        <v>1.4E-3</v>
      </c>
    </row>
    <row r="24" spans="2:11">
      <c r="B24" s="79" t="s">
        <v>1069</v>
      </c>
      <c r="C24" s="16"/>
      <c r="F24" s="81">
        <v>1598738.25</v>
      </c>
      <c r="H24" s="81">
        <v>1795.363146304212</v>
      </c>
      <c r="J24" s="80">
        <v>9.4399999999999998E-2</v>
      </c>
      <c r="K24" s="80">
        <v>1.4800000000000001E-2</v>
      </c>
    </row>
    <row r="25" spans="2:11">
      <c r="B25" t="s">
        <v>1070</v>
      </c>
      <c r="C25">
        <v>74204</v>
      </c>
      <c r="D25" t="s">
        <v>102</v>
      </c>
      <c r="E25" t="s">
        <v>476</v>
      </c>
      <c r="F25" s="77">
        <v>249393.56</v>
      </c>
      <c r="G25" s="77">
        <v>186.39873800000009</v>
      </c>
      <c r="H25" s="77">
        <v>464.86644849327303</v>
      </c>
      <c r="I25" s="78">
        <v>7.8700000000000005E-4</v>
      </c>
      <c r="J25" s="78">
        <v>2.4500000000000001E-2</v>
      </c>
      <c r="K25" s="78">
        <v>3.8E-3</v>
      </c>
    </row>
    <row r="26" spans="2:11">
      <c r="B26" t="s">
        <v>1071</v>
      </c>
      <c r="C26">
        <v>74186</v>
      </c>
      <c r="D26" t="s">
        <v>102</v>
      </c>
      <c r="E26" t="s">
        <v>640</v>
      </c>
      <c r="F26" s="77">
        <v>1084187.48</v>
      </c>
      <c r="G26" s="77">
        <v>102.12977700000003</v>
      </c>
      <c r="H26" s="77">
        <v>1107.2782555859201</v>
      </c>
      <c r="I26" s="78">
        <v>7.8700000000000005E-4</v>
      </c>
      <c r="J26" s="78">
        <v>5.8200000000000002E-2</v>
      </c>
      <c r="K26" s="78">
        <v>9.1000000000000004E-3</v>
      </c>
    </row>
    <row r="27" spans="2:11">
      <c r="B27" t="s">
        <v>1072</v>
      </c>
      <c r="C27">
        <v>74238</v>
      </c>
      <c r="D27" t="s">
        <v>102</v>
      </c>
      <c r="E27" t="s">
        <v>1073</v>
      </c>
      <c r="F27" s="77">
        <v>265157.21000000002</v>
      </c>
      <c r="G27" s="77">
        <v>84.18343299999988</v>
      </c>
      <c r="H27" s="77">
        <v>223.218442225019</v>
      </c>
      <c r="I27" s="78">
        <v>1.8900000000000001E-4</v>
      </c>
      <c r="J27" s="78">
        <v>1.17E-2</v>
      </c>
      <c r="K27" s="78">
        <v>1.8E-3</v>
      </c>
    </row>
    <row r="28" spans="2:11">
      <c r="B28" s="79" t="s">
        <v>1074</v>
      </c>
      <c r="C28" s="16"/>
      <c r="F28" s="81">
        <v>4350490.49</v>
      </c>
      <c r="H28" s="81">
        <v>5979.4758458432789</v>
      </c>
      <c r="J28" s="80">
        <v>0.3145</v>
      </c>
      <c r="K28" s="80">
        <v>4.9299999999999997E-2</v>
      </c>
    </row>
    <row r="29" spans="2:11">
      <c r="B29" t="s">
        <v>1075</v>
      </c>
      <c r="C29">
        <v>74252</v>
      </c>
      <c r="D29" t="s">
        <v>102</v>
      </c>
      <c r="E29" t="s">
        <v>1076</v>
      </c>
      <c r="F29" s="77">
        <v>78140</v>
      </c>
      <c r="G29" s="77">
        <v>106.155337</v>
      </c>
      <c r="H29" s="77">
        <v>82.9497803318</v>
      </c>
      <c r="I29" s="78">
        <v>2.0699999999999999E-4</v>
      </c>
      <c r="J29" s="78">
        <v>4.4000000000000003E-3</v>
      </c>
      <c r="K29" s="78">
        <v>6.9999999999999999E-4</v>
      </c>
    </row>
    <row r="30" spans="2:11">
      <c r="B30" t="s">
        <v>1077</v>
      </c>
      <c r="C30">
        <v>74241</v>
      </c>
      <c r="D30" t="s">
        <v>102</v>
      </c>
      <c r="E30" t="s">
        <v>1078</v>
      </c>
      <c r="F30" s="77">
        <v>423745.43</v>
      </c>
      <c r="G30" s="77">
        <v>104.06724900000007</v>
      </c>
      <c r="H30" s="77">
        <v>440.980211764221</v>
      </c>
      <c r="I30" s="78">
        <v>5.8299999999999997E-4</v>
      </c>
      <c r="J30" s="78">
        <v>2.3199999999999998E-2</v>
      </c>
      <c r="K30" s="78">
        <v>3.5999999999999999E-3</v>
      </c>
    </row>
    <row r="31" spans="2:11">
      <c r="B31" t="s">
        <v>1079</v>
      </c>
      <c r="C31">
        <v>74217</v>
      </c>
      <c r="D31" t="s">
        <v>102</v>
      </c>
      <c r="E31" t="s">
        <v>1080</v>
      </c>
      <c r="F31" s="77">
        <v>400025.67</v>
      </c>
      <c r="G31" s="77">
        <v>93.94934499999988</v>
      </c>
      <c r="H31" s="77">
        <v>375.82149679686103</v>
      </c>
      <c r="I31" s="78">
        <v>0.15770000000000001</v>
      </c>
      <c r="J31" s="78">
        <v>1.9800000000000002E-2</v>
      </c>
      <c r="K31" s="78">
        <v>3.0999999999999999E-3</v>
      </c>
    </row>
    <row r="32" spans="2:11">
      <c r="B32" t="s">
        <v>1081</v>
      </c>
      <c r="C32">
        <v>74231</v>
      </c>
      <c r="D32" t="s">
        <v>102</v>
      </c>
      <c r="E32" t="s">
        <v>1082</v>
      </c>
      <c r="F32" s="77">
        <v>335820.08</v>
      </c>
      <c r="G32" s="77">
        <v>71.626891000000057</v>
      </c>
      <c r="H32" s="77">
        <v>240.53748265771301</v>
      </c>
      <c r="I32" s="78">
        <v>5.2599999999999999E-4</v>
      </c>
      <c r="J32" s="78">
        <v>1.2699999999999999E-2</v>
      </c>
      <c r="K32" s="78">
        <v>2E-3</v>
      </c>
    </row>
    <row r="33" spans="2:11">
      <c r="B33" t="s">
        <v>1083</v>
      </c>
      <c r="C33">
        <v>74239</v>
      </c>
      <c r="D33" t="s">
        <v>102</v>
      </c>
      <c r="E33" t="s">
        <v>1084</v>
      </c>
      <c r="F33" s="77">
        <v>962403.62</v>
      </c>
      <c r="G33" s="77">
        <v>17.680070000000001</v>
      </c>
      <c r="H33" s="77">
        <v>170.15363369853401</v>
      </c>
      <c r="I33" s="78">
        <v>3.4099999999999999E-4</v>
      </c>
      <c r="J33" s="78">
        <v>8.8999999999999999E-3</v>
      </c>
      <c r="K33" s="78">
        <v>1.4E-3</v>
      </c>
    </row>
    <row r="34" spans="2:11">
      <c r="B34" t="s">
        <v>1085</v>
      </c>
      <c r="C34">
        <v>74249</v>
      </c>
      <c r="D34" t="s">
        <v>102</v>
      </c>
      <c r="E34" t="s">
        <v>1086</v>
      </c>
      <c r="F34" s="77">
        <v>791874</v>
      </c>
      <c r="G34" s="77">
        <v>100</v>
      </c>
      <c r="H34" s="77">
        <v>791.87400000000002</v>
      </c>
      <c r="I34" s="78">
        <v>0.19600000000000001</v>
      </c>
      <c r="J34" s="78">
        <v>4.1599999999999998E-2</v>
      </c>
      <c r="K34" s="78">
        <v>6.4999999999999997E-3</v>
      </c>
    </row>
    <row r="35" spans="2:11">
      <c r="B35" t="s">
        <v>1087</v>
      </c>
      <c r="C35">
        <v>74196</v>
      </c>
      <c r="D35" t="s">
        <v>102</v>
      </c>
      <c r="E35" t="s">
        <v>1088</v>
      </c>
      <c r="F35" s="77">
        <v>2090</v>
      </c>
      <c r="G35" s="77">
        <v>107534.85412</v>
      </c>
      <c r="H35" s="77">
        <v>2247.4784511080002</v>
      </c>
      <c r="I35" s="78">
        <v>1.4119999999999998E-3</v>
      </c>
      <c r="J35" s="78">
        <v>0.1182</v>
      </c>
      <c r="K35" s="78">
        <v>1.8499999999999999E-2</v>
      </c>
    </row>
    <row r="36" spans="2:11">
      <c r="B36" t="s">
        <v>1089</v>
      </c>
      <c r="C36">
        <v>74185</v>
      </c>
      <c r="D36" t="s">
        <v>102</v>
      </c>
      <c r="E36" t="s">
        <v>1090</v>
      </c>
      <c r="F36" s="77">
        <v>806871.11</v>
      </c>
      <c r="G36" s="77">
        <v>126.07696200000022</v>
      </c>
      <c r="H36" s="77">
        <v>1017.27858274368</v>
      </c>
      <c r="I36" s="78">
        <v>1.2650000000000001E-3</v>
      </c>
      <c r="J36" s="78">
        <v>5.3499999999999999E-2</v>
      </c>
      <c r="K36" s="78">
        <v>8.3999999999999995E-3</v>
      </c>
    </row>
    <row r="37" spans="2:11">
      <c r="B37" t="s">
        <v>1091</v>
      </c>
      <c r="C37">
        <v>74202</v>
      </c>
      <c r="D37" t="s">
        <v>102</v>
      </c>
      <c r="E37" t="s">
        <v>1090</v>
      </c>
      <c r="F37" s="77">
        <v>282647.88</v>
      </c>
      <c r="G37" s="77">
        <v>172.52358600000008</v>
      </c>
      <c r="H37" s="77">
        <v>487.63425832897701</v>
      </c>
      <c r="I37" s="78">
        <v>1.0299999999999999E-3</v>
      </c>
      <c r="J37" s="78">
        <v>2.5600000000000001E-2</v>
      </c>
      <c r="K37" s="78">
        <v>4.0000000000000001E-3</v>
      </c>
    </row>
    <row r="38" spans="2:11">
      <c r="B38" t="s">
        <v>1092</v>
      </c>
      <c r="C38">
        <v>74179</v>
      </c>
      <c r="D38" t="s">
        <v>102</v>
      </c>
      <c r="E38" t="s">
        <v>258</v>
      </c>
      <c r="F38" s="77">
        <v>266872.7</v>
      </c>
      <c r="G38" s="77">
        <v>46.751859000000003</v>
      </c>
      <c r="H38" s="77">
        <v>124.767948413493</v>
      </c>
      <c r="I38" s="78">
        <v>1.199E-3</v>
      </c>
      <c r="J38" s="78">
        <v>6.6E-3</v>
      </c>
      <c r="K38" s="78">
        <v>1E-3</v>
      </c>
    </row>
    <row r="39" spans="2:11">
      <c r="B39" s="79" t="s">
        <v>227</v>
      </c>
      <c r="C39" s="16"/>
      <c r="F39" s="81">
        <v>1979130.87</v>
      </c>
      <c r="H39" s="81">
        <v>9200.5202578524186</v>
      </c>
      <c r="J39" s="80">
        <v>0.4839</v>
      </c>
      <c r="K39" s="80">
        <v>7.5899999999999995E-2</v>
      </c>
    </row>
    <row r="40" spans="2:11">
      <c r="B40" s="79" t="s">
        <v>1093</v>
      </c>
      <c r="C40" s="16"/>
      <c r="F40" s="81">
        <v>259812.11</v>
      </c>
      <c r="H40" s="81">
        <v>2331.1884894592731</v>
      </c>
      <c r="J40" s="80">
        <v>0.1226</v>
      </c>
      <c r="K40" s="80">
        <v>1.9199999999999998E-2</v>
      </c>
    </row>
    <row r="41" spans="2:11">
      <c r="B41" t="s">
        <v>1094</v>
      </c>
      <c r="C41">
        <v>74180</v>
      </c>
      <c r="D41" t="s">
        <v>106</v>
      </c>
      <c r="E41" t="s">
        <v>1095</v>
      </c>
      <c r="F41" s="77">
        <v>39620.47</v>
      </c>
      <c r="G41" s="77">
        <v>559.55790399999989</v>
      </c>
      <c r="H41" s="77">
        <v>847.77877896609198</v>
      </c>
      <c r="I41" s="78">
        <v>5.8900000000000001E-4</v>
      </c>
      <c r="J41" s="78">
        <v>4.4600000000000001E-2</v>
      </c>
      <c r="K41" s="78">
        <v>7.0000000000000001E-3</v>
      </c>
    </row>
    <row r="42" spans="2:11">
      <c r="B42" t="s">
        <v>1096</v>
      </c>
      <c r="C42">
        <v>74200</v>
      </c>
      <c r="D42" t="s">
        <v>106</v>
      </c>
      <c r="E42" t="s">
        <v>1097</v>
      </c>
      <c r="F42" s="77">
        <v>82452.98</v>
      </c>
      <c r="G42" s="77">
        <v>271.04892299999995</v>
      </c>
      <c r="H42" s="77">
        <v>854.61778417385403</v>
      </c>
      <c r="I42" s="78">
        <v>5.6799999999999996E-2</v>
      </c>
      <c r="J42" s="78">
        <v>4.4999999999999998E-2</v>
      </c>
      <c r="K42" s="78">
        <v>7.1000000000000004E-3</v>
      </c>
    </row>
    <row r="43" spans="2:11">
      <c r="B43" t="s">
        <v>1098</v>
      </c>
      <c r="C43">
        <v>74215</v>
      </c>
      <c r="D43" t="s">
        <v>106</v>
      </c>
      <c r="E43" t="s">
        <v>1099</v>
      </c>
      <c r="F43" s="77">
        <v>77160.63</v>
      </c>
      <c r="G43" s="77">
        <v>116.17173499999993</v>
      </c>
      <c r="H43" s="77">
        <v>342.77893413272602</v>
      </c>
      <c r="I43" s="78">
        <v>3.5399999999999999E-4</v>
      </c>
      <c r="J43" s="78">
        <v>1.7999999999999999E-2</v>
      </c>
      <c r="K43" s="78">
        <v>2.8E-3</v>
      </c>
    </row>
    <row r="44" spans="2:11">
      <c r="B44" t="s">
        <v>1100</v>
      </c>
      <c r="C44">
        <v>74235</v>
      </c>
      <c r="D44" t="s">
        <v>106</v>
      </c>
      <c r="E44" t="s">
        <v>1101</v>
      </c>
      <c r="F44" s="77">
        <v>60578.03</v>
      </c>
      <c r="G44" s="77">
        <v>123.46752199999996</v>
      </c>
      <c r="H44" s="77">
        <v>286.01299218660102</v>
      </c>
      <c r="I44" s="78">
        <v>9.810000000000001E-4</v>
      </c>
      <c r="J44" s="78">
        <v>1.4999999999999999E-2</v>
      </c>
      <c r="K44" s="78">
        <v>2.3999999999999998E-3</v>
      </c>
    </row>
    <row r="45" spans="2:11">
      <c r="B45" s="79" t="s">
        <v>1102</v>
      </c>
      <c r="C45" s="16"/>
      <c r="F45" s="81">
        <v>92613.64</v>
      </c>
      <c r="H45" s="81">
        <v>804.87292995934399</v>
      </c>
      <c r="J45" s="80">
        <v>4.2299999999999997E-2</v>
      </c>
      <c r="K45" s="80">
        <v>6.6E-3</v>
      </c>
    </row>
    <row r="46" spans="2:11">
      <c r="B46" t="s">
        <v>1103</v>
      </c>
      <c r="C46">
        <v>74188</v>
      </c>
      <c r="D46" t="s">
        <v>106</v>
      </c>
      <c r="E46" t="s">
        <v>1104</v>
      </c>
      <c r="F46" s="77">
        <v>9600.33</v>
      </c>
      <c r="G46" s="77">
        <v>1035.3872099999987</v>
      </c>
      <c r="H46" s="77">
        <v>380.10785209812002</v>
      </c>
      <c r="I46" s="78">
        <v>1.7000000000000001E-4</v>
      </c>
      <c r="J46" s="78">
        <v>0.02</v>
      </c>
      <c r="K46" s="78">
        <v>3.0999999999999999E-3</v>
      </c>
    </row>
    <row r="47" spans="2:11">
      <c r="B47" t="s">
        <v>1105</v>
      </c>
      <c r="C47">
        <v>74189</v>
      </c>
      <c r="D47" t="s">
        <v>106</v>
      </c>
      <c r="E47" t="s">
        <v>1106</v>
      </c>
      <c r="F47" s="77">
        <v>83013.31</v>
      </c>
      <c r="G47" s="77">
        <v>133.80834199999987</v>
      </c>
      <c r="H47" s="77">
        <v>424.76507786122397</v>
      </c>
      <c r="I47" s="78">
        <v>3.3300000000000002E-4</v>
      </c>
      <c r="J47" s="78">
        <v>2.23E-2</v>
      </c>
      <c r="K47" s="78">
        <v>3.5000000000000001E-3</v>
      </c>
    </row>
    <row r="48" spans="2:11">
      <c r="B48" s="79" t="s">
        <v>1107</v>
      </c>
      <c r="C48" s="16"/>
      <c r="F48" s="81">
        <v>843786.01</v>
      </c>
      <c r="H48" s="81">
        <v>3022.2205786915019</v>
      </c>
      <c r="J48" s="80">
        <v>0.159</v>
      </c>
      <c r="K48" s="80">
        <v>2.4899999999999999E-2</v>
      </c>
    </row>
    <row r="49" spans="2:11">
      <c r="B49" t="s">
        <v>1108</v>
      </c>
      <c r="C49">
        <v>74242</v>
      </c>
      <c r="D49" t="s">
        <v>110</v>
      </c>
      <c r="E49" t="s">
        <v>1109</v>
      </c>
      <c r="F49" s="77">
        <v>67674</v>
      </c>
      <c r="G49" s="77">
        <v>100</v>
      </c>
      <c r="H49" s="77">
        <v>274.28948939999998</v>
      </c>
      <c r="I49" s="78">
        <v>1.2700000000000001E-3</v>
      </c>
      <c r="J49" s="78">
        <v>1.44E-2</v>
      </c>
      <c r="K49" s="78">
        <v>2.3E-3</v>
      </c>
    </row>
    <row r="50" spans="2:11">
      <c r="B50" t="s">
        <v>1110</v>
      </c>
      <c r="C50">
        <v>74192</v>
      </c>
      <c r="D50" t="s">
        <v>106</v>
      </c>
      <c r="E50" t="s">
        <v>1111</v>
      </c>
      <c r="F50" s="77">
        <v>70818</v>
      </c>
      <c r="G50" s="77">
        <v>82.454119999999847</v>
      </c>
      <c r="H50" s="77">
        <v>223.29237967491801</v>
      </c>
      <c r="I50" s="78">
        <v>3.5399999999999999E-4</v>
      </c>
      <c r="J50" s="78">
        <v>1.17E-2</v>
      </c>
      <c r="K50" s="78">
        <v>1.8E-3</v>
      </c>
    </row>
    <row r="51" spans="2:11">
      <c r="B51" t="s">
        <v>1112</v>
      </c>
      <c r="C51">
        <v>74256</v>
      </c>
      <c r="D51" t="s">
        <v>110</v>
      </c>
      <c r="E51" t="s">
        <v>1101</v>
      </c>
      <c r="F51" s="77">
        <v>110964</v>
      </c>
      <c r="G51" s="77">
        <v>100</v>
      </c>
      <c r="H51" s="77">
        <v>449.7481884</v>
      </c>
      <c r="I51" s="78">
        <v>1.8E-3</v>
      </c>
      <c r="J51" s="78">
        <v>2.3699999999999999E-2</v>
      </c>
      <c r="K51" s="78">
        <v>3.7000000000000002E-3</v>
      </c>
    </row>
    <row r="52" spans="2:11">
      <c r="B52" t="s">
        <v>1113</v>
      </c>
      <c r="C52">
        <v>74178</v>
      </c>
      <c r="D52" t="s">
        <v>106</v>
      </c>
      <c r="E52" t="s">
        <v>1114</v>
      </c>
      <c r="F52" s="77">
        <v>158646.79999999999</v>
      </c>
      <c r="G52" s="77">
        <v>99.175826500000028</v>
      </c>
      <c r="H52" s="77">
        <v>601.66538804282698</v>
      </c>
      <c r="I52" s="78">
        <v>3.4639999999999996E-4</v>
      </c>
      <c r="J52" s="78">
        <v>3.1600000000000003E-2</v>
      </c>
      <c r="K52" s="78">
        <v>5.0000000000000001E-3</v>
      </c>
    </row>
    <row r="53" spans="2:11">
      <c r="B53" t="s">
        <v>1115</v>
      </c>
      <c r="C53">
        <v>74208</v>
      </c>
      <c r="D53" t="s">
        <v>106</v>
      </c>
      <c r="E53" t="s">
        <v>1116</v>
      </c>
      <c r="F53" s="77">
        <v>52535.72</v>
      </c>
      <c r="G53" s="77">
        <v>120.17969499999975</v>
      </c>
      <c r="H53" s="77">
        <v>241.43691306929401</v>
      </c>
      <c r="I53" s="78">
        <v>4.7000000000000004E-5</v>
      </c>
      <c r="J53" s="78">
        <v>1.2699999999999999E-2</v>
      </c>
      <c r="K53" s="78">
        <v>2E-3</v>
      </c>
    </row>
    <row r="54" spans="2:11">
      <c r="B54" t="s">
        <v>1117</v>
      </c>
      <c r="C54">
        <v>74244</v>
      </c>
      <c r="D54" t="s">
        <v>106</v>
      </c>
      <c r="E54" t="s">
        <v>357</v>
      </c>
      <c r="F54" s="77">
        <v>160145</v>
      </c>
      <c r="G54" s="77">
        <v>91.470277000000067</v>
      </c>
      <c r="H54" s="77">
        <v>560.15892718870998</v>
      </c>
      <c r="I54" s="78">
        <v>2.43E-4</v>
      </c>
      <c r="J54" s="78">
        <v>2.9499999999999998E-2</v>
      </c>
      <c r="K54" s="78">
        <v>4.5999999999999999E-3</v>
      </c>
    </row>
    <row r="55" spans="2:11">
      <c r="B55" t="s">
        <v>1118</v>
      </c>
      <c r="C55">
        <v>74237</v>
      </c>
      <c r="D55" t="s">
        <v>113</v>
      </c>
      <c r="E55" t="s">
        <v>351</v>
      </c>
      <c r="F55" s="77">
        <v>86783.49</v>
      </c>
      <c r="G55" s="77">
        <v>75.182688000000056</v>
      </c>
      <c r="H55" s="77">
        <v>305.21501430685203</v>
      </c>
      <c r="I55" s="78">
        <v>4.5374E-4</v>
      </c>
      <c r="J55" s="78">
        <v>1.61E-2</v>
      </c>
      <c r="K55" s="78">
        <v>2.5000000000000001E-3</v>
      </c>
    </row>
    <row r="56" spans="2:11">
      <c r="B56" t="s">
        <v>1119</v>
      </c>
      <c r="C56">
        <v>74247</v>
      </c>
      <c r="D56" t="s">
        <v>113</v>
      </c>
      <c r="E56" t="s">
        <v>291</v>
      </c>
      <c r="F56" s="77">
        <v>13572</v>
      </c>
      <c r="G56" s="77">
        <v>94.368410000000026</v>
      </c>
      <c r="H56" s="77">
        <v>59.913049103065099</v>
      </c>
      <c r="I56" s="78">
        <v>2.8800000000000001E-4</v>
      </c>
      <c r="J56" s="78">
        <v>3.2000000000000002E-3</v>
      </c>
      <c r="K56" s="78">
        <v>5.0000000000000001E-4</v>
      </c>
    </row>
    <row r="57" spans="2:11">
      <c r="B57" t="s">
        <v>1120</v>
      </c>
      <c r="C57">
        <v>74181</v>
      </c>
      <c r="D57" t="s">
        <v>106</v>
      </c>
      <c r="E57" t="s">
        <v>1121</v>
      </c>
      <c r="F57" s="77">
        <v>122647</v>
      </c>
      <c r="G57" s="77">
        <v>65.351778000000039</v>
      </c>
      <c r="H57" s="77">
        <v>306.50122950583602</v>
      </c>
      <c r="I57" s="78">
        <v>1.99E-3</v>
      </c>
      <c r="J57" s="78">
        <v>1.61E-2</v>
      </c>
      <c r="K57" s="78">
        <v>2.5000000000000001E-3</v>
      </c>
    </row>
    <row r="58" spans="2:11">
      <c r="B58" s="79" t="s">
        <v>1122</v>
      </c>
      <c r="C58" s="16"/>
      <c r="F58" s="81">
        <v>782919.11</v>
      </c>
      <c r="H58" s="81">
        <v>3042.2382597423002</v>
      </c>
      <c r="J58" s="80">
        <v>0.16</v>
      </c>
      <c r="K58" s="80">
        <v>2.5100000000000001E-2</v>
      </c>
    </row>
    <row r="59" spans="2:11">
      <c r="B59" t="s">
        <v>1123</v>
      </c>
      <c r="C59">
        <v>74187</v>
      </c>
      <c r="D59" t="s">
        <v>106</v>
      </c>
      <c r="E59" t="s">
        <v>1124</v>
      </c>
      <c r="F59" s="77">
        <v>42482.559999999998</v>
      </c>
      <c r="G59" s="77">
        <v>26.243033999999994</v>
      </c>
      <c r="H59" s="77">
        <v>42.632677230464402</v>
      </c>
      <c r="I59" s="78">
        <v>3.3300000000000002E-4</v>
      </c>
      <c r="J59" s="78">
        <v>2.2000000000000001E-3</v>
      </c>
      <c r="K59" s="78">
        <v>4.0000000000000002E-4</v>
      </c>
    </row>
    <row r="60" spans="2:11">
      <c r="B60" t="s">
        <v>1125</v>
      </c>
      <c r="C60">
        <v>74205</v>
      </c>
      <c r="D60" t="s">
        <v>110</v>
      </c>
      <c r="E60" t="s">
        <v>1126</v>
      </c>
      <c r="F60" s="77">
        <v>57208</v>
      </c>
      <c r="G60" s="77">
        <v>223.97339900000011</v>
      </c>
      <c r="H60" s="77">
        <v>519.32654868118595</v>
      </c>
      <c r="I60" s="78">
        <v>1.964E-3</v>
      </c>
      <c r="J60" s="78">
        <v>2.7300000000000001E-2</v>
      </c>
      <c r="K60" s="78">
        <v>4.3E-3</v>
      </c>
    </row>
    <row r="61" spans="2:11">
      <c r="B61" t="s">
        <v>1127</v>
      </c>
      <c r="C61">
        <v>74199</v>
      </c>
      <c r="D61" t="s">
        <v>106</v>
      </c>
      <c r="E61" t="s">
        <v>1064</v>
      </c>
      <c r="F61" s="77">
        <v>128544.34</v>
      </c>
      <c r="G61" s="77">
        <v>62.281536000000081</v>
      </c>
      <c r="H61" s="77">
        <v>306.14710503907099</v>
      </c>
      <c r="I61" s="78">
        <v>2.6270000000000004E-4</v>
      </c>
      <c r="J61" s="78">
        <v>1.61E-2</v>
      </c>
      <c r="K61" s="78">
        <v>2.5000000000000001E-3</v>
      </c>
    </row>
    <row r="62" spans="2:11">
      <c r="B62" t="s">
        <v>1128</v>
      </c>
      <c r="C62">
        <v>74203</v>
      </c>
      <c r="D62" t="s">
        <v>106</v>
      </c>
      <c r="E62" t="s">
        <v>360</v>
      </c>
      <c r="F62" s="77">
        <v>146829</v>
      </c>
      <c r="G62" s="77">
        <v>100</v>
      </c>
      <c r="H62" s="77">
        <v>561.47409600000003</v>
      </c>
      <c r="I62" s="78">
        <v>7.0330000000000002E-4</v>
      </c>
      <c r="J62" s="78">
        <v>2.9499999999999998E-2</v>
      </c>
      <c r="K62" s="78">
        <v>4.5999999999999999E-3</v>
      </c>
    </row>
    <row r="63" spans="2:11">
      <c r="B63" t="s">
        <v>1129</v>
      </c>
      <c r="C63">
        <v>74193</v>
      </c>
      <c r="D63" t="s">
        <v>106</v>
      </c>
      <c r="E63" t="s">
        <v>666</v>
      </c>
      <c r="F63" s="77">
        <v>28196.47</v>
      </c>
      <c r="G63" s="77">
        <v>29.182937000000006</v>
      </c>
      <c r="H63" s="77">
        <v>31.466006083862599</v>
      </c>
      <c r="I63" s="78">
        <v>1.0200000000000001E-4</v>
      </c>
      <c r="J63" s="78">
        <v>1.6999999999999999E-3</v>
      </c>
      <c r="K63" s="78">
        <v>2.9999999999999997E-4</v>
      </c>
    </row>
    <row r="64" spans="2:11">
      <c r="B64" t="s">
        <v>1130</v>
      </c>
      <c r="C64">
        <v>74190</v>
      </c>
      <c r="D64" t="s">
        <v>106</v>
      </c>
      <c r="E64" t="s">
        <v>1131</v>
      </c>
      <c r="F64" s="77">
        <v>129882.6</v>
      </c>
      <c r="G64" s="77">
        <v>127.7882140000001</v>
      </c>
      <c r="H64" s="77">
        <v>634.68708009578597</v>
      </c>
      <c r="I64" s="78">
        <v>1.9873999999999998E-3</v>
      </c>
      <c r="J64" s="78">
        <v>3.3399999999999999E-2</v>
      </c>
      <c r="K64" s="78">
        <v>5.1999999999999998E-3</v>
      </c>
    </row>
    <row r="65" spans="2:11">
      <c r="B65" t="s">
        <v>1132</v>
      </c>
      <c r="C65">
        <v>74207</v>
      </c>
      <c r="D65" t="s">
        <v>106</v>
      </c>
      <c r="E65" t="s">
        <v>1133</v>
      </c>
      <c r="F65" s="77">
        <v>62981.45</v>
      </c>
      <c r="G65" s="77">
        <v>160.47241200000002</v>
      </c>
      <c r="H65" s="77">
        <v>386.48346577104297</v>
      </c>
      <c r="I65" s="78">
        <v>1.1111111111111112E-5</v>
      </c>
      <c r="J65" s="78">
        <v>2.0299999999999999E-2</v>
      </c>
      <c r="K65" s="78">
        <v>3.2000000000000002E-3</v>
      </c>
    </row>
    <row r="66" spans="2:11">
      <c r="B66" t="s">
        <v>1134</v>
      </c>
      <c r="C66">
        <v>74197</v>
      </c>
      <c r="D66" t="s">
        <v>106</v>
      </c>
      <c r="E66" t="s">
        <v>247</v>
      </c>
      <c r="F66" s="77">
        <v>101470.53</v>
      </c>
      <c r="G66" s="77">
        <v>44.63016599999996</v>
      </c>
      <c r="H66" s="77">
        <v>173.17544590782501</v>
      </c>
      <c r="I66" s="78">
        <v>2.5299999999999997E-4</v>
      </c>
      <c r="J66" s="78">
        <v>9.1000000000000004E-3</v>
      </c>
      <c r="K66" s="78">
        <v>1.4E-3</v>
      </c>
    </row>
    <row r="67" spans="2:11">
      <c r="B67" t="s">
        <v>1135</v>
      </c>
      <c r="C67">
        <v>74240</v>
      </c>
      <c r="D67" t="s">
        <v>110</v>
      </c>
      <c r="E67" t="s">
        <v>1136</v>
      </c>
      <c r="F67" s="77">
        <v>85324.160000000003</v>
      </c>
      <c r="G67" s="77">
        <v>111.86097099999994</v>
      </c>
      <c r="H67" s="77">
        <v>386.84583493306201</v>
      </c>
      <c r="I67" s="78">
        <v>2.6239999999999998E-4</v>
      </c>
      <c r="J67" s="78">
        <v>2.0299999999999999E-2</v>
      </c>
      <c r="K67" s="78">
        <v>3.2000000000000002E-3</v>
      </c>
    </row>
    <row r="68" spans="2:11">
      <c r="B68" t="s">
        <v>229</v>
      </c>
      <c r="C68" s="16"/>
    </row>
    <row r="69" spans="2:11">
      <c r="B69" t="s">
        <v>309</v>
      </c>
      <c r="C69" s="16"/>
    </row>
    <row r="70" spans="2:11">
      <c r="B70" t="s">
        <v>310</v>
      </c>
      <c r="C70" s="16"/>
    </row>
    <row r="71" spans="2:11">
      <c r="B71" t="s">
        <v>311</v>
      </c>
      <c r="C71" s="16"/>
    </row>
    <row r="72" spans="2:11">
      <c r="C72" s="16"/>
    </row>
    <row r="73" spans="2:11">
      <c r="C73" s="16"/>
    </row>
    <row r="74" spans="2:11">
      <c r="C74" s="16"/>
    </row>
    <row r="75" spans="2:11">
      <c r="C75" s="16"/>
    </row>
    <row r="76" spans="2:11">
      <c r="C76" s="16"/>
    </row>
    <row r="77" spans="2:11">
      <c r="C77" s="16"/>
    </row>
    <row r="78" spans="2:11">
      <c r="C78" s="16"/>
    </row>
    <row r="79" spans="2:11">
      <c r="C79" s="16"/>
    </row>
    <row r="80" spans="2:11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O1:XFD1048576 A1:N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197</v>
      </c>
    </row>
    <row r="2" spans="2:59">
      <c r="B2" s="2" t="s">
        <v>1</v>
      </c>
    </row>
    <row r="3" spans="2:59">
      <c r="B3" s="2" t="s">
        <v>2</v>
      </c>
      <c r="C3" t="s">
        <v>198</v>
      </c>
    </row>
    <row r="4" spans="2:59">
      <c r="B4" s="2" t="s">
        <v>3</v>
      </c>
    </row>
    <row r="6" spans="2:59" ht="26.25" customHeight="1">
      <c r="B6" s="98" t="s">
        <v>136</v>
      </c>
      <c r="C6" s="99"/>
      <c r="D6" s="99"/>
      <c r="E6" s="99"/>
      <c r="F6" s="99"/>
      <c r="G6" s="99"/>
      <c r="H6" s="99"/>
      <c r="I6" s="99"/>
      <c r="J6" s="99"/>
      <c r="K6" s="99"/>
      <c r="L6" s="100"/>
    </row>
    <row r="7" spans="2:59" ht="26.25" customHeight="1">
      <c r="B7" s="98" t="s">
        <v>141</v>
      </c>
      <c r="C7" s="99"/>
      <c r="D7" s="99"/>
      <c r="E7" s="99"/>
      <c r="F7" s="99"/>
      <c r="G7" s="99"/>
      <c r="H7" s="99"/>
      <c r="I7" s="99"/>
      <c r="J7" s="99"/>
      <c r="K7" s="99"/>
      <c r="L7" s="100"/>
    </row>
    <row r="8" spans="2:5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M10" s="16"/>
      <c r="N10" s="16"/>
      <c r="O10" s="16"/>
      <c r="P10" s="16"/>
      <c r="BG10" s="16"/>
    </row>
    <row r="11" spans="2:59" s="23" customFormat="1" ht="18" customHeight="1">
      <c r="B11" s="24" t="s">
        <v>97</v>
      </c>
      <c r="C11" s="7"/>
      <c r="D11" s="7"/>
      <c r="E11" s="7"/>
      <c r="F11" s="7"/>
      <c r="G11" s="75">
        <v>12250.55</v>
      </c>
      <c r="H11" s="7"/>
      <c r="I11" s="75">
        <v>60.844936834843203</v>
      </c>
      <c r="J11" s="7"/>
      <c r="K11" s="76">
        <v>1</v>
      </c>
      <c r="L11" s="76">
        <v>5.0000000000000001E-4</v>
      </c>
      <c r="M11" s="16"/>
      <c r="N11" s="16"/>
      <c r="O11" s="16"/>
      <c r="P11" s="16"/>
      <c r="BG11" s="16"/>
    </row>
    <row r="12" spans="2:59">
      <c r="B12" s="79" t="s">
        <v>1137</v>
      </c>
      <c r="C12" s="16"/>
      <c r="D12" s="16"/>
      <c r="G12" s="81">
        <v>12250.55</v>
      </c>
      <c r="I12" s="81">
        <v>60.844936834843203</v>
      </c>
      <c r="K12" s="80">
        <v>1</v>
      </c>
      <c r="L12" s="80">
        <v>5.0000000000000001E-4</v>
      </c>
    </row>
    <row r="13" spans="2:59">
      <c r="B13" t="s">
        <v>1138</v>
      </c>
      <c r="C13" t="s">
        <v>1139</v>
      </c>
      <c r="D13" t="s">
        <v>517</v>
      </c>
      <c r="E13" t="s">
        <v>106</v>
      </c>
      <c r="F13" t="s">
        <v>1140</v>
      </c>
      <c r="G13" s="77">
        <v>12250.55</v>
      </c>
      <c r="H13" s="77">
        <v>129.8826</v>
      </c>
      <c r="I13" s="77">
        <v>60.844936834843203</v>
      </c>
      <c r="J13" s="78">
        <v>0</v>
      </c>
      <c r="K13" s="78">
        <v>1</v>
      </c>
      <c r="L13" s="78">
        <v>5.0000000000000001E-4</v>
      </c>
    </row>
    <row r="14" spans="2:59">
      <c r="B14" s="79" t="s">
        <v>962</v>
      </c>
      <c r="C14" s="16"/>
      <c r="D14" s="16"/>
      <c r="G14" s="81">
        <v>0</v>
      </c>
      <c r="I14" s="81">
        <v>0</v>
      </c>
      <c r="K14" s="80">
        <v>0</v>
      </c>
      <c r="L14" s="80">
        <v>0</v>
      </c>
    </row>
    <row r="15" spans="2:59">
      <c r="B15" t="s">
        <v>222</v>
      </c>
      <c r="C15" t="s">
        <v>222</v>
      </c>
      <c r="D15" t="s">
        <v>222</v>
      </c>
      <c r="E15" t="s">
        <v>222</v>
      </c>
      <c r="G15" s="77">
        <v>0</v>
      </c>
      <c r="H15" s="77">
        <v>0</v>
      </c>
      <c r="I15" s="77">
        <v>0</v>
      </c>
      <c r="J15" s="78">
        <v>0</v>
      </c>
      <c r="K15" s="78">
        <v>0</v>
      </c>
      <c r="L15" s="78">
        <v>0</v>
      </c>
    </row>
    <row r="16" spans="2:59">
      <c r="B16" t="s">
        <v>229</v>
      </c>
      <c r="C16" s="16"/>
      <c r="D16" s="16"/>
    </row>
    <row r="17" spans="2:4">
      <c r="B17" t="s">
        <v>309</v>
      </c>
      <c r="C17" s="16"/>
      <c r="D17" s="16"/>
    </row>
    <row r="18" spans="2:4">
      <c r="B18" t="s">
        <v>310</v>
      </c>
      <c r="C18" s="16"/>
      <c r="D18" s="16"/>
    </row>
    <row r="19" spans="2:4">
      <c r="B19" t="s">
        <v>311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197</v>
      </c>
    </row>
    <row r="2" spans="2:52">
      <c r="B2" s="2" t="s">
        <v>1</v>
      </c>
    </row>
    <row r="3" spans="2:52">
      <c r="B3" s="2" t="s">
        <v>2</v>
      </c>
      <c r="C3" t="s">
        <v>198</v>
      </c>
    </row>
    <row r="4" spans="2:52">
      <c r="B4" s="2" t="s">
        <v>3</v>
      </c>
    </row>
    <row r="6" spans="2:52" ht="26.25" customHeight="1">
      <c r="B6" s="98" t="s">
        <v>136</v>
      </c>
      <c r="C6" s="99"/>
      <c r="D6" s="99"/>
      <c r="E6" s="99"/>
      <c r="F6" s="99"/>
      <c r="G6" s="99"/>
      <c r="H6" s="99"/>
      <c r="I6" s="99"/>
      <c r="J6" s="99"/>
      <c r="K6" s="99"/>
      <c r="L6" s="100"/>
    </row>
    <row r="7" spans="2:52" ht="26.25" customHeight="1">
      <c r="B7" s="98" t="s">
        <v>142</v>
      </c>
      <c r="C7" s="99"/>
      <c r="D7" s="99"/>
      <c r="E7" s="99"/>
      <c r="F7" s="99"/>
      <c r="G7" s="99"/>
      <c r="H7" s="99"/>
      <c r="I7" s="99"/>
      <c r="J7" s="99"/>
      <c r="K7" s="99"/>
      <c r="L7" s="100"/>
    </row>
    <row r="8" spans="2:52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AZ10" s="16"/>
    </row>
    <row r="11" spans="2:52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6">
        <v>0</v>
      </c>
      <c r="L11" s="76">
        <v>0</v>
      </c>
      <c r="AZ11" s="16"/>
    </row>
    <row r="12" spans="2:52">
      <c r="B12" s="79" t="s">
        <v>201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2">
      <c r="B13" s="79" t="s">
        <v>963</v>
      </c>
      <c r="C13" s="16"/>
      <c r="D13" s="16"/>
      <c r="G13" s="81">
        <v>0</v>
      </c>
      <c r="I13" s="81">
        <v>0</v>
      </c>
      <c r="K13" s="80">
        <v>0</v>
      </c>
      <c r="L13" s="80">
        <v>0</v>
      </c>
    </row>
    <row r="14" spans="2:52">
      <c r="B14" t="s">
        <v>222</v>
      </c>
      <c r="C14" t="s">
        <v>222</v>
      </c>
      <c r="D14" t="s">
        <v>222</v>
      </c>
      <c r="E14" t="s">
        <v>222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52">
      <c r="B15" s="79" t="s">
        <v>964</v>
      </c>
      <c r="C15" s="16"/>
      <c r="D15" s="16"/>
      <c r="G15" s="81">
        <v>0</v>
      </c>
      <c r="I15" s="81">
        <v>0</v>
      </c>
      <c r="K15" s="80">
        <v>0</v>
      </c>
      <c r="L15" s="80">
        <v>0</v>
      </c>
    </row>
    <row r="16" spans="2:52">
      <c r="B16" t="s">
        <v>222</v>
      </c>
      <c r="C16" t="s">
        <v>222</v>
      </c>
      <c r="D16" t="s">
        <v>222</v>
      </c>
      <c r="E16" t="s">
        <v>222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1141</v>
      </c>
      <c r="C17" s="16"/>
      <c r="D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222</v>
      </c>
      <c r="C18" t="s">
        <v>222</v>
      </c>
      <c r="D18" t="s">
        <v>222</v>
      </c>
      <c r="E18" t="s">
        <v>222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965</v>
      </c>
      <c r="C19" s="16"/>
      <c r="D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222</v>
      </c>
      <c r="C20" t="s">
        <v>222</v>
      </c>
      <c r="D20" t="s">
        <v>222</v>
      </c>
      <c r="E20" t="s">
        <v>222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658</v>
      </c>
      <c r="C21" s="16"/>
      <c r="D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t="s">
        <v>222</v>
      </c>
      <c r="C22" t="s">
        <v>222</v>
      </c>
      <c r="D22" t="s">
        <v>222</v>
      </c>
      <c r="E22" t="s">
        <v>222</v>
      </c>
      <c r="G22" s="77">
        <v>0</v>
      </c>
      <c r="H22" s="77">
        <v>0</v>
      </c>
      <c r="I22" s="77">
        <v>0</v>
      </c>
      <c r="J22" s="78">
        <v>0</v>
      </c>
      <c r="K22" s="78">
        <v>0</v>
      </c>
      <c r="L22" s="78">
        <v>0</v>
      </c>
    </row>
    <row r="23" spans="2:12">
      <c r="B23" s="79" t="s">
        <v>227</v>
      </c>
      <c r="C23" s="16"/>
      <c r="D23" s="16"/>
      <c r="G23" s="81">
        <v>0</v>
      </c>
      <c r="I23" s="81">
        <v>0</v>
      </c>
      <c r="K23" s="80">
        <v>0</v>
      </c>
      <c r="L23" s="80">
        <v>0</v>
      </c>
    </row>
    <row r="24" spans="2:12">
      <c r="B24" s="79" t="s">
        <v>963</v>
      </c>
      <c r="C24" s="16"/>
      <c r="D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222</v>
      </c>
      <c r="C25" t="s">
        <v>222</v>
      </c>
      <c r="D25" t="s">
        <v>222</v>
      </c>
      <c r="E25" t="s">
        <v>222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969</v>
      </c>
      <c r="C26" s="16"/>
      <c r="D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222</v>
      </c>
      <c r="C27" t="s">
        <v>222</v>
      </c>
      <c r="D27" t="s">
        <v>222</v>
      </c>
      <c r="E27" t="s">
        <v>222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965</v>
      </c>
      <c r="C28" s="16"/>
      <c r="D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222</v>
      </c>
      <c r="C29" t="s">
        <v>222</v>
      </c>
      <c r="D29" t="s">
        <v>222</v>
      </c>
      <c r="E29" t="s">
        <v>222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970</v>
      </c>
      <c r="C30" s="16"/>
      <c r="D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222</v>
      </c>
      <c r="C31" t="s">
        <v>222</v>
      </c>
      <c r="D31" t="s">
        <v>222</v>
      </c>
      <c r="E31" t="s">
        <v>222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s="79" t="s">
        <v>658</v>
      </c>
      <c r="C32" s="16"/>
      <c r="D32" s="16"/>
      <c r="G32" s="81">
        <v>0</v>
      </c>
      <c r="I32" s="81">
        <v>0</v>
      </c>
      <c r="K32" s="80">
        <v>0</v>
      </c>
      <c r="L32" s="80">
        <v>0</v>
      </c>
    </row>
    <row r="33" spans="2:12">
      <c r="B33" t="s">
        <v>222</v>
      </c>
      <c r="C33" t="s">
        <v>222</v>
      </c>
      <c r="D33" t="s">
        <v>222</v>
      </c>
      <c r="E33" t="s">
        <v>222</v>
      </c>
      <c r="G33" s="77">
        <v>0</v>
      </c>
      <c r="H33" s="77">
        <v>0</v>
      </c>
      <c r="I33" s="77">
        <v>0</v>
      </c>
      <c r="J33" s="78">
        <v>0</v>
      </c>
      <c r="K33" s="78">
        <v>0</v>
      </c>
      <c r="L33" s="78">
        <v>0</v>
      </c>
    </row>
    <row r="34" spans="2:12">
      <c r="B34" t="s">
        <v>229</v>
      </c>
      <c r="C34" s="16"/>
      <c r="D34" s="16"/>
    </row>
    <row r="35" spans="2:12">
      <c r="B35" t="s">
        <v>309</v>
      </c>
      <c r="C35" s="16"/>
      <c r="D35" s="16"/>
    </row>
    <row r="36" spans="2:12">
      <c r="B36" t="s">
        <v>310</v>
      </c>
      <c r="C36" s="16"/>
      <c r="D36" s="16"/>
    </row>
    <row r="37" spans="2:12">
      <c r="B37" t="s">
        <v>311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197</v>
      </c>
    </row>
    <row r="2" spans="2:49">
      <c r="B2" s="2" t="s">
        <v>1</v>
      </c>
    </row>
    <row r="3" spans="2:49">
      <c r="B3" s="2" t="s">
        <v>2</v>
      </c>
      <c r="C3" t="s">
        <v>198</v>
      </c>
    </row>
    <row r="4" spans="2:49">
      <c r="B4" s="2" t="s">
        <v>3</v>
      </c>
    </row>
    <row r="6" spans="2:49" ht="26.25" customHeight="1">
      <c r="B6" s="98" t="s">
        <v>136</v>
      </c>
      <c r="C6" s="99"/>
      <c r="D6" s="99"/>
      <c r="E6" s="99"/>
      <c r="F6" s="99"/>
      <c r="G6" s="99"/>
      <c r="H6" s="99"/>
      <c r="I6" s="99"/>
      <c r="J6" s="99"/>
      <c r="K6" s="100"/>
    </row>
    <row r="7" spans="2:49" ht="26.25" customHeight="1">
      <c r="B7" s="98" t="s">
        <v>143</v>
      </c>
      <c r="C7" s="99"/>
      <c r="D7" s="99"/>
      <c r="E7" s="99"/>
      <c r="F7" s="99"/>
      <c r="G7" s="99"/>
      <c r="H7" s="99"/>
      <c r="I7" s="99"/>
      <c r="J7" s="99"/>
      <c r="K7" s="100"/>
    </row>
    <row r="8" spans="2:4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57</v>
      </c>
      <c r="K8" s="36" t="s">
        <v>183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AW10" s="16"/>
    </row>
    <row r="11" spans="2:49" s="23" customFormat="1" ht="18" customHeight="1">
      <c r="B11" s="24" t="s">
        <v>144</v>
      </c>
      <c r="C11" s="7"/>
      <c r="D11" s="7"/>
      <c r="E11" s="7"/>
      <c r="F11" s="7"/>
      <c r="G11" s="75">
        <v>-4957979</v>
      </c>
      <c r="H11" s="7"/>
      <c r="I11" s="75">
        <v>-92.351016599471791</v>
      </c>
      <c r="J11" s="76">
        <v>1</v>
      </c>
      <c r="K11" s="76">
        <v>-8.0000000000000004E-4</v>
      </c>
      <c r="AW11" s="16"/>
    </row>
    <row r="12" spans="2:49">
      <c r="B12" s="79" t="s">
        <v>201</v>
      </c>
      <c r="C12" s="16"/>
      <c r="D12" s="16"/>
      <c r="G12" s="81">
        <v>-4957979</v>
      </c>
      <c r="I12" s="81">
        <v>-92.351016599471791</v>
      </c>
      <c r="J12" s="80">
        <v>1</v>
      </c>
      <c r="K12" s="80">
        <v>-8.0000000000000004E-4</v>
      </c>
    </row>
    <row r="13" spans="2:49">
      <c r="B13" s="79" t="s">
        <v>963</v>
      </c>
      <c r="C13" s="16"/>
      <c r="D13" s="16"/>
      <c r="G13" s="81">
        <v>0</v>
      </c>
      <c r="I13" s="81">
        <v>0</v>
      </c>
      <c r="J13" s="80">
        <v>0</v>
      </c>
      <c r="K13" s="80">
        <v>0</v>
      </c>
    </row>
    <row r="14" spans="2:49">
      <c r="B14" t="s">
        <v>222</v>
      </c>
      <c r="C14" t="s">
        <v>222</v>
      </c>
      <c r="D14" t="s">
        <v>222</v>
      </c>
      <c r="E14" t="s">
        <v>222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</row>
    <row r="15" spans="2:49">
      <c r="B15" s="79" t="s">
        <v>964</v>
      </c>
      <c r="C15" s="16"/>
      <c r="D15" s="16"/>
      <c r="G15" s="81">
        <v>-4910479</v>
      </c>
      <c r="I15" s="81">
        <v>-98.455040232414106</v>
      </c>
      <c r="J15" s="80">
        <v>1.0661</v>
      </c>
      <c r="K15" s="80">
        <v>-8.0000000000000004E-4</v>
      </c>
    </row>
    <row r="16" spans="2:49">
      <c r="B16" t="s">
        <v>1142</v>
      </c>
      <c r="C16" t="s">
        <v>1143</v>
      </c>
      <c r="D16" t="s">
        <v>123</v>
      </c>
      <c r="E16" t="s">
        <v>113</v>
      </c>
      <c r="F16" t="s">
        <v>1144</v>
      </c>
      <c r="G16" s="77">
        <v>-33260</v>
      </c>
      <c r="H16" s="77">
        <v>-9.359104188521437</v>
      </c>
      <c r="I16" s="77">
        <v>3.1128380531022302</v>
      </c>
      <c r="J16" s="78">
        <v>-3.3700000000000001E-2</v>
      </c>
      <c r="K16" s="78">
        <v>0</v>
      </c>
    </row>
    <row r="17" spans="2:11">
      <c r="B17" t="s">
        <v>1145</v>
      </c>
      <c r="C17" t="s">
        <v>1146</v>
      </c>
      <c r="D17" t="s">
        <v>123</v>
      </c>
      <c r="E17" t="s">
        <v>110</v>
      </c>
      <c r="F17" t="s">
        <v>1144</v>
      </c>
      <c r="G17" s="77">
        <v>-723219</v>
      </c>
      <c r="H17" s="77">
        <v>-3.377333330816378</v>
      </c>
      <c r="I17" s="77">
        <v>24.4255163417969</v>
      </c>
      <c r="J17" s="78">
        <v>-0.26450000000000001</v>
      </c>
      <c r="K17" s="78">
        <v>2.0000000000000001E-4</v>
      </c>
    </row>
    <row r="18" spans="2:11">
      <c r="B18" t="s">
        <v>1147</v>
      </c>
      <c r="C18" t="s">
        <v>1148</v>
      </c>
      <c r="D18" t="s">
        <v>123</v>
      </c>
      <c r="E18" t="s">
        <v>106</v>
      </c>
      <c r="F18" t="s">
        <v>1144</v>
      </c>
      <c r="G18" s="77">
        <v>-3299000</v>
      </c>
      <c r="H18" s="77">
        <v>3.1725482537782357</v>
      </c>
      <c r="I18" s="77">
        <v>-104.66236689214399</v>
      </c>
      <c r="J18" s="78">
        <v>1.1333</v>
      </c>
      <c r="K18" s="78">
        <v>-8.9999999999999998E-4</v>
      </c>
    </row>
    <row r="19" spans="2:11">
      <c r="B19" t="s">
        <v>1149</v>
      </c>
      <c r="C19" t="s">
        <v>1150</v>
      </c>
      <c r="D19" t="s">
        <v>123</v>
      </c>
      <c r="E19" t="s">
        <v>106</v>
      </c>
      <c r="F19" t="s">
        <v>1144</v>
      </c>
      <c r="G19" s="77">
        <v>-169000</v>
      </c>
      <c r="H19" s="77">
        <v>3.2331157502916272</v>
      </c>
      <c r="I19" s="77">
        <v>-5.4639656179928497</v>
      </c>
      <c r="J19" s="78">
        <v>5.9200000000000003E-2</v>
      </c>
      <c r="K19" s="78">
        <v>0</v>
      </c>
    </row>
    <row r="20" spans="2:11">
      <c r="B20" t="s">
        <v>1151</v>
      </c>
      <c r="C20" t="s">
        <v>1152</v>
      </c>
      <c r="D20" t="s">
        <v>123</v>
      </c>
      <c r="E20" t="s">
        <v>106</v>
      </c>
      <c r="F20" t="s">
        <v>1082</v>
      </c>
      <c r="G20" s="77">
        <v>-631000</v>
      </c>
      <c r="H20" s="77">
        <v>2.3774092927580508</v>
      </c>
      <c r="I20" s="77">
        <v>-15.0014526373033</v>
      </c>
      <c r="J20" s="78">
        <v>0.16239999999999999</v>
      </c>
      <c r="K20" s="78">
        <v>-1E-4</v>
      </c>
    </row>
    <row r="21" spans="2:11">
      <c r="B21" t="s">
        <v>1153</v>
      </c>
      <c r="C21" t="s">
        <v>1154</v>
      </c>
      <c r="D21" t="s">
        <v>123</v>
      </c>
      <c r="E21" t="s">
        <v>113</v>
      </c>
      <c r="F21" t="s">
        <v>1155</v>
      </c>
      <c r="G21" s="77">
        <v>-55000</v>
      </c>
      <c r="H21" s="77">
        <v>1.5738354179510727</v>
      </c>
      <c r="I21" s="77">
        <v>-0.86560947987309</v>
      </c>
      <c r="J21" s="78">
        <v>9.4000000000000004E-3</v>
      </c>
      <c r="K21" s="78">
        <v>0</v>
      </c>
    </row>
    <row r="22" spans="2:11">
      <c r="B22" s="79" t="s">
        <v>1141</v>
      </c>
      <c r="C22" s="16"/>
      <c r="D22" s="16"/>
      <c r="G22" s="81">
        <v>-47500</v>
      </c>
      <c r="I22" s="81">
        <v>6.1040236329423196</v>
      </c>
      <c r="J22" s="80">
        <v>-6.6100000000000006E-2</v>
      </c>
      <c r="K22" s="80">
        <v>1E-4</v>
      </c>
    </row>
    <row r="23" spans="2:11">
      <c r="B23" t="s">
        <v>1156</v>
      </c>
      <c r="C23" t="s">
        <v>1157</v>
      </c>
      <c r="D23" t="s">
        <v>123</v>
      </c>
      <c r="E23" t="s">
        <v>113</v>
      </c>
      <c r="F23" t="s">
        <v>1144</v>
      </c>
      <c r="G23" s="77">
        <v>-47500</v>
      </c>
      <c r="H23" s="77">
        <v>-12.850576069352252</v>
      </c>
      <c r="I23" s="77">
        <v>6.1040236329423196</v>
      </c>
      <c r="J23" s="78">
        <v>-6.6100000000000006E-2</v>
      </c>
      <c r="K23" s="78">
        <v>1E-4</v>
      </c>
    </row>
    <row r="24" spans="2:11">
      <c r="B24" s="79" t="s">
        <v>965</v>
      </c>
      <c r="C24" s="16"/>
      <c r="D24" s="16"/>
      <c r="G24" s="81">
        <v>0</v>
      </c>
      <c r="I24" s="81">
        <v>0</v>
      </c>
      <c r="J24" s="80">
        <v>0</v>
      </c>
      <c r="K24" s="80">
        <v>0</v>
      </c>
    </row>
    <row r="25" spans="2:11">
      <c r="B25" t="s">
        <v>222</v>
      </c>
      <c r="C25" t="s">
        <v>222</v>
      </c>
      <c r="D25" t="s">
        <v>222</v>
      </c>
      <c r="E25" t="s">
        <v>222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</row>
    <row r="26" spans="2:11">
      <c r="B26" s="79" t="s">
        <v>658</v>
      </c>
      <c r="C26" s="16"/>
      <c r="D26" s="16"/>
      <c r="G26" s="81">
        <v>0</v>
      </c>
      <c r="I26" s="81">
        <v>0</v>
      </c>
      <c r="J26" s="80">
        <v>0</v>
      </c>
      <c r="K26" s="80">
        <v>0</v>
      </c>
    </row>
    <row r="27" spans="2:11">
      <c r="B27" t="s">
        <v>222</v>
      </c>
      <c r="C27" t="s">
        <v>222</v>
      </c>
      <c r="D27" t="s">
        <v>222</v>
      </c>
      <c r="E27" t="s">
        <v>222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</row>
    <row r="28" spans="2:11">
      <c r="B28" s="79" t="s">
        <v>227</v>
      </c>
      <c r="C28" s="16"/>
      <c r="D28" s="16"/>
      <c r="G28" s="81">
        <v>0</v>
      </c>
      <c r="I28" s="81">
        <v>0</v>
      </c>
      <c r="J28" s="80">
        <v>0</v>
      </c>
      <c r="K28" s="80">
        <v>0</v>
      </c>
    </row>
    <row r="29" spans="2:11">
      <c r="B29" s="79" t="s">
        <v>963</v>
      </c>
      <c r="C29" s="16"/>
      <c r="D29" s="16"/>
      <c r="G29" s="81">
        <v>0</v>
      </c>
      <c r="I29" s="81">
        <v>0</v>
      </c>
      <c r="J29" s="80">
        <v>0</v>
      </c>
      <c r="K29" s="80">
        <v>0</v>
      </c>
    </row>
    <row r="30" spans="2:11">
      <c r="B30" t="s">
        <v>222</v>
      </c>
      <c r="C30" t="s">
        <v>222</v>
      </c>
      <c r="D30" t="s">
        <v>222</v>
      </c>
      <c r="E30" t="s">
        <v>222</v>
      </c>
      <c r="G30" s="77">
        <v>0</v>
      </c>
      <c r="H30" s="77">
        <v>0</v>
      </c>
      <c r="I30" s="77">
        <v>0</v>
      </c>
      <c r="J30" s="78">
        <v>0</v>
      </c>
      <c r="K30" s="78">
        <v>0</v>
      </c>
    </row>
    <row r="31" spans="2:11">
      <c r="B31" s="79" t="s">
        <v>969</v>
      </c>
      <c r="C31" s="16"/>
      <c r="D31" s="16"/>
      <c r="G31" s="81">
        <v>0</v>
      </c>
      <c r="I31" s="81">
        <v>0</v>
      </c>
      <c r="J31" s="80">
        <v>0</v>
      </c>
      <c r="K31" s="80">
        <v>0</v>
      </c>
    </row>
    <row r="32" spans="2:11">
      <c r="B32" t="s">
        <v>222</v>
      </c>
      <c r="C32" t="s">
        <v>222</v>
      </c>
      <c r="D32" t="s">
        <v>222</v>
      </c>
      <c r="E32" t="s">
        <v>222</v>
      </c>
      <c r="G32" s="77">
        <v>0</v>
      </c>
      <c r="H32" s="77">
        <v>0</v>
      </c>
      <c r="I32" s="77">
        <v>0</v>
      </c>
      <c r="J32" s="78">
        <v>0</v>
      </c>
      <c r="K32" s="78">
        <v>0</v>
      </c>
    </row>
    <row r="33" spans="2:11">
      <c r="B33" s="79" t="s">
        <v>965</v>
      </c>
      <c r="C33" s="16"/>
      <c r="D33" s="16"/>
      <c r="G33" s="81">
        <v>0</v>
      </c>
      <c r="I33" s="81">
        <v>0</v>
      </c>
      <c r="J33" s="80">
        <v>0</v>
      </c>
      <c r="K33" s="80">
        <v>0</v>
      </c>
    </row>
    <row r="34" spans="2:11">
      <c r="B34" t="s">
        <v>222</v>
      </c>
      <c r="C34" t="s">
        <v>222</v>
      </c>
      <c r="D34" t="s">
        <v>222</v>
      </c>
      <c r="E34" t="s">
        <v>222</v>
      </c>
      <c r="G34" s="77">
        <v>0</v>
      </c>
      <c r="H34" s="77">
        <v>0</v>
      </c>
      <c r="I34" s="77">
        <v>0</v>
      </c>
      <c r="J34" s="78">
        <v>0</v>
      </c>
      <c r="K34" s="78">
        <v>0</v>
      </c>
    </row>
    <row r="35" spans="2:11">
      <c r="B35" s="79" t="s">
        <v>658</v>
      </c>
      <c r="C35" s="16"/>
      <c r="D35" s="16"/>
      <c r="G35" s="81">
        <v>0</v>
      </c>
      <c r="I35" s="81">
        <v>0</v>
      </c>
      <c r="J35" s="80">
        <v>0</v>
      </c>
      <c r="K35" s="80">
        <v>0</v>
      </c>
    </row>
    <row r="36" spans="2:11">
      <c r="B36" t="s">
        <v>222</v>
      </c>
      <c r="C36" t="s">
        <v>222</v>
      </c>
      <c r="D36" t="s">
        <v>222</v>
      </c>
      <c r="E36" t="s">
        <v>222</v>
      </c>
      <c r="G36" s="77">
        <v>0</v>
      </c>
      <c r="H36" s="77">
        <v>0</v>
      </c>
      <c r="I36" s="77">
        <v>0</v>
      </c>
      <c r="J36" s="78">
        <v>0</v>
      </c>
      <c r="K36" s="78">
        <v>0</v>
      </c>
    </row>
    <row r="37" spans="2:11">
      <c r="B37" t="s">
        <v>229</v>
      </c>
      <c r="C37" s="16"/>
      <c r="D37" s="16"/>
    </row>
    <row r="38" spans="2:11">
      <c r="B38" t="s">
        <v>309</v>
      </c>
      <c r="C38" s="16"/>
      <c r="D38" s="16"/>
    </row>
    <row r="39" spans="2:11">
      <c r="B39" t="s">
        <v>310</v>
      </c>
      <c r="C39" s="16"/>
      <c r="D39" s="16"/>
    </row>
    <row r="40" spans="2:11">
      <c r="B40" t="s">
        <v>311</v>
      </c>
      <c r="C40" s="16"/>
      <c r="D40" s="16"/>
    </row>
    <row r="41" spans="2:11">
      <c r="C41" s="16"/>
      <c r="D41" s="16"/>
    </row>
    <row r="42" spans="2:11">
      <c r="C42" s="16"/>
      <c r="D42" s="16"/>
    </row>
    <row r="43" spans="2:11">
      <c r="C43" s="16"/>
      <c r="D43" s="16"/>
    </row>
    <row r="44" spans="2:11">
      <c r="C44" s="16"/>
      <c r="D44" s="16"/>
    </row>
    <row r="45" spans="2:11">
      <c r="C45" s="16"/>
      <c r="D45" s="16"/>
    </row>
    <row r="46" spans="2:11">
      <c r="C46" s="16"/>
      <c r="D46" s="16"/>
    </row>
    <row r="47" spans="2:11">
      <c r="C47" s="16"/>
      <c r="D47" s="16"/>
    </row>
    <row r="48" spans="2:11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Z50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197</v>
      </c>
    </row>
    <row r="2" spans="2:78">
      <c r="B2" s="2" t="s">
        <v>1</v>
      </c>
    </row>
    <row r="3" spans="2:78">
      <c r="B3" s="2" t="s">
        <v>2</v>
      </c>
      <c r="C3" t="s">
        <v>198</v>
      </c>
    </row>
    <row r="4" spans="2:78">
      <c r="B4" s="2" t="s">
        <v>3</v>
      </c>
    </row>
    <row r="6" spans="2:78" ht="26.25" customHeight="1">
      <c r="B6" s="98" t="s">
        <v>136</v>
      </c>
      <c r="C6" s="99"/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O6" s="99"/>
      <c r="P6" s="99"/>
      <c r="Q6" s="100"/>
    </row>
    <row r="7" spans="2:78" ht="26.25" customHeight="1">
      <c r="B7" s="98" t="s">
        <v>145</v>
      </c>
      <c r="C7" s="99"/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O7" s="99"/>
      <c r="P7" s="99"/>
      <c r="Q7" s="100"/>
    </row>
    <row r="8" spans="2:78" s="19" customFormat="1" ht="63">
      <c r="B8" s="4" t="s">
        <v>96</v>
      </c>
      <c r="C8" s="28" t="s">
        <v>49</v>
      </c>
      <c r="D8" s="2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74</v>
      </c>
      <c r="H9" s="21" t="s">
        <v>75</v>
      </c>
      <c r="I9" s="21"/>
      <c r="J9" s="21" t="s">
        <v>7</v>
      </c>
      <c r="K9" s="21" t="s">
        <v>7</v>
      </c>
      <c r="L9" s="21" t="s">
        <v>184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4" t="s">
        <v>80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BZ11" s="16"/>
    </row>
    <row r="12" spans="2:78">
      <c r="B12" s="79" t="s">
        <v>201</v>
      </c>
      <c r="D12" s="16"/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78">
      <c r="B13" s="79" t="s">
        <v>987</v>
      </c>
      <c r="D13" s="16"/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78">
      <c r="B14" t="s">
        <v>222</v>
      </c>
      <c r="C14" t="s">
        <v>222</v>
      </c>
      <c r="D14" s="16"/>
      <c r="E14" t="s">
        <v>222</v>
      </c>
      <c r="H14" s="77">
        <v>0</v>
      </c>
      <c r="I14" t="s">
        <v>222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78">
      <c r="B15" s="79" t="s">
        <v>988</v>
      </c>
      <c r="D15" s="16"/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78">
      <c r="B16" t="s">
        <v>222</v>
      </c>
      <c r="C16" t="s">
        <v>222</v>
      </c>
      <c r="D16" s="16"/>
      <c r="E16" t="s">
        <v>222</v>
      </c>
      <c r="H16" s="77">
        <v>0</v>
      </c>
      <c r="I16" t="s">
        <v>222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989</v>
      </c>
      <c r="D17" s="16"/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990</v>
      </c>
      <c r="D18" s="16"/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222</v>
      </c>
      <c r="C19" t="s">
        <v>222</v>
      </c>
      <c r="D19" s="16"/>
      <c r="E19" t="s">
        <v>222</v>
      </c>
      <c r="H19" s="77">
        <v>0</v>
      </c>
      <c r="I19" t="s">
        <v>222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991</v>
      </c>
      <c r="D20" s="16"/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222</v>
      </c>
      <c r="C21" t="s">
        <v>222</v>
      </c>
      <c r="D21" s="16"/>
      <c r="E21" t="s">
        <v>222</v>
      </c>
      <c r="H21" s="77">
        <v>0</v>
      </c>
      <c r="I21" t="s">
        <v>222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992</v>
      </c>
      <c r="D22" s="16"/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222</v>
      </c>
      <c r="C23" t="s">
        <v>222</v>
      </c>
      <c r="D23" s="16"/>
      <c r="E23" t="s">
        <v>222</v>
      </c>
      <c r="H23" s="77">
        <v>0</v>
      </c>
      <c r="I23" t="s">
        <v>222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993</v>
      </c>
      <c r="D24" s="16"/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222</v>
      </c>
      <c r="C25" t="s">
        <v>222</v>
      </c>
      <c r="D25" s="16"/>
      <c r="E25" t="s">
        <v>222</v>
      </c>
      <c r="H25" s="77">
        <v>0</v>
      </c>
      <c r="I25" t="s">
        <v>222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227</v>
      </c>
      <c r="D26" s="16"/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987</v>
      </c>
      <c r="D27" s="16"/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222</v>
      </c>
      <c r="C28" t="s">
        <v>222</v>
      </c>
      <c r="D28" s="16"/>
      <c r="E28" t="s">
        <v>222</v>
      </c>
      <c r="H28" s="77">
        <v>0</v>
      </c>
      <c r="I28" t="s">
        <v>222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988</v>
      </c>
      <c r="D29" s="16"/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222</v>
      </c>
      <c r="C30" t="s">
        <v>222</v>
      </c>
      <c r="D30" s="16"/>
      <c r="E30" t="s">
        <v>222</v>
      </c>
      <c r="H30" s="77">
        <v>0</v>
      </c>
      <c r="I30" t="s">
        <v>222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989</v>
      </c>
      <c r="D31" s="16"/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990</v>
      </c>
      <c r="D32" s="16"/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222</v>
      </c>
      <c r="C33" t="s">
        <v>222</v>
      </c>
      <c r="D33" s="16"/>
      <c r="E33" t="s">
        <v>222</v>
      </c>
      <c r="H33" s="77">
        <v>0</v>
      </c>
      <c r="I33" t="s">
        <v>222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991</v>
      </c>
      <c r="D34" s="16"/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222</v>
      </c>
      <c r="C35" t="s">
        <v>222</v>
      </c>
      <c r="D35" s="16"/>
      <c r="E35" t="s">
        <v>222</v>
      </c>
      <c r="H35" s="77">
        <v>0</v>
      </c>
      <c r="I35" t="s">
        <v>222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992</v>
      </c>
      <c r="D36" s="16"/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222</v>
      </c>
      <c r="C37" t="s">
        <v>222</v>
      </c>
      <c r="D37" s="16"/>
      <c r="E37" t="s">
        <v>222</v>
      </c>
      <c r="H37" s="77">
        <v>0</v>
      </c>
      <c r="I37" t="s">
        <v>222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993</v>
      </c>
      <c r="D38" s="16"/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222</v>
      </c>
      <c r="C39" t="s">
        <v>222</v>
      </c>
      <c r="D39" s="16"/>
      <c r="E39" t="s">
        <v>222</v>
      </c>
      <c r="H39" s="77">
        <v>0</v>
      </c>
      <c r="I39" t="s">
        <v>222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229</v>
      </c>
      <c r="D40" s="16"/>
    </row>
    <row r="41" spans="2:17">
      <c r="B41" t="s">
        <v>309</v>
      </c>
      <c r="D41" s="16"/>
    </row>
    <row r="42" spans="2:17">
      <c r="B42" t="s">
        <v>310</v>
      </c>
      <c r="D42" s="16"/>
    </row>
    <row r="43" spans="2:17">
      <c r="B43" t="s">
        <v>311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45"/>
  <sheetViews>
    <sheetView rightToLeft="1" workbookViewId="0">
      <selection activeCell="B15" sqref="B15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10" width="10.7109375" style="16" customWidth="1"/>
    <col min="11" max="11" width="13.855468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5" width="10.7109375" style="16" customWidth="1"/>
    <col min="16" max="16" width="16.140625" style="16" customWidth="1"/>
    <col min="17" max="17" width="11.7109375" style="16" customWidth="1"/>
    <col min="18" max="18" width="13.14062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/>
    </row>
    <row r="3" spans="2:60">
      <c r="B3" s="2" t="s">
        <v>2</v>
      </c>
      <c r="C3" s="2" t="s">
        <v>198</v>
      </c>
    </row>
    <row r="4" spans="2:60">
      <c r="B4" s="2" t="s">
        <v>3</v>
      </c>
      <c r="C4" s="2"/>
    </row>
    <row r="5" spans="2:60">
      <c r="B5" s="2"/>
      <c r="C5" s="2"/>
    </row>
    <row r="6" spans="2:60">
      <c r="B6" s="2"/>
      <c r="C6" s="2"/>
    </row>
    <row r="7" spans="2:60" ht="26.25" customHeight="1">
      <c r="B7" s="98" t="s">
        <v>146</v>
      </c>
      <c r="C7" s="99"/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O7" s="99"/>
      <c r="P7" s="99"/>
      <c r="Q7" s="99"/>
      <c r="R7" s="100"/>
    </row>
    <row r="8" spans="2:60" s="19" customFormat="1" ht="63">
      <c r="B8" s="4" t="s">
        <v>96</v>
      </c>
      <c r="C8" s="28" t="s">
        <v>147</v>
      </c>
      <c r="D8" s="28" t="s">
        <v>49</v>
      </c>
      <c r="E8" s="29" t="s">
        <v>50</v>
      </c>
      <c r="F8" s="29" t="s">
        <v>51</v>
      </c>
      <c r="G8" s="29" t="s">
        <v>71</v>
      </c>
      <c r="H8" s="29" t="s">
        <v>52</v>
      </c>
      <c r="I8" s="28" t="s">
        <v>72</v>
      </c>
      <c r="J8" s="28" t="s">
        <v>196</v>
      </c>
      <c r="K8" s="28" t="s">
        <v>53</v>
      </c>
      <c r="L8" s="18" t="s">
        <v>148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57</v>
      </c>
      <c r="R8" s="36" t="s">
        <v>183</v>
      </c>
      <c r="S8" s="16"/>
      <c r="T8" s="16"/>
      <c r="U8" s="16"/>
      <c r="V8" s="16"/>
      <c r="BG8" s="19" t="s">
        <v>149</v>
      </c>
      <c r="BH8" s="19" t="s">
        <v>102</v>
      </c>
    </row>
    <row r="9" spans="2:60" s="19" customFormat="1" ht="24" customHeight="1">
      <c r="B9" s="20"/>
      <c r="C9" s="49"/>
      <c r="D9" s="21"/>
      <c r="E9" s="21"/>
      <c r="F9" s="21"/>
      <c r="G9" s="21" t="s">
        <v>74</v>
      </c>
      <c r="H9" s="21"/>
      <c r="I9" s="21" t="s">
        <v>75</v>
      </c>
      <c r="J9" s="21"/>
      <c r="K9" s="21"/>
      <c r="L9" s="21" t="s">
        <v>7</v>
      </c>
      <c r="M9" s="21" t="s">
        <v>7</v>
      </c>
      <c r="N9" s="21" t="s">
        <v>184</v>
      </c>
      <c r="O9" s="21"/>
      <c r="P9" s="21" t="s">
        <v>185</v>
      </c>
      <c r="Q9" s="31" t="s">
        <v>7</v>
      </c>
      <c r="R9" s="45" t="s">
        <v>7</v>
      </c>
      <c r="S9" s="16"/>
      <c r="T9" s="16"/>
      <c r="U9" s="16"/>
      <c r="V9" s="16"/>
      <c r="BG9" s="19" t="s">
        <v>150</v>
      </c>
      <c r="BH9" s="19" t="s">
        <v>106</v>
      </c>
    </row>
    <row r="10" spans="2:60" s="23" customFormat="1" ht="18" customHeight="1">
      <c r="B10" s="22"/>
      <c r="C10" s="18" t="s">
        <v>9</v>
      </c>
      <c r="D10" s="18" t="s">
        <v>10</v>
      </c>
      <c r="E10" s="18" t="s">
        <v>59</v>
      </c>
      <c r="F10" s="18" t="s">
        <v>60</v>
      </c>
      <c r="G10" s="7" t="s">
        <v>61</v>
      </c>
      <c r="H10" s="7" t="s">
        <v>62</v>
      </c>
      <c r="I10" s="7" t="s">
        <v>63</v>
      </c>
      <c r="J10" s="7"/>
      <c r="K10" s="7" t="s">
        <v>64</v>
      </c>
      <c r="L10" s="7" t="s">
        <v>65</v>
      </c>
      <c r="M10" s="7" t="s">
        <v>66</v>
      </c>
      <c r="N10" s="34" t="s">
        <v>76</v>
      </c>
      <c r="O10" s="34" t="s">
        <v>77</v>
      </c>
      <c r="P10" s="34" t="s">
        <v>78</v>
      </c>
      <c r="Q10" s="34" t="s">
        <v>79</v>
      </c>
      <c r="R10" s="34" t="s">
        <v>80</v>
      </c>
      <c r="S10" s="16"/>
      <c r="T10" s="16"/>
      <c r="U10" s="16"/>
      <c r="V10" s="16"/>
      <c r="BG10" s="23" t="s">
        <v>151</v>
      </c>
      <c r="BH10" s="23" t="s">
        <v>110</v>
      </c>
    </row>
    <row r="11" spans="2:60" s="23" customFormat="1" ht="18" customHeight="1">
      <c r="B11" s="24" t="s">
        <v>152</v>
      </c>
      <c r="C11" s="18"/>
      <c r="D11" s="18"/>
      <c r="E11" s="18"/>
      <c r="F11" s="18"/>
      <c r="G11" s="18"/>
      <c r="H11" s="18"/>
      <c r="I11" s="75">
        <v>1.23</v>
      </c>
      <c r="J11" s="18"/>
      <c r="K11" s="18"/>
      <c r="L11" s="18"/>
      <c r="M11" s="76">
        <v>0.17949999999999999</v>
      </c>
      <c r="N11" s="75">
        <v>961801.23499999999</v>
      </c>
      <c r="O11" s="7"/>
      <c r="P11" s="75">
        <v>1028.6937203411867</v>
      </c>
      <c r="Q11" s="76">
        <v>1</v>
      </c>
      <c r="R11" s="76">
        <v>8.5000000000000006E-3</v>
      </c>
      <c r="S11" s="16"/>
      <c r="T11" s="16"/>
      <c r="U11" s="16"/>
      <c r="V11" s="16"/>
      <c r="BG11" s="16" t="s">
        <v>123</v>
      </c>
      <c r="BH11" s="23" t="s">
        <v>113</v>
      </c>
    </row>
    <row r="12" spans="2:60">
      <c r="B12" s="79" t="s">
        <v>201</v>
      </c>
      <c r="I12" s="81">
        <v>1.34</v>
      </c>
      <c r="M12" s="80">
        <v>0.1963</v>
      </c>
      <c r="N12" s="81">
        <v>938825.23499999999</v>
      </c>
      <c r="P12" s="81">
        <v>940.83349634118667</v>
      </c>
      <c r="Q12" s="80">
        <v>0.91459999999999997</v>
      </c>
      <c r="R12" s="80">
        <v>7.7999999999999996E-3</v>
      </c>
    </row>
    <row r="13" spans="2:60">
      <c r="B13" s="79" t="s">
        <v>1158</v>
      </c>
      <c r="I13" s="81">
        <v>3.32</v>
      </c>
      <c r="M13" s="80">
        <v>0</v>
      </c>
      <c r="N13" s="81">
        <v>274745.04499999998</v>
      </c>
      <c r="P13" s="81">
        <v>317.72028999999998</v>
      </c>
      <c r="Q13" s="80">
        <v>0.30890000000000001</v>
      </c>
      <c r="R13" s="80">
        <v>2.5999999999999999E-3</v>
      </c>
    </row>
    <row r="14" spans="2:60">
      <c r="B14" t="s">
        <v>1230</v>
      </c>
      <c r="C14" t="s">
        <v>1159</v>
      </c>
      <c r="D14" t="s">
        <v>1160</v>
      </c>
      <c r="F14" t="s">
        <v>1161</v>
      </c>
      <c r="G14" t="s">
        <v>1162</v>
      </c>
      <c r="H14" t="s">
        <v>1163</v>
      </c>
      <c r="I14" s="77">
        <v>3.32</v>
      </c>
      <c r="J14" t="s">
        <v>1164</v>
      </c>
      <c r="K14" t="s">
        <v>102</v>
      </c>
      <c r="L14" s="78">
        <v>0</v>
      </c>
      <c r="M14" s="78">
        <v>0</v>
      </c>
      <c r="N14" s="77">
        <v>274745.04499999998</v>
      </c>
      <c r="O14" s="77">
        <v>115.64186353206115</v>
      </c>
      <c r="P14" s="77">
        <v>317.72028999999998</v>
      </c>
      <c r="Q14" s="78">
        <v>0.30890000000000001</v>
      </c>
      <c r="R14" s="78">
        <v>2.5999999999999999E-3</v>
      </c>
    </row>
    <row r="15" spans="2:60">
      <c r="B15" s="79" t="s">
        <v>1165</v>
      </c>
      <c r="I15" s="81">
        <v>0</v>
      </c>
      <c r="M15" s="80">
        <v>0</v>
      </c>
      <c r="N15" s="81">
        <v>0</v>
      </c>
      <c r="P15" s="81">
        <v>0</v>
      </c>
      <c r="Q15" s="80">
        <v>0</v>
      </c>
      <c r="R15" s="80">
        <v>0</v>
      </c>
    </row>
    <row r="16" spans="2:60">
      <c r="B16" t="s">
        <v>222</v>
      </c>
      <c r="D16" t="s">
        <v>222</v>
      </c>
      <c r="F16" t="s">
        <v>222</v>
      </c>
      <c r="I16" s="77">
        <v>0</v>
      </c>
      <c r="J16" t="s">
        <v>222</v>
      </c>
      <c r="K16" t="s">
        <v>222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</row>
    <row r="17" spans="2:18">
      <c r="B17" s="79" t="s">
        <v>1166</v>
      </c>
      <c r="I17" s="81">
        <v>0</v>
      </c>
      <c r="M17" s="80">
        <v>0</v>
      </c>
      <c r="N17" s="81">
        <v>0</v>
      </c>
      <c r="P17" s="81">
        <v>0</v>
      </c>
      <c r="Q17" s="80">
        <v>0</v>
      </c>
      <c r="R17" s="80">
        <v>0</v>
      </c>
    </row>
    <row r="18" spans="2:18">
      <c r="B18" t="s">
        <v>222</v>
      </c>
      <c r="D18" t="s">
        <v>222</v>
      </c>
      <c r="F18" t="s">
        <v>222</v>
      </c>
      <c r="I18" s="77">
        <v>0</v>
      </c>
      <c r="J18" t="s">
        <v>222</v>
      </c>
      <c r="K18" t="s">
        <v>222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</row>
    <row r="19" spans="2:18">
      <c r="B19" s="79" t="s">
        <v>1167</v>
      </c>
      <c r="I19" s="81">
        <v>0.11</v>
      </c>
      <c r="M19" s="80">
        <v>5.1000000000000004E-3</v>
      </c>
      <c r="N19" s="81">
        <v>236080.19</v>
      </c>
      <c r="P19" s="81">
        <v>247.9712063411867</v>
      </c>
      <c r="Q19" s="80">
        <v>0.24110000000000001</v>
      </c>
      <c r="R19" s="80">
        <v>2E-3</v>
      </c>
    </row>
    <row r="20" spans="2:18">
      <c r="B20" t="s">
        <v>1168</v>
      </c>
      <c r="C20" t="s">
        <v>1159</v>
      </c>
      <c r="D20" t="s">
        <v>1169</v>
      </c>
      <c r="E20" t="s">
        <v>1022</v>
      </c>
      <c r="F20" t="s">
        <v>1170</v>
      </c>
      <c r="G20" t="s">
        <v>1171</v>
      </c>
      <c r="H20" t="s">
        <v>1163</v>
      </c>
      <c r="I20" s="77">
        <v>0</v>
      </c>
      <c r="J20" t="s">
        <v>1023</v>
      </c>
      <c r="K20" t="s">
        <v>102</v>
      </c>
      <c r="L20" s="78">
        <v>7.0000000000000007E-2</v>
      </c>
      <c r="M20" s="78">
        <v>0</v>
      </c>
      <c r="N20" s="77">
        <v>223733.19</v>
      </c>
      <c r="O20" s="77">
        <v>105.30862100000004</v>
      </c>
      <c r="P20" s="77">
        <v>235.61033710831001</v>
      </c>
      <c r="Q20" s="78">
        <v>0.22900000000000001</v>
      </c>
      <c r="R20" s="78">
        <v>1.9E-3</v>
      </c>
    </row>
    <row r="21" spans="2:18">
      <c r="B21" t="s">
        <v>1172</v>
      </c>
      <c r="C21" t="s">
        <v>1159</v>
      </c>
      <c r="D21" t="s">
        <v>1173</v>
      </c>
      <c r="E21" t="s">
        <v>1037</v>
      </c>
      <c r="F21" t="s">
        <v>222</v>
      </c>
      <c r="G21" t="s">
        <v>244</v>
      </c>
      <c r="H21" t="s">
        <v>634</v>
      </c>
      <c r="I21" s="77">
        <v>2.11</v>
      </c>
      <c r="J21" t="s">
        <v>436</v>
      </c>
      <c r="K21" t="s">
        <v>102</v>
      </c>
      <c r="L21" s="78">
        <v>0.10249999999999999</v>
      </c>
      <c r="M21" s="78">
        <v>0.1028</v>
      </c>
      <c r="N21" s="77">
        <v>12347</v>
      </c>
      <c r="O21" s="77">
        <v>100.11232876712319</v>
      </c>
      <c r="P21" s="77">
        <v>12.3608692328767</v>
      </c>
      <c r="Q21" s="78">
        <v>1.2E-2</v>
      </c>
      <c r="R21" s="78">
        <v>1E-4</v>
      </c>
    </row>
    <row r="22" spans="2:18">
      <c r="B22" s="79" t="s">
        <v>1174</v>
      </c>
      <c r="I22" s="81">
        <v>0</v>
      </c>
      <c r="M22" s="80">
        <v>0</v>
      </c>
      <c r="N22" s="81">
        <v>0</v>
      </c>
      <c r="P22" s="81">
        <v>0</v>
      </c>
      <c r="Q22" s="80">
        <v>0</v>
      </c>
      <c r="R22" s="80">
        <v>0</v>
      </c>
    </row>
    <row r="23" spans="2:18">
      <c r="B23" t="s">
        <v>222</v>
      </c>
      <c r="D23" t="s">
        <v>222</v>
      </c>
      <c r="F23" t="s">
        <v>222</v>
      </c>
      <c r="I23" s="77">
        <v>0</v>
      </c>
      <c r="J23" t="s">
        <v>222</v>
      </c>
      <c r="K23" t="s">
        <v>222</v>
      </c>
      <c r="L23" s="78">
        <v>0</v>
      </c>
      <c r="M23" s="78">
        <v>0</v>
      </c>
      <c r="N23" s="77">
        <v>0</v>
      </c>
      <c r="O23" s="77">
        <v>0</v>
      </c>
      <c r="P23" s="77">
        <v>0</v>
      </c>
      <c r="Q23" s="78">
        <v>0</v>
      </c>
      <c r="R23" s="78">
        <v>0</v>
      </c>
    </row>
    <row r="24" spans="2:18">
      <c r="B24" s="79" t="s">
        <v>1175</v>
      </c>
      <c r="I24" s="81">
        <v>0</v>
      </c>
      <c r="M24" s="80">
        <v>0</v>
      </c>
      <c r="N24" s="81">
        <v>0</v>
      </c>
      <c r="P24" s="81">
        <v>0</v>
      </c>
      <c r="Q24" s="80">
        <v>0</v>
      </c>
      <c r="R24" s="80">
        <v>0</v>
      </c>
    </row>
    <row r="25" spans="2:18">
      <c r="B25" s="79" t="s">
        <v>1176</v>
      </c>
      <c r="I25" s="81">
        <v>0</v>
      </c>
      <c r="M25" s="80">
        <v>0</v>
      </c>
      <c r="N25" s="81">
        <v>0</v>
      </c>
      <c r="P25" s="81">
        <v>0</v>
      </c>
      <c r="Q25" s="80">
        <v>0</v>
      </c>
      <c r="R25" s="80">
        <v>0</v>
      </c>
    </row>
    <row r="26" spans="2:18">
      <c r="B26" t="s">
        <v>222</v>
      </c>
      <c r="D26" t="s">
        <v>222</v>
      </c>
      <c r="F26" t="s">
        <v>222</v>
      </c>
      <c r="I26" s="77">
        <v>0</v>
      </c>
      <c r="J26" t="s">
        <v>222</v>
      </c>
      <c r="K26" t="s">
        <v>222</v>
      </c>
      <c r="L26" s="78">
        <v>0</v>
      </c>
      <c r="M26" s="78">
        <v>0</v>
      </c>
      <c r="N26" s="77">
        <v>0</v>
      </c>
      <c r="O26" s="77">
        <v>0</v>
      </c>
      <c r="P26" s="77">
        <v>0</v>
      </c>
      <c r="Q26" s="78">
        <v>0</v>
      </c>
      <c r="R26" s="78">
        <v>0</v>
      </c>
    </row>
    <row r="27" spans="2:18">
      <c r="B27" s="79" t="s">
        <v>1177</v>
      </c>
      <c r="I27" s="81">
        <v>0</v>
      </c>
      <c r="M27" s="80">
        <v>0</v>
      </c>
      <c r="N27" s="81">
        <v>0</v>
      </c>
      <c r="P27" s="81">
        <v>0</v>
      </c>
      <c r="Q27" s="80">
        <v>0</v>
      </c>
      <c r="R27" s="80">
        <v>0</v>
      </c>
    </row>
    <row r="28" spans="2:18">
      <c r="B28" t="s">
        <v>222</v>
      </c>
      <c r="D28" t="s">
        <v>222</v>
      </c>
      <c r="F28" t="s">
        <v>222</v>
      </c>
      <c r="I28" s="77">
        <v>0</v>
      </c>
      <c r="J28" t="s">
        <v>222</v>
      </c>
      <c r="K28" t="s">
        <v>222</v>
      </c>
      <c r="L28" s="78">
        <v>0</v>
      </c>
      <c r="M28" s="78">
        <v>0</v>
      </c>
      <c r="N28" s="77">
        <v>0</v>
      </c>
      <c r="O28" s="77">
        <v>0</v>
      </c>
      <c r="P28" s="77">
        <v>0</v>
      </c>
      <c r="Q28" s="78">
        <v>0</v>
      </c>
      <c r="R28" s="78">
        <v>0</v>
      </c>
    </row>
    <row r="29" spans="2:18">
      <c r="B29" s="79" t="s">
        <v>1178</v>
      </c>
      <c r="I29" s="81">
        <v>0</v>
      </c>
      <c r="M29" s="80">
        <v>0</v>
      </c>
      <c r="N29" s="81">
        <v>0</v>
      </c>
      <c r="P29" s="81">
        <v>0</v>
      </c>
      <c r="Q29" s="80">
        <v>0</v>
      </c>
      <c r="R29" s="80">
        <v>0</v>
      </c>
    </row>
    <row r="30" spans="2:18">
      <c r="B30" t="s">
        <v>222</v>
      </c>
      <c r="D30" t="s">
        <v>222</v>
      </c>
      <c r="F30" t="s">
        <v>222</v>
      </c>
      <c r="I30" s="77">
        <v>0</v>
      </c>
      <c r="J30" t="s">
        <v>222</v>
      </c>
      <c r="K30" t="s">
        <v>222</v>
      </c>
      <c r="L30" s="78">
        <v>0</v>
      </c>
      <c r="M30" s="78">
        <v>0</v>
      </c>
      <c r="N30" s="77">
        <v>0</v>
      </c>
      <c r="O30" s="77">
        <v>0</v>
      </c>
      <c r="P30" s="77">
        <v>0</v>
      </c>
      <c r="Q30" s="78">
        <v>0</v>
      </c>
      <c r="R30" s="78">
        <v>0</v>
      </c>
    </row>
    <row r="31" spans="2:18">
      <c r="B31" s="79" t="s">
        <v>1179</v>
      </c>
      <c r="I31" s="81">
        <v>0.49</v>
      </c>
      <c r="M31" s="80">
        <v>0.4889</v>
      </c>
      <c r="N31" s="81">
        <v>428000</v>
      </c>
      <c r="P31" s="81">
        <v>375.142</v>
      </c>
      <c r="Q31" s="80">
        <v>0.36470000000000002</v>
      </c>
      <c r="R31" s="80">
        <v>3.0999999999999999E-3</v>
      </c>
    </row>
    <row r="32" spans="2:18">
      <c r="B32" t="s">
        <v>1180</v>
      </c>
      <c r="C32" t="s">
        <v>1159</v>
      </c>
      <c r="D32" t="s">
        <v>1181</v>
      </c>
      <c r="E32" t="s">
        <v>1182</v>
      </c>
      <c r="F32" t="s">
        <v>437</v>
      </c>
      <c r="G32" t="s">
        <v>1183</v>
      </c>
      <c r="H32" t="s">
        <v>150</v>
      </c>
      <c r="I32" s="77">
        <v>0.49</v>
      </c>
      <c r="J32" t="s">
        <v>525</v>
      </c>
      <c r="K32" t="s">
        <v>102</v>
      </c>
      <c r="L32" s="78">
        <v>5.1799999999999999E-2</v>
      </c>
      <c r="M32" s="78">
        <v>0.4889</v>
      </c>
      <c r="N32" s="77">
        <v>428000</v>
      </c>
      <c r="O32" s="77">
        <v>87.65</v>
      </c>
      <c r="P32" s="77">
        <v>375.142</v>
      </c>
      <c r="Q32" s="78">
        <v>0.36470000000000002</v>
      </c>
      <c r="R32" s="78">
        <v>3.0999999999999999E-3</v>
      </c>
    </row>
    <row r="33" spans="2:18">
      <c r="B33" s="79" t="s">
        <v>227</v>
      </c>
      <c r="I33" s="81">
        <v>0</v>
      </c>
      <c r="M33" s="80">
        <v>0</v>
      </c>
      <c r="N33" s="81">
        <v>22976</v>
      </c>
      <c r="P33" s="81">
        <v>87.860224000000002</v>
      </c>
      <c r="Q33" s="80">
        <v>8.5400000000000004E-2</v>
      </c>
      <c r="R33" s="80">
        <v>6.9999999999999999E-4</v>
      </c>
    </row>
    <row r="34" spans="2:18">
      <c r="B34" s="79" t="s">
        <v>1184</v>
      </c>
      <c r="I34" s="81">
        <v>0</v>
      </c>
      <c r="M34" s="80">
        <v>0</v>
      </c>
      <c r="N34" s="81">
        <v>0</v>
      </c>
      <c r="P34" s="81">
        <v>0</v>
      </c>
      <c r="Q34" s="80">
        <v>0</v>
      </c>
      <c r="R34" s="80">
        <v>0</v>
      </c>
    </row>
    <row r="35" spans="2:18">
      <c r="B35" t="s">
        <v>222</v>
      </c>
      <c r="D35" t="s">
        <v>222</v>
      </c>
      <c r="F35" t="s">
        <v>222</v>
      </c>
      <c r="I35" s="77">
        <v>0</v>
      </c>
      <c r="J35" t="s">
        <v>222</v>
      </c>
      <c r="K35" t="s">
        <v>222</v>
      </c>
      <c r="L35" s="78">
        <v>0</v>
      </c>
      <c r="M35" s="78">
        <v>0</v>
      </c>
      <c r="N35" s="77">
        <v>0</v>
      </c>
      <c r="O35" s="77">
        <v>0</v>
      </c>
      <c r="P35" s="77">
        <v>0</v>
      </c>
      <c r="Q35" s="78">
        <v>0</v>
      </c>
      <c r="R35" s="78">
        <v>0</v>
      </c>
    </row>
    <row r="36" spans="2:18">
      <c r="B36" s="79" t="s">
        <v>1166</v>
      </c>
      <c r="I36" s="81">
        <v>0</v>
      </c>
      <c r="M36" s="80">
        <v>0</v>
      </c>
      <c r="N36" s="81">
        <v>0</v>
      </c>
      <c r="P36" s="81">
        <v>0</v>
      </c>
      <c r="Q36" s="80">
        <v>0</v>
      </c>
      <c r="R36" s="80">
        <v>0</v>
      </c>
    </row>
    <row r="37" spans="2:18">
      <c r="B37" t="s">
        <v>222</v>
      </c>
      <c r="D37" t="s">
        <v>222</v>
      </c>
      <c r="F37" t="s">
        <v>222</v>
      </c>
      <c r="I37" s="77">
        <v>0</v>
      </c>
      <c r="J37" t="s">
        <v>222</v>
      </c>
      <c r="K37" t="s">
        <v>222</v>
      </c>
      <c r="L37" s="78">
        <v>0</v>
      </c>
      <c r="M37" s="78">
        <v>0</v>
      </c>
      <c r="N37" s="77">
        <v>0</v>
      </c>
      <c r="O37" s="77">
        <v>0</v>
      </c>
      <c r="P37" s="77">
        <v>0</v>
      </c>
      <c r="Q37" s="78">
        <v>0</v>
      </c>
      <c r="R37" s="78">
        <v>0</v>
      </c>
    </row>
    <row r="38" spans="2:18">
      <c r="B38" s="79" t="s">
        <v>1167</v>
      </c>
      <c r="I38" s="81">
        <v>0</v>
      </c>
      <c r="M38" s="80">
        <v>0</v>
      </c>
      <c r="N38" s="81">
        <v>22976</v>
      </c>
      <c r="P38" s="81">
        <v>87.860224000000002</v>
      </c>
      <c r="Q38" s="80">
        <v>8.5400000000000004E-2</v>
      </c>
      <c r="R38" s="80">
        <v>6.9999999999999999E-4</v>
      </c>
    </row>
    <row r="39" spans="2:18">
      <c r="B39" t="s">
        <v>1185</v>
      </c>
      <c r="C39" t="s">
        <v>1159</v>
      </c>
      <c r="D39" t="s">
        <v>1186</v>
      </c>
      <c r="E39" t="s">
        <v>1187</v>
      </c>
      <c r="F39" t="s">
        <v>493</v>
      </c>
      <c r="G39" t="s">
        <v>1188</v>
      </c>
      <c r="H39" t="s">
        <v>207</v>
      </c>
      <c r="J39" t="s">
        <v>639</v>
      </c>
      <c r="K39" t="s">
        <v>106</v>
      </c>
      <c r="L39" s="78">
        <v>0.1014</v>
      </c>
      <c r="M39" s="78">
        <v>0</v>
      </c>
      <c r="N39" s="77">
        <v>22976</v>
      </c>
      <c r="O39" s="77">
        <v>100</v>
      </c>
      <c r="P39" s="77">
        <v>87.860224000000002</v>
      </c>
      <c r="Q39" s="78">
        <v>8.5400000000000004E-2</v>
      </c>
      <c r="R39" s="78">
        <v>6.9999999999999999E-4</v>
      </c>
    </row>
    <row r="40" spans="2:18">
      <c r="B40" s="79" t="s">
        <v>1179</v>
      </c>
      <c r="I40" s="81">
        <v>0</v>
      </c>
      <c r="M40" s="80">
        <v>0</v>
      </c>
      <c r="N40" s="81">
        <v>0</v>
      </c>
      <c r="P40" s="81">
        <v>0</v>
      </c>
      <c r="Q40" s="80">
        <v>0</v>
      </c>
      <c r="R40" s="80">
        <v>0</v>
      </c>
    </row>
    <row r="41" spans="2:18">
      <c r="B41" t="s">
        <v>222</v>
      </c>
      <c r="D41" t="s">
        <v>222</v>
      </c>
      <c r="F41" t="s">
        <v>222</v>
      </c>
      <c r="I41" s="77">
        <v>0</v>
      </c>
      <c r="J41" t="s">
        <v>222</v>
      </c>
      <c r="K41" t="s">
        <v>222</v>
      </c>
      <c r="L41" s="78">
        <v>0</v>
      </c>
      <c r="M41" s="78">
        <v>0</v>
      </c>
      <c r="N41" s="77">
        <v>0</v>
      </c>
      <c r="O41" s="77">
        <v>0</v>
      </c>
      <c r="P41" s="77">
        <v>0</v>
      </c>
      <c r="Q41" s="78">
        <v>0</v>
      </c>
      <c r="R41" s="78">
        <v>0</v>
      </c>
    </row>
    <row r="42" spans="2:18">
      <c r="B42" t="s">
        <v>229</v>
      </c>
    </row>
    <row r="43" spans="2:18">
      <c r="B43" t="s">
        <v>309</v>
      </c>
    </row>
    <row r="44" spans="2:18">
      <c r="B44" t="s">
        <v>310</v>
      </c>
    </row>
    <row r="45" spans="2:18">
      <c r="B45" t="s">
        <v>311</v>
      </c>
    </row>
  </sheetData>
  <mergeCells count="1">
    <mergeCell ref="B7:R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L28"/>
  <sheetViews>
    <sheetView rightToLeft="1" workbookViewId="0">
      <selection activeCell="B8" sqref="B8:O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197</v>
      </c>
    </row>
    <row r="2" spans="2:64">
      <c r="B2" s="2" t="s">
        <v>1</v>
      </c>
    </row>
    <row r="3" spans="2:64">
      <c r="B3" s="2" t="s">
        <v>2</v>
      </c>
      <c r="C3" t="s">
        <v>198</v>
      </c>
    </row>
    <row r="4" spans="2:64">
      <c r="B4" s="2" t="s">
        <v>3</v>
      </c>
    </row>
    <row r="5" spans="2:64">
      <c r="B5" s="2"/>
    </row>
    <row r="7" spans="2:64" ht="26.25" customHeight="1">
      <c r="B7" s="98" t="s">
        <v>153</v>
      </c>
      <c r="C7" s="99"/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O7" s="100"/>
    </row>
    <row r="8" spans="2:64" s="19" customFormat="1" ht="63">
      <c r="B8" s="50" t="s">
        <v>96</v>
      </c>
      <c r="C8" s="51" t="s">
        <v>49</v>
      </c>
      <c r="D8" s="51" t="s">
        <v>50</v>
      </c>
      <c r="E8" s="51" t="s">
        <v>51</v>
      </c>
      <c r="F8" s="51" t="s">
        <v>52</v>
      </c>
      <c r="G8" s="51" t="s">
        <v>72</v>
      </c>
      <c r="H8" s="51" t="s">
        <v>53</v>
      </c>
      <c r="I8" s="51" t="s">
        <v>154</v>
      </c>
      <c r="J8" s="51" t="s">
        <v>55</v>
      </c>
      <c r="K8" s="51" t="s">
        <v>187</v>
      </c>
      <c r="L8" s="51" t="s">
        <v>188</v>
      </c>
      <c r="M8" s="51" t="s">
        <v>5</v>
      </c>
      <c r="N8" s="51" t="s">
        <v>57</v>
      </c>
      <c r="O8" s="52" t="s">
        <v>183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155</v>
      </c>
      <c r="C11" s="7"/>
      <c r="D11" s="7"/>
      <c r="E11" s="7"/>
      <c r="F11" s="7"/>
      <c r="G11" s="75">
        <v>7.0000000000000007E-2</v>
      </c>
      <c r="H11" s="7"/>
      <c r="I11" s="7"/>
      <c r="J11" s="76">
        <v>5.9700000000000003E-2</v>
      </c>
      <c r="K11" s="75">
        <v>37732</v>
      </c>
      <c r="L11" s="7"/>
      <c r="M11" s="75">
        <v>151.80038714789001</v>
      </c>
      <c r="N11" s="76">
        <v>1</v>
      </c>
      <c r="O11" s="76">
        <v>1.2999999999999999E-3</v>
      </c>
      <c r="P11" s="16"/>
      <c r="Q11" s="16"/>
      <c r="R11" s="16"/>
      <c r="S11" s="16"/>
      <c r="T11" s="16"/>
      <c r="U11" s="16"/>
      <c r="BL11" s="16"/>
    </row>
    <row r="12" spans="2:64">
      <c r="B12" s="79" t="s">
        <v>201</v>
      </c>
      <c r="G12" s="81">
        <v>7.0000000000000007E-2</v>
      </c>
      <c r="J12" s="80">
        <v>5.9700000000000003E-2</v>
      </c>
      <c r="K12" s="81">
        <v>37732</v>
      </c>
      <c r="M12" s="81">
        <v>151.80038714789001</v>
      </c>
      <c r="N12" s="80">
        <v>1</v>
      </c>
      <c r="O12" s="80">
        <v>1.2999999999999999E-3</v>
      </c>
    </row>
    <row r="13" spans="2:64">
      <c r="B13" s="79" t="s">
        <v>999</v>
      </c>
      <c r="G13" s="81">
        <v>0</v>
      </c>
      <c r="J13" s="80">
        <v>0</v>
      </c>
      <c r="K13" s="81">
        <v>0</v>
      </c>
      <c r="M13" s="81">
        <v>0</v>
      </c>
      <c r="N13" s="80">
        <v>0</v>
      </c>
      <c r="O13" s="80">
        <v>0</v>
      </c>
    </row>
    <row r="14" spans="2:64">
      <c r="B14" t="s">
        <v>222</v>
      </c>
      <c r="C14" t="s">
        <v>222</v>
      </c>
      <c r="E14" t="s">
        <v>222</v>
      </c>
      <c r="G14" s="77">
        <v>0</v>
      </c>
      <c r="H14" t="s">
        <v>222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</row>
    <row r="15" spans="2:64">
      <c r="B15" s="79" t="s">
        <v>1000</v>
      </c>
      <c r="G15" s="81">
        <v>0</v>
      </c>
      <c r="J15" s="80">
        <v>0</v>
      </c>
      <c r="K15" s="81">
        <v>0</v>
      </c>
      <c r="M15" s="81">
        <v>0</v>
      </c>
      <c r="N15" s="80">
        <v>0</v>
      </c>
      <c r="O15" s="80">
        <v>0</v>
      </c>
    </row>
    <row r="16" spans="2:64">
      <c r="B16" t="s">
        <v>222</v>
      </c>
      <c r="C16" t="s">
        <v>222</v>
      </c>
      <c r="E16" t="s">
        <v>222</v>
      </c>
      <c r="G16" s="77">
        <v>0</v>
      </c>
      <c r="H16" t="s">
        <v>222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</row>
    <row r="17" spans="2:15">
      <c r="B17" s="79" t="s">
        <v>1189</v>
      </c>
      <c r="G17" s="81">
        <v>0</v>
      </c>
      <c r="J17" s="80">
        <v>0</v>
      </c>
      <c r="K17" s="81">
        <v>0</v>
      </c>
      <c r="M17" s="81">
        <v>0</v>
      </c>
      <c r="N17" s="80">
        <v>0</v>
      </c>
      <c r="O17" s="80">
        <v>0</v>
      </c>
    </row>
    <row r="18" spans="2:15">
      <c r="B18" t="s">
        <v>222</v>
      </c>
      <c r="C18" t="s">
        <v>222</v>
      </c>
      <c r="E18" t="s">
        <v>222</v>
      </c>
      <c r="G18" s="77">
        <v>0</v>
      </c>
      <c r="H18" t="s">
        <v>222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</row>
    <row r="19" spans="2:15">
      <c r="B19" s="79" t="s">
        <v>1190</v>
      </c>
      <c r="G19" s="81">
        <v>7.0000000000000007E-2</v>
      </c>
      <c r="J19" s="80">
        <v>5.9700000000000003E-2</v>
      </c>
      <c r="K19" s="81">
        <v>37732</v>
      </c>
      <c r="M19" s="81">
        <v>151.80038714789001</v>
      </c>
      <c r="N19" s="80">
        <v>1</v>
      </c>
      <c r="O19" s="80">
        <v>1.2999999999999999E-3</v>
      </c>
    </row>
    <row r="20" spans="2:15">
      <c r="B20" t="s">
        <v>1191</v>
      </c>
      <c r="C20" t="s">
        <v>1192</v>
      </c>
      <c r="D20" t="s">
        <v>210</v>
      </c>
      <c r="E20" t="s">
        <v>1193</v>
      </c>
      <c r="F20" t="s">
        <v>150</v>
      </c>
      <c r="G20" s="77">
        <v>7.0000000000000007E-2</v>
      </c>
      <c r="H20" t="s">
        <v>106</v>
      </c>
      <c r="I20" s="78">
        <v>5.1999999999999998E-2</v>
      </c>
      <c r="J20" s="78">
        <v>5.9700000000000003E-2</v>
      </c>
      <c r="K20" s="77">
        <v>37732</v>
      </c>
      <c r="L20" s="77">
        <v>105.20712912453172</v>
      </c>
      <c r="M20" s="77">
        <v>151.80038714789001</v>
      </c>
      <c r="N20" s="78">
        <v>1</v>
      </c>
      <c r="O20" s="78">
        <v>1.2999999999999999E-3</v>
      </c>
    </row>
    <row r="21" spans="2:15">
      <c r="B21" s="79" t="s">
        <v>658</v>
      </c>
      <c r="G21" s="81">
        <v>0</v>
      </c>
      <c r="J21" s="80">
        <v>0</v>
      </c>
      <c r="K21" s="81">
        <v>0</v>
      </c>
      <c r="M21" s="81">
        <v>0</v>
      </c>
      <c r="N21" s="80">
        <v>0</v>
      </c>
      <c r="O21" s="80">
        <v>0</v>
      </c>
    </row>
    <row r="22" spans="2:15">
      <c r="B22" t="s">
        <v>222</v>
      </c>
      <c r="C22" t="s">
        <v>222</v>
      </c>
      <c r="E22" t="s">
        <v>222</v>
      </c>
      <c r="G22" s="77">
        <v>0</v>
      </c>
      <c r="H22" t="s">
        <v>222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</row>
    <row r="23" spans="2:15">
      <c r="B23" s="79" t="s">
        <v>227</v>
      </c>
      <c r="G23" s="81">
        <v>0</v>
      </c>
      <c r="J23" s="80">
        <v>0</v>
      </c>
      <c r="K23" s="81">
        <v>0</v>
      </c>
      <c r="M23" s="81">
        <v>0</v>
      </c>
      <c r="N23" s="80">
        <v>0</v>
      </c>
      <c r="O23" s="80">
        <v>0</v>
      </c>
    </row>
    <row r="24" spans="2:15">
      <c r="B24" t="s">
        <v>222</v>
      </c>
      <c r="C24" t="s">
        <v>222</v>
      </c>
      <c r="E24" t="s">
        <v>222</v>
      </c>
      <c r="G24" s="77">
        <v>0</v>
      </c>
      <c r="H24" t="s">
        <v>222</v>
      </c>
      <c r="I24" s="78">
        <v>0</v>
      </c>
      <c r="J24" s="78">
        <v>0</v>
      </c>
      <c r="K24" s="77">
        <v>0</v>
      </c>
      <c r="L24" s="77">
        <v>0</v>
      </c>
      <c r="M24" s="77">
        <v>0</v>
      </c>
      <c r="N24" s="78">
        <v>0</v>
      </c>
      <c r="O24" s="78">
        <v>0</v>
      </c>
    </row>
    <row r="25" spans="2:15">
      <c r="B25" t="s">
        <v>229</v>
      </c>
    </row>
    <row r="26" spans="2:15">
      <c r="B26" t="s">
        <v>309</v>
      </c>
    </row>
    <row r="27" spans="2:15">
      <c r="B27" t="s">
        <v>310</v>
      </c>
    </row>
    <row r="28" spans="2:15">
      <c r="B28" t="s">
        <v>311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</row>
    <row r="3" spans="2:55">
      <c r="B3" s="2" t="s">
        <v>2</v>
      </c>
      <c r="C3" t="s">
        <v>198</v>
      </c>
    </row>
    <row r="4" spans="2:55">
      <c r="B4" s="2" t="s">
        <v>3</v>
      </c>
    </row>
    <row r="5" spans="2:55">
      <c r="B5" s="2"/>
    </row>
    <row r="7" spans="2:55" ht="26.25" customHeight="1">
      <c r="B7" s="98" t="s">
        <v>156</v>
      </c>
      <c r="C7" s="99"/>
      <c r="D7" s="99"/>
      <c r="E7" s="99"/>
      <c r="F7" s="99"/>
      <c r="G7" s="99"/>
      <c r="H7" s="99"/>
      <c r="I7" s="99"/>
      <c r="J7" s="100"/>
    </row>
    <row r="8" spans="2:55" s="19" customFormat="1" ht="63">
      <c r="B8" s="50" t="s">
        <v>96</v>
      </c>
      <c r="C8" s="53" t="s">
        <v>157</v>
      </c>
      <c r="D8" s="53" t="s">
        <v>158</v>
      </c>
      <c r="E8" s="53" t="s">
        <v>159</v>
      </c>
      <c r="F8" s="53" t="s">
        <v>53</v>
      </c>
      <c r="G8" s="53" t="s">
        <v>160</v>
      </c>
      <c r="H8" s="53" t="s">
        <v>57</v>
      </c>
      <c r="I8" s="54" t="s">
        <v>58</v>
      </c>
      <c r="J8" s="74" t="s">
        <v>181</v>
      </c>
    </row>
    <row r="9" spans="2:55" s="19" customFormat="1" ht="22.5" customHeight="1">
      <c r="B9" s="20"/>
      <c r="C9" s="21" t="s">
        <v>74</v>
      </c>
      <c r="D9" s="21"/>
      <c r="E9" s="21" t="s">
        <v>7</v>
      </c>
      <c r="F9" s="21"/>
      <c r="G9" s="21" t="s">
        <v>182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34" t="s">
        <v>62</v>
      </c>
      <c r="I10" s="34" t="s">
        <v>63</v>
      </c>
      <c r="J10" s="34" t="s">
        <v>64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161</v>
      </c>
      <c r="C11" s="7"/>
      <c r="D11" s="7"/>
      <c r="E11" s="7"/>
      <c r="F11" s="7"/>
      <c r="G11" s="75">
        <v>0</v>
      </c>
      <c r="H11" s="76">
        <v>0</v>
      </c>
      <c r="I11" s="76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9" t="s">
        <v>201</v>
      </c>
      <c r="E12" s="80">
        <v>0</v>
      </c>
      <c r="F12" s="19"/>
      <c r="G12" s="81">
        <v>0</v>
      </c>
      <c r="H12" s="80">
        <v>0</v>
      </c>
      <c r="I12" s="80">
        <v>0</v>
      </c>
    </row>
    <row r="13" spans="2:55">
      <c r="B13" s="79" t="s">
        <v>1194</v>
      </c>
      <c r="E13" s="80">
        <v>0</v>
      </c>
      <c r="F13" s="19"/>
      <c r="G13" s="81">
        <v>0</v>
      </c>
      <c r="H13" s="80">
        <v>0</v>
      </c>
      <c r="I13" s="80">
        <v>0</v>
      </c>
    </row>
    <row r="14" spans="2:55">
      <c r="B14" t="s">
        <v>222</v>
      </c>
      <c r="E14" s="78">
        <v>0</v>
      </c>
      <c r="F14" t="s">
        <v>222</v>
      </c>
      <c r="G14" s="77">
        <v>0</v>
      </c>
      <c r="H14" s="78">
        <v>0</v>
      </c>
      <c r="I14" s="78">
        <v>0</v>
      </c>
    </row>
    <row r="15" spans="2:55">
      <c r="B15" s="79" t="s">
        <v>1195</v>
      </c>
      <c r="E15" s="80">
        <v>0</v>
      </c>
      <c r="F15" s="19"/>
      <c r="G15" s="81">
        <v>0</v>
      </c>
      <c r="H15" s="80">
        <v>0</v>
      </c>
      <c r="I15" s="80">
        <v>0</v>
      </c>
    </row>
    <row r="16" spans="2:55">
      <c r="B16" t="s">
        <v>222</v>
      </c>
      <c r="E16" s="78">
        <v>0</v>
      </c>
      <c r="F16" t="s">
        <v>222</v>
      </c>
      <c r="G16" s="77">
        <v>0</v>
      </c>
      <c r="H16" s="78">
        <v>0</v>
      </c>
      <c r="I16" s="78">
        <v>0</v>
      </c>
    </row>
    <row r="17" spans="2:9">
      <c r="B17" s="79" t="s">
        <v>227</v>
      </c>
      <c r="E17" s="80">
        <v>0</v>
      </c>
      <c r="F17" s="19"/>
      <c r="G17" s="81">
        <v>0</v>
      </c>
      <c r="H17" s="80">
        <v>0</v>
      </c>
      <c r="I17" s="80">
        <v>0</v>
      </c>
    </row>
    <row r="18" spans="2:9">
      <c r="B18" s="79" t="s">
        <v>1194</v>
      </c>
      <c r="E18" s="80">
        <v>0</v>
      </c>
      <c r="F18" s="19"/>
      <c r="G18" s="81">
        <v>0</v>
      </c>
      <c r="H18" s="80">
        <v>0</v>
      </c>
      <c r="I18" s="80">
        <v>0</v>
      </c>
    </row>
    <row r="19" spans="2:9">
      <c r="B19" t="s">
        <v>222</v>
      </c>
      <c r="E19" s="78">
        <v>0</v>
      </c>
      <c r="F19" t="s">
        <v>222</v>
      </c>
      <c r="G19" s="77">
        <v>0</v>
      </c>
      <c r="H19" s="78">
        <v>0</v>
      </c>
      <c r="I19" s="78">
        <v>0</v>
      </c>
    </row>
    <row r="20" spans="2:9">
      <c r="B20" s="79" t="s">
        <v>1195</v>
      </c>
      <c r="E20" s="80">
        <v>0</v>
      </c>
      <c r="F20" s="19"/>
      <c r="G20" s="81">
        <v>0</v>
      </c>
      <c r="H20" s="80">
        <v>0</v>
      </c>
      <c r="I20" s="80">
        <v>0</v>
      </c>
    </row>
    <row r="21" spans="2:9">
      <c r="B21" t="s">
        <v>222</v>
      </c>
      <c r="E21" s="78">
        <v>0</v>
      </c>
      <c r="F21" t="s">
        <v>222</v>
      </c>
      <c r="G21" s="77">
        <v>0</v>
      </c>
      <c r="H21" s="78">
        <v>0</v>
      </c>
      <c r="I21" s="78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/>
    </row>
    <row r="3" spans="2:60">
      <c r="B3" s="2" t="s">
        <v>2</v>
      </c>
      <c r="C3" s="2" t="s">
        <v>198</v>
      </c>
    </row>
    <row r="4" spans="2:60">
      <c r="B4" s="2" t="s">
        <v>3</v>
      </c>
      <c r="C4" s="2"/>
    </row>
    <row r="5" spans="2:60">
      <c r="B5" s="2"/>
      <c r="C5" s="2"/>
    </row>
    <row r="7" spans="2:60" ht="26.25" customHeight="1">
      <c r="B7" s="98" t="s">
        <v>162</v>
      </c>
      <c r="C7" s="99"/>
      <c r="D7" s="99"/>
      <c r="E7" s="99"/>
      <c r="F7" s="99"/>
      <c r="G7" s="99"/>
      <c r="H7" s="99"/>
      <c r="I7" s="99"/>
      <c r="J7" s="99"/>
      <c r="K7" s="100"/>
    </row>
    <row r="8" spans="2:60" s="19" customFormat="1" ht="66">
      <c r="B8" s="50" t="s">
        <v>96</v>
      </c>
      <c r="C8" s="50" t="s">
        <v>50</v>
      </c>
      <c r="D8" s="50" t="s">
        <v>51</v>
      </c>
      <c r="E8" s="50" t="s">
        <v>163</v>
      </c>
      <c r="F8" s="50" t="s">
        <v>164</v>
      </c>
      <c r="G8" s="50" t="s">
        <v>53</v>
      </c>
      <c r="H8" s="50" t="s">
        <v>165</v>
      </c>
      <c r="I8" s="50" t="s">
        <v>5</v>
      </c>
      <c r="J8" s="50" t="s">
        <v>57</v>
      </c>
      <c r="K8" s="50" t="s">
        <v>58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34" t="s">
        <v>64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166</v>
      </c>
      <c r="C11" s="7"/>
      <c r="D11" s="7"/>
      <c r="E11" s="7"/>
      <c r="F11" s="7"/>
      <c r="G11" s="7"/>
      <c r="H11" s="7"/>
      <c r="I11" s="75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201</v>
      </c>
      <c r="D12" s="19"/>
      <c r="E12" s="19"/>
      <c r="F12" s="19"/>
      <c r="G12" s="19"/>
      <c r="H12" s="80">
        <v>0</v>
      </c>
      <c r="I12" s="81">
        <v>0</v>
      </c>
      <c r="J12" s="80">
        <v>0</v>
      </c>
      <c r="K12" s="80">
        <v>0</v>
      </c>
    </row>
    <row r="13" spans="2:60">
      <c r="B13" t="s">
        <v>222</v>
      </c>
      <c r="D13" t="s">
        <v>222</v>
      </c>
      <c r="E13" s="19"/>
      <c r="F13" s="78">
        <v>0</v>
      </c>
      <c r="G13" t="s">
        <v>222</v>
      </c>
      <c r="H13" s="78">
        <v>0</v>
      </c>
      <c r="I13" s="77">
        <v>0</v>
      </c>
      <c r="J13" s="78">
        <v>0</v>
      </c>
      <c r="K13" s="78">
        <v>0</v>
      </c>
    </row>
    <row r="14" spans="2:60">
      <c r="B14" s="79" t="s">
        <v>227</v>
      </c>
      <c r="D14" s="19"/>
      <c r="E14" s="19"/>
      <c r="F14" s="19"/>
      <c r="G14" s="19"/>
      <c r="H14" s="80">
        <v>0</v>
      </c>
      <c r="I14" s="81">
        <v>0</v>
      </c>
      <c r="J14" s="80">
        <v>0</v>
      </c>
      <c r="K14" s="80">
        <v>0</v>
      </c>
    </row>
    <row r="15" spans="2:60">
      <c r="B15" t="s">
        <v>222</v>
      </c>
      <c r="D15" t="s">
        <v>222</v>
      </c>
      <c r="E15" s="19"/>
      <c r="F15" s="78">
        <v>0</v>
      </c>
      <c r="G15" t="s">
        <v>222</v>
      </c>
      <c r="H15" s="78">
        <v>0</v>
      </c>
      <c r="I15" s="77">
        <v>0</v>
      </c>
      <c r="J15" s="78">
        <v>0</v>
      </c>
      <c r="K15" s="78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</row>
    <row r="3" spans="2:60">
      <c r="B3" s="2" t="s">
        <v>2</v>
      </c>
      <c r="C3" t="s">
        <v>198</v>
      </c>
    </row>
    <row r="4" spans="2:60">
      <c r="B4" s="2" t="s">
        <v>3</v>
      </c>
    </row>
    <row r="5" spans="2:60">
      <c r="B5" s="2"/>
    </row>
    <row r="7" spans="2:60" ht="26.25" customHeight="1">
      <c r="B7" s="98" t="s">
        <v>167</v>
      </c>
      <c r="C7" s="99"/>
      <c r="D7" s="99"/>
      <c r="E7" s="99"/>
      <c r="F7" s="99"/>
      <c r="G7" s="99"/>
      <c r="H7" s="99"/>
      <c r="I7" s="99"/>
      <c r="J7" s="99"/>
      <c r="K7" s="100"/>
    </row>
    <row r="8" spans="2:60" s="19" customFormat="1" ht="63">
      <c r="B8" s="50" t="s">
        <v>96</v>
      </c>
      <c r="C8" s="53" t="s">
        <v>49</v>
      </c>
      <c r="D8" s="53" t="s">
        <v>51</v>
      </c>
      <c r="E8" s="53" t="s">
        <v>163</v>
      </c>
      <c r="F8" s="53" t="s">
        <v>164</v>
      </c>
      <c r="G8" s="53" t="s">
        <v>53</v>
      </c>
      <c r="H8" s="53" t="s">
        <v>165</v>
      </c>
      <c r="I8" s="53" t="s">
        <v>5</v>
      </c>
      <c r="J8" s="53" t="s">
        <v>57</v>
      </c>
      <c r="K8" s="54" t="s">
        <v>58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168</v>
      </c>
      <c r="C11" s="25"/>
      <c r="D11" s="7"/>
      <c r="E11" s="7"/>
      <c r="F11" s="7"/>
      <c r="G11" s="7"/>
      <c r="H11" s="76">
        <v>0</v>
      </c>
      <c r="I11" s="75">
        <v>1090.550593488</v>
      </c>
      <c r="J11" s="76">
        <v>1</v>
      </c>
      <c r="K11" s="76">
        <v>8.9999999999999993E-3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201</v>
      </c>
      <c r="C12" s="15"/>
      <c r="D12" s="15"/>
      <c r="E12" s="15"/>
      <c r="F12" s="15"/>
      <c r="G12" s="15"/>
      <c r="H12" s="80">
        <v>0</v>
      </c>
      <c r="I12" s="81">
        <v>0</v>
      </c>
      <c r="J12" s="80">
        <v>0</v>
      </c>
      <c r="K12" s="80">
        <v>0</v>
      </c>
    </row>
    <row r="13" spans="2:60">
      <c r="B13" t="s">
        <v>222</v>
      </c>
      <c r="C13" t="s">
        <v>222</v>
      </c>
      <c r="D13" t="s">
        <v>222</v>
      </c>
      <c r="E13" s="19"/>
      <c r="F13" s="78">
        <v>0</v>
      </c>
      <c r="G13" t="s">
        <v>222</v>
      </c>
      <c r="H13" s="78">
        <v>0</v>
      </c>
      <c r="I13" s="77">
        <v>0</v>
      </c>
      <c r="J13" s="78">
        <v>0</v>
      </c>
      <c r="K13" s="78">
        <v>0</v>
      </c>
    </row>
    <row r="14" spans="2:60">
      <c r="B14" s="79" t="s">
        <v>227</v>
      </c>
      <c r="D14" s="19"/>
      <c r="E14" s="19"/>
      <c r="F14" s="19"/>
      <c r="G14" s="19"/>
      <c r="H14" s="80">
        <v>0</v>
      </c>
      <c r="I14" s="81">
        <v>1090.550593488</v>
      </c>
      <c r="J14" s="80">
        <v>1</v>
      </c>
      <c r="K14" s="80">
        <v>8.9999999999999993E-3</v>
      </c>
    </row>
    <row r="15" spans="2:60">
      <c r="B15" t="s">
        <v>1196</v>
      </c>
      <c r="C15" t="s">
        <v>1197</v>
      </c>
      <c r="D15" t="s">
        <v>222</v>
      </c>
      <c r="E15" t="s">
        <v>634</v>
      </c>
      <c r="F15" s="78">
        <v>0</v>
      </c>
      <c r="G15" t="s">
        <v>200</v>
      </c>
      <c r="H15" s="78">
        <v>0</v>
      </c>
      <c r="I15" s="77">
        <v>50.485805999999997</v>
      </c>
      <c r="J15" s="78">
        <v>4.6300000000000001E-2</v>
      </c>
      <c r="K15" s="78">
        <v>4.0000000000000002E-4</v>
      </c>
    </row>
    <row r="16" spans="2:60">
      <c r="B16" t="s">
        <v>1198</v>
      </c>
      <c r="C16" t="s">
        <v>1199</v>
      </c>
      <c r="D16" t="s">
        <v>222</v>
      </c>
      <c r="E16" t="s">
        <v>634</v>
      </c>
      <c r="F16" s="78">
        <v>0</v>
      </c>
      <c r="G16" t="s">
        <v>113</v>
      </c>
      <c r="H16" s="78">
        <v>0</v>
      </c>
      <c r="I16" s="77">
        <v>56.572323986999997</v>
      </c>
      <c r="J16" s="78">
        <v>5.1900000000000002E-2</v>
      </c>
      <c r="K16" s="78">
        <v>5.0000000000000001E-4</v>
      </c>
    </row>
    <row r="17" spans="2:11">
      <c r="B17" t="s">
        <v>1200</v>
      </c>
      <c r="C17" t="s">
        <v>1201</v>
      </c>
      <c r="D17" t="s">
        <v>222</v>
      </c>
      <c r="E17" t="s">
        <v>634</v>
      </c>
      <c r="F17" s="78">
        <v>0</v>
      </c>
      <c r="G17" t="s">
        <v>110</v>
      </c>
      <c r="H17" s="78">
        <v>0</v>
      </c>
      <c r="I17" s="77">
        <v>119.74604286100001</v>
      </c>
      <c r="J17" s="78">
        <v>0.10979999999999999</v>
      </c>
      <c r="K17" s="78">
        <v>1E-3</v>
      </c>
    </row>
    <row r="18" spans="2:11">
      <c r="B18" t="s">
        <v>1202</v>
      </c>
      <c r="C18" t="s">
        <v>1203</v>
      </c>
      <c r="D18" t="s">
        <v>222</v>
      </c>
      <c r="E18" t="s">
        <v>634</v>
      </c>
      <c r="F18" s="78">
        <v>0</v>
      </c>
      <c r="G18" t="s">
        <v>106</v>
      </c>
      <c r="H18" s="78">
        <v>0</v>
      </c>
      <c r="I18" s="77">
        <v>863.74642064</v>
      </c>
      <c r="J18" s="78">
        <v>0.79200000000000004</v>
      </c>
      <c r="K18" s="78">
        <v>7.1000000000000004E-3</v>
      </c>
    </row>
    <row r="19" spans="2:11">
      <c r="D19" s="19"/>
      <c r="E19" s="19"/>
      <c r="F19" s="19"/>
      <c r="G19" s="19"/>
      <c r="H19" s="19"/>
    </row>
    <row r="20" spans="2:11">
      <c r="D20" s="19"/>
      <c r="E20" s="19"/>
      <c r="F20" s="19"/>
      <c r="G20" s="19"/>
      <c r="H20" s="19"/>
    </row>
    <row r="21" spans="2:11">
      <c r="D21" s="19"/>
      <c r="E21" s="19"/>
      <c r="F21" s="19"/>
      <c r="G21" s="19"/>
      <c r="H21" s="19"/>
    </row>
    <row r="22" spans="2:11">
      <c r="D22" s="19"/>
      <c r="E22" s="19"/>
      <c r="F22" s="19"/>
      <c r="G22" s="19"/>
      <c r="H22" s="19"/>
    </row>
    <row r="23" spans="2:11">
      <c r="D23" s="19"/>
      <c r="E23" s="19"/>
      <c r="F23" s="19"/>
      <c r="G23" s="19"/>
      <c r="H23" s="19"/>
    </row>
    <row r="24" spans="2:11">
      <c r="D24" s="19"/>
      <c r="E24" s="19"/>
      <c r="F24" s="19"/>
      <c r="G24" s="19"/>
      <c r="H24" s="19"/>
    </row>
    <row r="25" spans="2:11">
      <c r="D25" s="19"/>
      <c r="E25" s="19"/>
      <c r="F25" s="19"/>
      <c r="G25" s="19"/>
      <c r="H25" s="19"/>
    </row>
    <row r="26" spans="2:11">
      <c r="D26" s="19"/>
      <c r="E26" s="19"/>
      <c r="F26" s="19"/>
      <c r="G26" s="19"/>
      <c r="H26" s="19"/>
    </row>
    <row r="27" spans="2:11">
      <c r="D27" s="19"/>
      <c r="E27" s="19"/>
      <c r="F27" s="19"/>
      <c r="G27" s="19"/>
      <c r="H27" s="19"/>
    </row>
    <row r="28" spans="2:11">
      <c r="D28" s="19"/>
      <c r="E28" s="19"/>
      <c r="F28" s="19"/>
      <c r="G28" s="19"/>
      <c r="H28" s="19"/>
    </row>
    <row r="29" spans="2:11">
      <c r="D29" s="19"/>
      <c r="E29" s="19"/>
      <c r="F29" s="19"/>
      <c r="G29" s="19"/>
      <c r="H29" s="19"/>
    </row>
    <row r="30" spans="2:11">
      <c r="D30" s="19"/>
      <c r="E30" s="19"/>
      <c r="F30" s="19"/>
      <c r="G30" s="19"/>
      <c r="H30" s="19"/>
    </row>
    <row r="31" spans="2:11">
      <c r="D31" s="19"/>
      <c r="E31" s="19"/>
      <c r="F31" s="19"/>
      <c r="G31" s="19"/>
      <c r="H31" s="19"/>
    </row>
    <row r="32" spans="2:11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Q40"/>
  <sheetViews>
    <sheetView rightToLeft="1" workbookViewId="0">
      <selection activeCell="D31" sqref="D31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197</v>
      </c>
    </row>
    <row r="2" spans="2:17">
      <c r="B2" s="2" t="s">
        <v>1</v>
      </c>
    </row>
    <row r="3" spans="2:17">
      <c r="B3" s="2" t="s">
        <v>2</v>
      </c>
      <c r="C3" t="s">
        <v>198</v>
      </c>
    </row>
    <row r="4" spans="2:17">
      <c r="B4" s="2" t="s">
        <v>3</v>
      </c>
    </row>
    <row r="5" spans="2:17">
      <c r="B5" s="2"/>
    </row>
    <row r="7" spans="2:17" ht="26.25" customHeight="1">
      <c r="B7" s="98" t="s">
        <v>169</v>
      </c>
      <c r="C7" s="99"/>
      <c r="D7" s="99"/>
    </row>
    <row r="8" spans="2:17" s="19" customFormat="1" ht="63">
      <c r="B8" s="50" t="s">
        <v>96</v>
      </c>
      <c r="C8" s="56" t="s">
        <v>170</v>
      </c>
      <c r="D8" s="57" t="s">
        <v>171</v>
      </c>
    </row>
    <row r="9" spans="2:17" s="19" customFormat="1">
      <c r="B9" s="20"/>
      <c r="C9" s="31" t="s">
        <v>185</v>
      </c>
      <c r="D9" s="45" t="s">
        <v>74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172</v>
      </c>
      <c r="C11" s="75">
        <f>C12+C28</f>
        <v>5366.5653371600001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79" t="s">
        <v>201</v>
      </c>
      <c r="C12" s="81">
        <f>SUM(C13:C26)</f>
        <v>3362.9731839999999</v>
      </c>
    </row>
    <row r="13" spans="2:17">
      <c r="B13" t="s">
        <v>1204</v>
      </c>
      <c r="C13" s="83">
        <v>177.143</v>
      </c>
      <c r="D13" s="82">
        <v>45219</v>
      </c>
    </row>
    <row r="14" spans="2:17">
      <c r="B14" t="s">
        <v>1205</v>
      </c>
      <c r="C14" s="83">
        <v>162.19499999999999</v>
      </c>
      <c r="D14" s="82">
        <v>46462</v>
      </c>
    </row>
    <row r="15" spans="2:17">
      <c r="B15" t="s">
        <v>1206</v>
      </c>
      <c r="C15" s="83">
        <v>45.646000000000001</v>
      </c>
      <c r="D15" s="82">
        <v>46462</v>
      </c>
    </row>
    <row r="16" spans="2:17">
      <c r="B16" t="s">
        <v>1207</v>
      </c>
      <c r="C16" s="83">
        <v>205.505584</v>
      </c>
      <c r="D16" s="82">
        <v>46197</v>
      </c>
    </row>
    <row r="17" spans="2:4">
      <c r="B17" t="s">
        <v>1208</v>
      </c>
      <c r="C17" s="83">
        <v>320.45699999999999</v>
      </c>
      <c r="D17" s="82">
        <v>46196</v>
      </c>
    </row>
    <row r="18" spans="2:4">
      <c r="B18" t="s">
        <v>1209</v>
      </c>
      <c r="C18" s="83">
        <v>177.81599999999997</v>
      </c>
      <c r="D18" s="82">
        <v>47150</v>
      </c>
    </row>
    <row r="19" spans="2:4">
      <c r="B19" t="s">
        <v>1210</v>
      </c>
      <c r="C19" s="83">
        <v>147.06339199999999</v>
      </c>
      <c r="D19" s="82">
        <v>46386</v>
      </c>
    </row>
    <row r="20" spans="2:4">
      <c r="B20" t="s">
        <v>1211</v>
      </c>
      <c r="C20" s="83">
        <v>435.50011999999998</v>
      </c>
      <c r="D20" s="82">
        <v>46204</v>
      </c>
    </row>
    <row r="21" spans="2:4">
      <c r="B21" t="s">
        <v>1212</v>
      </c>
      <c r="C21" s="83">
        <v>250.51900000000001</v>
      </c>
      <c r="D21" s="82">
        <v>46182</v>
      </c>
    </row>
    <row r="22" spans="2:4">
      <c r="B22" t="s">
        <v>1213</v>
      </c>
      <c r="C22" s="83">
        <v>332.38600000000002</v>
      </c>
      <c r="D22" s="82">
        <v>46202</v>
      </c>
    </row>
    <row r="23" spans="2:4">
      <c r="B23" t="s">
        <v>1214</v>
      </c>
      <c r="C23" s="83">
        <v>173.14400000000001</v>
      </c>
      <c r="D23" s="82">
        <v>46213</v>
      </c>
    </row>
    <row r="24" spans="2:4">
      <c r="B24" t="s">
        <v>1215</v>
      </c>
      <c r="C24" s="83">
        <v>148.42473599999997</v>
      </c>
      <c r="D24" s="82">
        <v>46284</v>
      </c>
    </row>
    <row r="25" spans="2:4">
      <c r="B25" t="s">
        <v>1216</v>
      </c>
      <c r="C25" s="83">
        <v>573.03700000000003</v>
      </c>
      <c r="D25" s="82">
        <v>48689</v>
      </c>
    </row>
    <row r="26" spans="2:4">
      <c r="B26" t="s">
        <v>1217</v>
      </c>
      <c r="C26" s="83">
        <v>214.13635199999999</v>
      </c>
      <c r="D26" s="82">
        <v>46220</v>
      </c>
    </row>
    <row r="27" spans="2:4">
      <c r="B27"/>
      <c r="C27" s="77"/>
    </row>
    <row r="28" spans="2:4">
      <c r="B28" s="79" t="s">
        <v>227</v>
      </c>
      <c r="C28" s="81">
        <f>SUM(C29:C40)</f>
        <v>2003.5921531600002</v>
      </c>
    </row>
    <row r="29" spans="2:4">
      <c r="B29" t="s">
        <v>1218</v>
      </c>
      <c r="C29" s="83">
        <v>130.94523199999998</v>
      </c>
      <c r="D29" s="82">
        <v>46126</v>
      </c>
    </row>
    <row r="30" spans="2:4">
      <c r="B30" t="s">
        <v>1219</v>
      </c>
      <c r="C30" s="83">
        <v>110.18856000000005</v>
      </c>
      <c r="D30" s="82">
        <v>46248</v>
      </c>
    </row>
    <row r="31" spans="2:4">
      <c r="B31" t="s">
        <v>1220</v>
      </c>
      <c r="C31" s="83">
        <v>172.16412800000006</v>
      </c>
      <c r="D31" s="82">
        <v>46347</v>
      </c>
    </row>
    <row r="32" spans="2:4">
      <c r="B32" t="s">
        <v>1221</v>
      </c>
      <c r="C32" s="83">
        <v>82.254239999999996</v>
      </c>
      <c r="D32" s="82">
        <v>46414</v>
      </c>
    </row>
    <row r="33" spans="2:4">
      <c r="B33" t="s">
        <v>1222</v>
      </c>
      <c r="C33" s="83">
        <v>243.05034256000008</v>
      </c>
      <c r="D33" s="82">
        <v>45748</v>
      </c>
    </row>
    <row r="34" spans="2:4">
      <c r="B34" t="s">
        <v>1223</v>
      </c>
      <c r="C34" s="83">
        <v>16.722352000000015</v>
      </c>
      <c r="D34" s="82">
        <v>47269</v>
      </c>
    </row>
    <row r="35" spans="2:4">
      <c r="B35" t="s">
        <v>1224</v>
      </c>
      <c r="C35" s="83">
        <v>0.67829550000000749</v>
      </c>
      <c r="D35" s="82">
        <v>45261</v>
      </c>
    </row>
    <row r="36" spans="2:4">
      <c r="B36" t="s">
        <v>1225</v>
      </c>
      <c r="C36" s="83">
        <v>66.526098200000007</v>
      </c>
      <c r="D36" s="82">
        <v>45844</v>
      </c>
    </row>
    <row r="37" spans="2:4">
      <c r="B37" t="s">
        <v>1226</v>
      </c>
      <c r="C37" s="83">
        <v>204.12511999999998</v>
      </c>
      <c r="D37" s="82">
        <v>45977</v>
      </c>
    </row>
    <row r="38" spans="2:4">
      <c r="B38" t="s">
        <v>1227</v>
      </c>
      <c r="C38" s="83">
        <v>424.85155589999999</v>
      </c>
      <c r="D38" s="82">
        <v>46752</v>
      </c>
    </row>
    <row r="39" spans="2:4">
      <c r="B39" t="s">
        <v>1228</v>
      </c>
      <c r="C39" s="83">
        <v>413.40941250000003</v>
      </c>
      <c r="D39" s="82">
        <v>46235</v>
      </c>
    </row>
    <row r="40" spans="2:4">
      <c r="B40" t="s">
        <v>1229</v>
      </c>
      <c r="C40" s="83">
        <v>138.67681649999994</v>
      </c>
      <c r="D40" s="82">
        <v>46997</v>
      </c>
    </row>
  </sheetData>
  <mergeCells count="1">
    <mergeCell ref="B7:D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</row>
    <row r="3" spans="2:18">
      <c r="B3" s="2" t="s">
        <v>2</v>
      </c>
      <c r="C3" t="s">
        <v>198</v>
      </c>
    </row>
    <row r="4" spans="2:18">
      <c r="B4" s="2" t="s">
        <v>3</v>
      </c>
    </row>
    <row r="5" spans="2:18">
      <c r="B5" s="2"/>
    </row>
    <row r="7" spans="2:18" ht="26.25" customHeight="1">
      <c r="B7" s="98" t="s">
        <v>173</v>
      </c>
      <c r="C7" s="99"/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O7" s="99"/>
      <c r="P7" s="100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190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35"/>
    </row>
    <row r="11" spans="2:18" s="23" customFormat="1" ht="18" customHeight="1">
      <c r="B11" s="24" t="s">
        <v>176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201</v>
      </c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313</v>
      </c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222</v>
      </c>
      <c r="C14" t="s">
        <v>222</v>
      </c>
      <c r="D14" t="s">
        <v>222</v>
      </c>
      <c r="E14" t="s">
        <v>222</v>
      </c>
      <c r="H14" s="77">
        <v>0</v>
      </c>
      <c r="I14" t="s">
        <v>222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251</v>
      </c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222</v>
      </c>
      <c r="C16" t="s">
        <v>222</v>
      </c>
      <c r="D16" t="s">
        <v>222</v>
      </c>
      <c r="E16" t="s">
        <v>222</v>
      </c>
      <c r="H16" s="77">
        <v>0</v>
      </c>
      <c r="I16" t="s">
        <v>222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314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222</v>
      </c>
      <c r="C18" t="s">
        <v>222</v>
      </c>
      <c r="D18" t="s">
        <v>222</v>
      </c>
      <c r="E18" t="s">
        <v>222</v>
      </c>
      <c r="H18" s="77">
        <v>0</v>
      </c>
      <c r="I18" t="s">
        <v>222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658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222</v>
      </c>
      <c r="C20" t="s">
        <v>222</v>
      </c>
      <c r="D20" t="s">
        <v>222</v>
      </c>
      <c r="E20" t="s">
        <v>222</v>
      </c>
      <c r="H20" s="77">
        <v>0</v>
      </c>
      <c r="I20" t="s">
        <v>222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227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315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222</v>
      </c>
      <c r="C23" t="s">
        <v>222</v>
      </c>
      <c r="D23" t="s">
        <v>222</v>
      </c>
      <c r="E23" t="s">
        <v>222</v>
      </c>
      <c r="H23" s="77">
        <v>0</v>
      </c>
      <c r="I23" t="s">
        <v>222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316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222</v>
      </c>
      <c r="C25" t="s">
        <v>222</v>
      </c>
      <c r="D25" t="s">
        <v>222</v>
      </c>
      <c r="E25" t="s">
        <v>222</v>
      </c>
      <c r="H25" s="77">
        <v>0</v>
      </c>
      <c r="I25" t="s">
        <v>222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229</v>
      </c>
      <c r="D26" s="16"/>
    </row>
    <row r="27" spans="2:16">
      <c r="B27" t="s">
        <v>309</v>
      </c>
      <c r="D27" s="16"/>
    </row>
    <row r="28" spans="2:16">
      <c r="B28" t="s">
        <v>311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</row>
    <row r="3" spans="2:18">
      <c r="B3" s="2" t="s">
        <v>2</v>
      </c>
      <c r="C3" t="s">
        <v>198</v>
      </c>
    </row>
    <row r="4" spans="2:18">
      <c r="B4" s="2" t="s">
        <v>3</v>
      </c>
    </row>
    <row r="5" spans="2:18">
      <c r="B5" s="2"/>
    </row>
    <row r="7" spans="2:18" ht="26.25" customHeight="1">
      <c r="B7" s="98" t="s">
        <v>177</v>
      </c>
      <c r="C7" s="99"/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O7" s="99"/>
      <c r="P7" s="100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18" s="23" customFormat="1" ht="18" customHeight="1">
      <c r="B11" s="24" t="s">
        <v>178</v>
      </c>
      <c r="C11" s="7"/>
      <c r="D11" s="7"/>
      <c r="E11" s="7"/>
      <c r="F11" s="7"/>
      <c r="G11" s="7"/>
      <c r="H11" s="7"/>
      <c r="I11" s="34"/>
      <c r="J11" s="34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201</v>
      </c>
      <c r="C12" s="16"/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999</v>
      </c>
      <c r="C13" s="16"/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222</v>
      </c>
      <c r="C14" t="s">
        <v>222</v>
      </c>
      <c r="D14" t="s">
        <v>222</v>
      </c>
      <c r="E14" t="s">
        <v>222</v>
      </c>
      <c r="H14" s="77">
        <v>0</v>
      </c>
      <c r="I14" t="s">
        <v>222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1000</v>
      </c>
      <c r="C15" s="16"/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222</v>
      </c>
      <c r="C16" t="s">
        <v>222</v>
      </c>
      <c r="D16" t="s">
        <v>222</v>
      </c>
      <c r="E16" t="s">
        <v>222</v>
      </c>
      <c r="H16" s="77">
        <v>0</v>
      </c>
      <c r="I16" t="s">
        <v>222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314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222</v>
      </c>
      <c r="C18" t="s">
        <v>222</v>
      </c>
      <c r="D18" t="s">
        <v>222</v>
      </c>
      <c r="E18" t="s">
        <v>222</v>
      </c>
      <c r="H18" s="77">
        <v>0</v>
      </c>
      <c r="I18" t="s">
        <v>222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658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222</v>
      </c>
      <c r="C20" t="s">
        <v>222</v>
      </c>
      <c r="D20" t="s">
        <v>222</v>
      </c>
      <c r="E20" t="s">
        <v>222</v>
      </c>
      <c r="H20" s="77">
        <v>0</v>
      </c>
      <c r="I20" t="s">
        <v>222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227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315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222</v>
      </c>
      <c r="C23" t="s">
        <v>222</v>
      </c>
      <c r="D23" t="s">
        <v>222</v>
      </c>
      <c r="E23" t="s">
        <v>222</v>
      </c>
      <c r="H23" s="77">
        <v>0</v>
      </c>
      <c r="I23" t="s">
        <v>222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316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222</v>
      </c>
      <c r="C25" t="s">
        <v>222</v>
      </c>
      <c r="D25" t="s">
        <v>222</v>
      </c>
      <c r="E25" t="s">
        <v>222</v>
      </c>
      <c r="H25" s="77">
        <v>0</v>
      </c>
      <c r="I25" t="s">
        <v>222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229</v>
      </c>
      <c r="D26" s="16"/>
    </row>
    <row r="27" spans="2:16">
      <c r="B27" t="s">
        <v>309</v>
      </c>
      <c r="D27" s="16"/>
    </row>
    <row r="28" spans="2:16">
      <c r="B28" t="s">
        <v>311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W387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197</v>
      </c>
    </row>
    <row r="2" spans="2:23">
      <c r="B2" s="2" t="s">
        <v>1</v>
      </c>
    </row>
    <row r="3" spans="2:23">
      <c r="B3" s="2" t="s">
        <v>2</v>
      </c>
      <c r="C3" t="s">
        <v>198</v>
      </c>
    </row>
    <row r="4" spans="2:23">
      <c r="B4" s="2" t="s">
        <v>3</v>
      </c>
    </row>
    <row r="5" spans="2:23">
      <c r="B5" s="2"/>
    </row>
    <row r="7" spans="2:23" ht="26.25" customHeight="1">
      <c r="B7" s="98" t="s">
        <v>179</v>
      </c>
      <c r="C7" s="99"/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O7" s="99"/>
      <c r="P7" s="100"/>
    </row>
    <row r="8" spans="2:23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23" s="23" customFormat="1" ht="18" customHeight="1">
      <c r="B11" s="24" t="s">
        <v>180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23">
      <c r="B12" s="79" t="s">
        <v>201</v>
      </c>
      <c r="E12" s="15"/>
      <c r="F12" s="15"/>
      <c r="G12" s="15"/>
      <c r="H12" s="81">
        <v>0</v>
      </c>
      <c r="I12" s="15"/>
      <c r="J12" s="15"/>
      <c r="K12" s="15"/>
      <c r="L12" s="81">
        <v>0</v>
      </c>
      <c r="M12" s="81">
        <v>0</v>
      </c>
      <c r="N12" s="15"/>
      <c r="O12" s="80">
        <v>0</v>
      </c>
      <c r="P12" s="80">
        <v>0</v>
      </c>
      <c r="Q12" s="15"/>
      <c r="R12" s="15"/>
      <c r="S12" s="15"/>
      <c r="T12" s="15"/>
      <c r="U12" s="15"/>
      <c r="V12" s="15"/>
      <c r="W12" s="15"/>
    </row>
    <row r="13" spans="2:23">
      <c r="B13" s="79" t="s">
        <v>999</v>
      </c>
      <c r="E13" s="15"/>
      <c r="F13" s="15"/>
      <c r="G13" s="15"/>
      <c r="H13" s="81">
        <v>0</v>
      </c>
      <c r="I13" s="15"/>
      <c r="J13" s="15"/>
      <c r="K13" s="15"/>
      <c r="L13" s="81">
        <v>0</v>
      </c>
      <c r="M13" s="81">
        <v>0</v>
      </c>
      <c r="N13" s="15"/>
      <c r="O13" s="80">
        <v>0</v>
      </c>
      <c r="P13" s="80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222</v>
      </c>
      <c r="C14" t="s">
        <v>222</v>
      </c>
      <c r="D14" t="s">
        <v>222</v>
      </c>
      <c r="E14" t="s">
        <v>222</v>
      </c>
      <c r="F14" s="15"/>
      <c r="G14" s="15"/>
      <c r="H14" s="77">
        <v>0</v>
      </c>
      <c r="I14" t="s">
        <v>222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  <c r="Q14" s="15"/>
      <c r="R14" s="15"/>
      <c r="S14" s="15"/>
      <c r="T14" s="15"/>
      <c r="U14" s="15"/>
      <c r="V14" s="15"/>
      <c r="W14" s="15"/>
    </row>
    <row r="15" spans="2:23">
      <c r="B15" s="79" t="s">
        <v>1000</v>
      </c>
      <c r="E15" s="15"/>
      <c r="F15" s="15"/>
      <c r="G15" s="15"/>
      <c r="H15" s="81">
        <v>0</v>
      </c>
      <c r="I15" s="15"/>
      <c r="J15" s="15"/>
      <c r="K15" s="15"/>
      <c r="L15" s="81">
        <v>0</v>
      </c>
      <c r="M15" s="81">
        <v>0</v>
      </c>
      <c r="N15" s="15"/>
      <c r="O15" s="80">
        <v>0</v>
      </c>
      <c r="P15" s="80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222</v>
      </c>
      <c r="C16" t="s">
        <v>222</v>
      </c>
      <c r="D16" t="s">
        <v>222</v>
      </c>
      <c r="E16" t="s">
        <v>222</v>
      </c>
      <c r="F16" s="15"/>
      <c r="G16" s="15"/>
      <c r="H16" s="77">
        <v>0</v>
      </c>
      <c r="I16" t="s">
        <v>222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  <c r="Q16" s="15"/>
      <c r="R16" s="15"/>
      <c r="S16" s="15"/>
      <c r="T16" s="15"/>
      <c r="U16" s="15"/>
      <c r="V16" s="15"/>
      <c r="W16" s="15"/>
    </row>
    <row r="17" spans="2:23">
      <c r="B17" s="79" t="s">
        <v>314</v>
      </c>
      <c r="E17" s="15"/>
      <c r="F17" s="15"/>
      <c r="G17" s="15"/>
      <c r="H17" s="81">
        <v>0</v>
      </c>
      <c r="I17" s="15"/>
      <c r="J17" s="15"/>
      <c r="K17" s="15"/>
      <c r="L17" s="81">
        <v>0</v>
      </c>
      <c r="M17" s="81">
        <v>0</v>
      </c>
      <c r="N17" s="15"/>
      <c r="O17" s="80">
        <v>0</v>
      </c>
      <c r="P17" s="80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222</v>
      </c>
      <c r="C18" t="s">
        <v>222</v>
      </c>
      <c r="D18" t="s">
        <v>222</v>
      </c>
      <c r="E18" t="s">
        <v>222</v>
      </c>
      <c r="F18" s="15"/>
      <c r="G18" s="15"/>
      <c r="H18" s="77">
        <v>0</v>
      </c>
      <c r="I18" t="s">
        <v>222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  <c r="Q18" s="15"/>
      <c r="R18" s="15"/>
      <c r="S18" s="15"/>
      <c r="T18" s="15"/>
      <c r="U18" s="15"/>
      <c r="V18" s="15"/>
      <c r="W18" s="15"/>
    </row>
    <row r="19" spans="2:23">
      <c r="B19" s="79" t="s">
        <v>658</v>
      </c>
      <c r="E19" s="15"/>
      <c r="F19" s="15"/>
      <c r="G19" s="15"/>
      <c r="H19" s="81">
        <v>0</v>
      </c>
      <c r="I19" s="15"/>
      <c r="J19" s="15"/>
      <c r="K19" s="15"/>
      <c r="L19" s="81">
        <v>0</v>
      </c>
      <c r="M19" s="81">
        <v>0</v>
      </c>
      <c r="N19" s="15"/>
      <c r="O19" s="80">
        <v>0</v>
      </c>
      <c r="P19" s="80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222</v>
      </c>
      <c r="C20" t="s">
        <v>222</v>
      </c>
      <c r="D20" t="s">
        <v>222</v>
      </c>
      <c r="E20" t="s">
        <v>222</v>
      </c>
      <c r="F20" s="15"/>
      <c r="G20" s="15"/>
      <c r="H20" s="77">
        <v>0</v>
      </c>
      <c r="I20" t="s">
        <v>222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  <c r="Q20" s="15"/>
      <c r="R20" s="15"/>
      <c r="S20" s="15"/>
      <c r="T20" s="15"/>
      <c r="U20" s="15"/>
      <c r="V20" s="15"/>
      <c r="W20" s="15"/>
    </row>
    <row r="21" spans="2:23">
      <c r="B21" s="79" t="s">
        <v>227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23">
      <c r="B22" s="79" t="s">
        <v>315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23">
      <c r="B23" t="s">
        <v>222</v>
      </c>
      <c r="C23" t="s">
        <v>222</v>
      </c>
      <c r="D23" t="s">
        <v>222</v>
      </c>
      <c r="E23" t="s">
        <v>222</v>
      </c>
      <c r="H23" s="77">
        <v>0</v>
      </c>
      <c r="I23" t="s">
        <v>222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23">
      <c r="B24" s="79" t="s">
        <v>316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23">
      <c r="B25" t="s">
        <v>222</v>
      </c>
      <c r="C25" t="s">
        <v>222</v>
      </c>
      <c r="D25" t="s">
        <v>222</v>
      </c>
      <c r="E25" t="s">
        <v>222</v>
      </c>
      <c r="H25" s="77">
        <v>0</v>
      </c>
      <c r="I25" t="s">
        <v>222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23">
      <c r="B26" t="s">
        <v>229</v>
      </c>
      <c r="D26" s="16"/>
    </row>
    <row r="27" spans="2:23">
      <c r="B27" t="s">
        <v>309</v>
      </c>
      <c r="D27" s="16"/>
    </row>
    <row r="28" spans="2:23">
      <c r="B28" t="s">
        <v>310</v>
      </c>
      <c r="D28" s="16"/>
    </row>
    <row r="29" spans="2:23">
      <c r="B29" t="s">
        <v>311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0EDB295D6E134840AE1B63C78AEF0BBA" ma:contentTypeVersion="7" ma:contentTypeDescription="צור מסמך חדש." ma:contentTypeScope="" ma:versionID="3b5c89049cb974e6c8ba5aaae94b191a">
  <xsd:schema xmlns:xsd="http://www.w3.org/2001/XMLSchema" xmlns:xs="http://www.w3.org/2001/XMLSchema" xmlns:p="http://schemas.microsoft.com/office/2006/metadata/properties" xmlns:ns1="http://schemas.microsoft.com/sharepoint/v3" xmlns:ns2="1ca4df27-5183-4bee-9dbd-0c46c9c4aa40" targetNamespace="http://schemas.microsoft.com/office/2006/metadata/properties" ma:root="true" ma:fieldsID="515741898ba7ffbd0ed53f093d27ce9c" ns1:_="" ns2:_="">
    <xsd:import namespace="http://schemas.microsoft.com/sharepoint/v3"/>
    <xsd:import namespace="1ca4df27-5183-4bee-9dbd-0c46c9c4aa40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1:eWaveListOrderValue" minOccurs="0"/>
                <xsd:element ref="ns2:Order1" minOccurs="0"/>
                <xsd:element ref="ns2:isFileInUse" minOccurs="0"/>
                <xsd:element ref="ns2:IsAccessibl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9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  <xsd:element name="eWaveListOrderValue" ma:index="10" nillable="true" ma:displayName="סידור" ma:decimals="2" ma:internalName="eWaveListOrderValue" ma:readOnly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a4df27-5183-4bee-9dbd-0c46c9c4aa40" elementFormDefault="qualified">
    <xsd:import namespace="http://schemas.microsoft.com/office/2006/documentManagement/types"/>
    <xsd:import namespace="http://schemas.microsoft.com/office/infopath/2007/PartnerControls"/>
    <xsd:element name="Order1" ma:index="11" nillable="true" ma:displayName="Order" ma:internalName="Order1">
      <xsd:simpleType>
        <xsd:restriction base="dms:Number"/>
      </xsd:simpleType>
    </xsd:element>
    <xsd:element name="isFileInUse" ma:index="12" nillable="true" ma:displayName="האם בשימוש" ma:default="0" ma:internalName="isFileInUse">
      <xsd:simpleType>
        <xsd:restriction base="dms:Boolean"/>
      </xsd:simpleType>
    </xsd:element>
    <xsd:element name="IsAccessible" ma:index="13" nillable="true" ma:displayName="האם מונגש" ma:default="לא" ma:format="Dropdown" ma:internalName="IsAccessible">
      <xsd:simpleType>
        <xsd:restriction base="dms:Choice">
          <xsd:enumeration value="כן"/>
          <xsd:enumeration value="לא"/>
          <xsd:enumeration value="ללא צורך בנגישות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eWaveListOrderValue xmlns="http://schemas.microsoft.com/sharepoint/v3" xsi:nil="true"/>
    <Order1 xmlns="1ca4df27-5183-4bee-9dbd-0c46c9c4aa40" xsi:nil="true"/>
    <IsAccessible xmlns="1ca4df27-5183-4bee-9dbd-0c46c9c4aa40">כן</IsAccessible>
    <PublishingStartDate xmlns="http://schemas.microsoft.com/sharepoint/v3" xsi:nil="true"/>
    <PublishingExpirationDate xmlns="http://schemas.microsoft.com/sharepoint/v3" xsi:nil="true"/>
    <isFileInUse xmlns="1ca4df27-5183-4bee-9dbd-0c46c9c4aa40">true</isFileInUse>
  </documentManagement>
</p:properties>
</file>

<file path=customXml/itemProps1.xml><?xml version="1.0" encoding="utf-8"?>
<ds:datastoreItem xmlns:ds="http://schemas.openxmlformats.org/officeDocument/2006/customXml" ds:itemID="{9032C56F-C3CF-4F0A-AD53-DB4676393BA2}"/>
</file>

<file path=customXml/itemProps2.xml><?xml version="1.0" encoding="utf-8"?>
<ds:datastoreItem xmlns:ds="http://schemas.openxmlformats.org/officeDocument/2006/customXml" ds:itemID="{958F95D1-E79F-4EC1-9A75-A34EB1328656}"/>
</file>

<file path=customXml/itemProps3.xml><?xml version="1.0" encoding="utf-8"?>
<ds:datastoreItem xmlns:ds="http://schemas.openxmlformats.org/officeDocument/2006/customXml" ds:itemID="{F7966CAA-E1C2-461F-9FB2-A28E0060EEC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30</vt:i4>
      </vt:variant>
      <vt:variant>
        <vt:lpstr>Named Ranges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קונצרני'!Print_Area</vt:lpstr>
      <vt:lpstr>אופציות!Print_Area</vt:lpstr>
      <vt:lpstr>הלוואות!Print_Area</vt:lpstr>
      <vt:lpstr>'השקעה בחברות מוחזקות'!Print_Area</vt:lpstr>
      <vt:lpstr>'השקעות אחרות '!Print_Area</vt:lpstr>
      <vt:lpstr>'זכויות מקרקעין'!Print_Area</vt:lpstr>
      <vt:lpstr>'חוזים עתידיים'!Print_Area</vt:lpstr>
      <vt:lpstr>'יתרת התחייבות להשקעה'!Print_Area</vt:lpstr>
      <vt:lpstr>'כתבי אופציה'!Print_Area</vt:lpstr>
      <vt:lpstr>'לא סחיר- תעודות התחייבות ממשלתי'!Print_Area</vt:lpstr>
      <vt:lpstr>'לא סחיר - אג"ח קונצרני'!Print_Area</vt:lpstr>
      <vt:lpstr>'לא סחיר - אופציות'!Print_Area</vt:lpstr>
      <vt:lpstr>'לא סחיר - חוזים עתידיים'!Print_Area</vt:lpstr>
      <vt:lpstr>'לא סחיר - כתבי אופציה'!Print_Area</vt:lpstr>
      <vt:lpstr>'לא סחיר - מוצרים מובנים'!Print_Area</vt:lpstr>
      <vt:lpstr>'לא סחיר - מניות'!Print_Area</vt:lpstr>
      <vt:lpstr>'לא סחיר - קרנות השקעה'!Print_Area</vt:lpstr>
      <vt:lpstr>'לא סחיר - תעודות חוב מסחריות'!Print_Area</vt:lpstr>
      <vt:lpstr>'מוצרים מובנים'!Print_Area</vt:lpstr>
      <vt:lpstr>מזומנים!Print_Area</vt:lpstr>
      <vt:lpstr>מניות!Print_Area</vt:lpstr>
      <vt:lpstr>'סכום נכסי הקרן'!Print_Area</vt:lpstr>
      <vt:lpstr>'פקדונות מעל 3 חודשים'!Print_Area</vt:lpstr>
      <vt:lpstr>'קרנות נאמנות'!Print_Area</vt:lpstr>
      <vt:lpstr>'קרנות סל'!Print_Area</vt:lpstr>
      <vt:lpstr>'תעודות התחייבות ממשלתיות'!Print_Area</vt:lpstr>
      <vt:lpstr>'תעודות חוב מסחריות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Yuli</dc:creator>
  <cp:lastModifiedBy>אינסה קלאוז</cp:lastModifiedBy>
  <dcterms:created xsi:type="dcterms:W3CDTF">2015-11-10T09:34:27Z</dcterms:created>
  <dcterms:modified xsi:type="dcterms:W3CDTF">2023-10-22T09:15:12Z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0x0101000EDB295D6E134840AE1B63C78AEF0BBA</vt:lpwstr>
  </property>
</Properties>
</file>