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883" firstSheet="22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G10" i="16" l="1"/>
  <c r="G11" i="16"/>
  <c r="I16" i="16"/>
  <c r="I11" i="16" s="1"/>
  <c r="I10" i="16" l="1"/>
  <c r="I13" i="2"/>
  <c r="I11" i="2" s="1"/>
  <c r="K21" i="16" l="1"/>
  <c r="K20" i="16"/>
  <c r="K22" i="16"/>
  <c r="K19" i="16"/>
  <c r="K18" i="16"/>
  <c r="K17" i="16"/>
  <c r="K15" i="16"/>
  <c r="K13" i="16"/>
  <c r="K12" i="16"/>
  <c r="C26" i="1"/>
  <c r="K16" i="16"/>
  <c r="K14" i="16"/>
  <c r="K10" i="16"/>
  <c r="K11" i="16"/>
  <c r="I10" i="2"/>
  <c r="I9" i="2" l="1"/>
  <c r="B18" i="27"/>
  <c r="B10" i="27"/>
  <c r="C10" i="1" l="1"/>
  <c r="C41" i="1" s="1"/>
  <c r="D12" i="1" s="1"/>
  <c r="J18" i="2"/>
  <c r="J29" i="2"/>
  <c r="J17" i="2"/>
  <c r="J16" i="2"/>
  <c r="J27" i="2"/>
  <c r="J15" i="2"/>
  <c r="J14" i="2"/>
  <c r="J25" i="2"/>
  <c r="J24" i="2"/>
  <c r="J12" i="2"/>
  <c r="J23" i="2"/>
  <c r="J22" i="2"/>
  <c r="J28" i="2"/>
  <c r="J21" i="2"/>
  <c r="J9" i="2"/>
  <c r="J20" i="2"/>
  <c r="J19" i="2"/>
  <c r="J26" i="2"/>
  <c r="J13" i="2"/>
  <c r="J11" i="2"/>
  <c r="J10" i="2"/>
  <c r="B9" i="27"/>
  <c r="C42" i="1" s="1"/>
  <c r="K9" i="2" l="1"/>
  <c r="D10" i="1" s="1"/>
  <c r="K26" i="2"/>
  <c r="D15" i="1"/>
  <c r="D17" i="1"/>
  <c r="L19" i="16"/>
  <c r="D39" i="1"/>
  <c r="D38" i="1"/>
  <c r="D35" i="1"/>
  <c r="D28" i="1"/>
  <c r="L15" i="16"/>
  <c r="D23" i="1"/>
  <c r="L11" i="16"/>
  <c r="K18" i="2"/>
  <c r="L10" i="16"/>
  <c r="L18" i="16"/>
  <c r="D19" i="1"/>
  <c r="K28" i="2"/>
  <c r="K12" i="2"/>
  <c r="L21" i="16"/>
  <c r="D21" i="1"/>
  <c r="L13" i="16"/>
  <c r="L12" i="16"/>
  <c r="D13" i="1"/>
  <c r="L22" i="16"/>
  <c r="K17" i="2"/>
  <c r="D20" i="1"/>
  <c r="K19" i="2"/>
  <c r="L14" i="16"/>
  <c r="K20" i="2"/>
  <c r="K22" i="2"/>
  <c r="D40" i="1"/>
  <c r="D26" i="1"/>
  <c r="D41" i="1"/>
  <c r="K29" i="2"/>
  <c r="D14" i="1"/>
  <c r="D25" i="1"/>
  <c r="K23" i="2"/>
  <c r="L20" i="16"/>
  <c r="K24" i="2"/>
  <c r="D33" i="1"/>
  <c r="K11" i="2"/>
  <c r="K13" i="2"/>
  <c r="K10" i="2"/>
  <c r="D32" i="1"/>
  <c r="K16" i="2"/>
  <c r="D31" i="1"/>
  <c r="D27" i="1"/>
  <c r="K25" i="2"/>
  <c r="K21" i="2"/>
  <c r="D16" i="1"/>
  <c r="K14" i="2"/>
  <c r="D24" i="1"/>
  <c r="L17" i="16"/>
  <c r="K15" i="2"/>
  <c r="D18" i="1"/>
  <c r="D34" i="1"/>
  <c r="L16" i="16"/>
  <c r="D30" i="1"/>
  <c r="D36" i="1"/>
  <c r="K27" i="2"/>
  <c r="D29" i="1"/>
</calcChain>
</file>

<file path=xl/sharedStrings.xml><?xml version="1.0" encoding="utf-8"?>
<sst xmlns="http://schemas.openxmlformats.org/spreadsheetml/2006/main" count="4316" uniqueCount="1197">
  <si>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</si>
  <si>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</si>
  <si>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</si>
  <si>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</si>
  <si>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</si>
  <si>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</si>
  <si>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</si>
  <si>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</si>
  <si>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</si>
  <si>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</si>
  <si>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</si>
  <si>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</si>
  <si>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</si>
  <si>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</si>
  <si>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</si>
  <si>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</si>
  <si>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</si>
  <si>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</si>
  <si>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</si>
  <si>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</si>
  <si>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</si>
  <si>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</si>
  <si>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</si>
  <si>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</si>
  <si>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</si>
  <si>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</si>
  <si>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</si>
  <si>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</si>
  <si>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</si>
  <si>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</si>
  <si>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</si>
  <si>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</si>
  <si>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</si>
  <si>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</si>
  <si>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</si>
  <si>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</si>
  <si>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</si>
  <si>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</si>
  <si>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</si>
  <si>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</si>
  <si>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</si>
  <si>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</si>
  <si>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</si>
  <si>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</si>
  <si>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</si>
  <si>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</si>
  <si>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</si>
  <si>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</si>
  <si>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</si>
  <si>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</si>
  <si>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</si>
  <si>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</si>
  <si>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</si>
  <si>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</si>
  <si>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</si>
  <si>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</si>
  <si>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</si>
  <si>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</si>
  <si>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</si>
  <si>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</si>
  <si>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</si>
  <si>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</si>
  <si>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</si>
  <si>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</si>
  <si>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</si>
  <si>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</si>
  <si>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</si>
  <si>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</si>
  <si>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</si>
  <si>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</si>
  <si>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</si>
  <si>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</si>
  <si>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</si>
  <si>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</si>
  <si>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</si>
  <si>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</si>
  <si>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</si>
  <si>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</si>
  <si>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</si>
  <si>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</si>
  <si>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</si>
  <si>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</si>
  <si>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</si>
  <si>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</si>
  <si>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</si>
  <si>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</si>
  <si>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</si>
  <si>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</si>
  <si>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</si>
  <si>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</si>
  <si>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</si>
  <si>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</si>
  <si>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</si>
  <si>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</si>
  <si>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</si>
  <si>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</si>
  <si>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</si>
  <si>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</si>
  <si>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</si>
  <si>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</si>
  <si>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</si>
  <si>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</si>
  <si>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</si>
  <si>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</si>
  <si>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</si>
  <si>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</si>
  <si>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</si>
  <si>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</si>
  <si>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</si>
  <si>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</si>
  <si>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</si>
  <si>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</si>
  <si>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</si>
  <si>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</si>
  <si>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</si>
  <si>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</si>
  <si>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</si>
  <si>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</si>
  <si>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</si>
  <si>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</si>
  <si>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</si>
  <si>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</si>
  <si>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</si>
  <si>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</si>
  <si>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</si>
  <si>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</si>
  <si>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</si>
  <si>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</si>
  <si>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</si>
  <si>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</si>
  <si>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</si>
  <si>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</si>
  <si>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</si>
  <si>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</si>
  <si>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</si>
  <si>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</si>
  <si>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</si>
  <si>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</si>
  <si>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</si>
  <si>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</si>
  <si>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</si>
  <si>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</si>
  <si>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</si>
  <si>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</si>
  <si>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</si>
  <si>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</si>
  <si>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</si>
  <si>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</si>
  <si>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</si>
  <si>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</si>
  <si>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</si>
  <si>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</si>
  <si>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</si>
  <si>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</si>
  <si>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</si>
  <si>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</si>
  <si>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</si>
  <si>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</si>
  <si>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</si>
  <si>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</si>
  <si>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</si>
  <si>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</si>
  <si>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</si>
  <si>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</si>
  <si>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</si>
  <si>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</si>
  <si>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</si>
  <si>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</si>
  <si>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</si>
  <si>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</si>
  <si>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</si>
  <si>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</si>
  <si>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</si>
  <si>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</si>
  <si>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</si>
  <si>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</si>
  <si>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</si>
  <si>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</si>
  <si>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</si>
  <si>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</si>
  <si>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</si>
  <si>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</si>
  <si>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</si>
  <si>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</si>
  <si>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</si>
  <si>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</si>
  <si>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</si>
  <si>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</si>
  <si>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</si>
  <si>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</si>
  <si>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</si>
  <si>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</si>
  <si>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</si>
  <si>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</si>
  <si>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</si>
  <si>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</si>
  <si>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30/06/2021</t>
  </si>
  <si>
    <t>הכשרה לבני 50-60</t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</si>
  <si>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</si>
  <si>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</si>
  <si>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</si>
  <si>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</si>
  <si>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</si>
  <si>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</si>
  <si>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</si>
  <si>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Aaa.il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</si>
  <si>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</si>
  <si>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</si>
  <si>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</si>
  <si>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</si>
  <si>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</si>
  <si>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</si>
  <si>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</si>
  <si>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</si>
  <si>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</si>
  <si>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</si>
  <si>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</si>
  <si>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</si>
  <si>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</si>
  <si>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לי"ש - 70002- בנק מזרחי</t>
  </si>
  <si>
    <t>70002- 20- בנק מזרחי</t>
  </si>
  <si>
    <t>פרנק שוויצרי-35- בנק מזרחי</t>
  </si>
  <si>
    <t>35- 20-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</si>
  <si>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</si>
  <si>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</si>
  <si>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</si>
  <si>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</si>
  <si>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</si>
  <si>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</si>
  <si>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</si>
  <si>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</si>
  <si>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</si>
  <si>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</si>
  <si>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</si>
  <si>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</si>
  <si>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</si>
  <si>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</t>
  </si>
  <si>
    <t>23/03/20</t>
  </si>
  <si>
    <t>5904 גליל- האוצר - ממשלתית צמודה</t>
  </si>
  <si>
    <t>9590431</t>
  </si>
  <si>
    <t>13/04/21</t>
  </si>
  <si>
    <t>ממצמ0841- האוצר - ממשלתית צמודה</t>
  </si>
  <si>
    <t>1120583</t>
  </si>
  <si>
    <t>16/01/20</t>
  </si>
  <si>
    <t>ממצמ0922- האוצר - ממשלתית צמודה</t>
  </si>
  <si>
    <t>1124056</t>
  </si>
  <si>
    <t>ממצמ0923</t>
  </si>
  <si>
    <t>1128081</t>
  </si>
  <si>
    <t>23/06/21</t>
  </si>
  <si>
    <t>ממשל צמודה 1131- האוצר - ממשלתית צמודה</t>
  </si>
  <si>
    <t>1172220</t>
  </si>
  <si>
    <t>09/06/21</t>
  </si>
  <si>
    <t>סה"כ לא צמודות</t>
  </si>
  <si>
    <t>סה"כ מלווה קצר מועד</t>
  </si>
  <si>
    <t>מ.ק.מ. 112- בנק ישראל- מק"מ</t>
  </si>
  <si>
    <t>8220113</t>
  </si>
  <si>
    <t>05/01/21</t>
  </si>
  <si>
    <t>סה"כ שחר</t>
  </si>
  <si>
    <t>ממשל שקלית 0327</t>
  </si>
  <si>
    <t>1139344</t>
  </si>
  <si>
    <t>20/01/21</t>
  </si>
  <si>
    <t>ממשל שקלית 0330- האוצר - ממשלתית שקלית</t>
  </si>
  <si>
    <t>1160985</t>
  </si>
  <si>
    <t>22/12/20</t>
  </si>
  <si>
    <t>ממשל שקלית 0537- האוצר - ממשלתית שקלית</t>
  </si>
  <si>
    <t>1166180</t>
  </si>
  <si>
    <t>18/05/20</t>
  </si>
  <si>
    <t>ממשל שקלית 0928</t>
  </si>
  <si>
    <t>1150879</t>
  </si>
  <si>
    <t>08/12/19</t>
  </si>
  <si>
    <t>ממשלתי 0323</t>
  </si>
  <si>
    <t>1126747</t>
  </si>
  <si>
    <t>10/09/20</t>
  </si>
  <si>
    <t>ממשלתי 0825- האוצר - ממשלתית שקלית</t>
  </si>
  <si>
    <t>1135557</t>
  </si>
  <si>
    <t>ממשלתי שקלי 723</t>
  </si>
  <si>
    <t>1167105</t>
  </si>
  <si>
    <t>10/01/21</t>
  </si>
  <si>
    <t>ממשק 1026- האוצר - ממשלתית שקלית</t>
  </si>
  <si>
    <t>1099456</t>
  </si>
  <si>
    <t>ממשק0142- האוצר - ממשלתית שקלית</t>
  </si>
  <si>
    <t>1125400</t>
  </si>
  <si>
    <t>סה"כ גילון</t>
  </si>
  <si>
    <t>ממשל משתנה 0526- האוצר - ממשלתית משתנה</t>
  </si>
  <si>
    <t>1141795</t>
  </si>
  <si>
    <t>09/01/19</t>
  </si>
  <si>
    <t>ממשלת משתנה 1130- האוצר - ממשלתית משתנה</t>
  </si>
  <si>
    <t>1166552</t>
  </si>
  <si>
    <t>24/06/21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</si>
  <si>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</si>
  <si>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</si>
  <si>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</si>
  <si>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</si>
  <si>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</si>
  <si>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</si>
  <si>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</si>
  <si>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</si>
  <si>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</si>
  <si>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</si>
  <si>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</si>
  <si>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</si>
  <si>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</si>
  <si>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</si>
  <si>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אגח מובנות</t>
  </si>
  <si>
    <t>30/10/17</t>
  </si>
  <si>
    <t>מזרחי הנפקות אג"ח 49- מזרחי טפחות הנפק</t>
  </si>
  <si>
    <t>2310282</t>
  </si>
  <si>
    <t>520032046</t>
  </si>
  <si>
    <t>בנקים</t>
  </si>
  <si>
    <t>19/11/20</t>
  </si>
  <si>
    <t>מקורות  אגח 11- מקורות</t>
  </si>
  <si>
    <t>1158476</t>
  </si>
  <si>
    <t>520010869</t>
  </si>
  <si>
    <t>שרותים</t>
  </si>
  <si>
    <t>17/02/20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</si>
  <si>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</si>
  <si>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</si>
  <si>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</si>
  <si>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</si>
  <si>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</si>
  <si>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</si>
  <si>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חשמל אג27</t>
  </si>
  <si>
    <t>6000210</t>
  </si>
  <si>
    <t>520000472</t>
  </si>
  <si>
    <t>אנרגיה</t>
  </si>
  <si>
    <t>Aa1.il</t>
  </si>
  <si>
    <t>29/03/20</t>
  </si>
  <si>
    <t>נמלי ישראל אג "ח א- נמלי ישראל</t>
  </si>
  <si>
    <t>1145564</t>
  </si>
  <si>
    <t>513569780</t>
  </si>
  <si>
    <t>נדלן מניב בישראל</t>
  </si>
  <si>
    <t>עזריאלי אג"ח ד</t>
  </si>
  <si>
    <t>1138650</t>
  </si>
  <si>
    <t>510960719</t>
  </si>
  <si>
    <t>אמות אג2- אמות</t>
  </si>
  <si>
    <t>1126630</t>
  </si>
  <si>
    <t>520026683</t>
  </si>
  <si>
    <t>Aa2.il</t>
  </si>
  <si>
    <t>16/11/17</t>
  </si>
  <si>
    <t>אמות אג4- אמות</t>
  </si>
  <si>
    <t>1133149</t>
  </si>
  <si>
    <t>19/09/17</t>
  </si>
  <si>
    <t>ארפורט סיטי אג"ח 5- איירפורט סיטי</t>
  </si>
  <si>
    <t>1133487</t>
  </si>
  <si>
    <t>511659401</t>
  </si>
  <si>
    <t>ilAA</t>
  </si>
  <si>
    <t>23/12/20</t>
  </si>
  <si>
    <t>מבני תעש  אגח כ- מבנה נדל"ן (כ.ד)</t>
  </si>
  <si>
    <t>2260495</t>
  </si>
  <si>
    <t>520024126</t>
  </si>
  <si>
    <t>26/12/18</t>
  </si>
  <si>
    <t>פועלים הנ שה נד 1- פועלים הנפקות</t>
  </si>
  <si>
    <t>1940444</t>
  </si>
  <si>
    <t>18/06/17</t>
  </si>
  <si>
    <t>ריט אג"ח 4- ריט1</t>
  </si>
  <si>
    <t>1129899</t>
  </si>
  <si>
    <t>513821488</t>
  </si>
  <si>
    <t>25/04/17</t>
  </si>
  <si>
    <t>אדמה אגח  2</t>
  </si>
  <si>
    <t>1110915</t>
  </si>
  <si>
    <t>520043605</t>
  </si>
  <si>
    <t>כימיה, גומי ופלסטיק</t>
  </si>
  <si>
    <t>ilAA-</t>
  </si>
  <si>
    <t>21/08/17</t>
  </si>
  <si>
    <t>אלוני חץ אג8- אלוני חץ</t>
  </si>
  <si>
    <t>3900271</t>
  </si>
  <si>
    <t>520038506</t>
  </si>
  <si>
    <t>Aa3.il</t>
  </si>
  <si>
    <t>גזית גלוב אג11- גזית גלוב</t>
  </si>
  <si>
    <t>1260546</t>
  </si>
  <si>
    <t>520033234</t>
  </si>
  <si>
    <t>נדלן מניב בחו"ל</t>
  </si>
  <si>
    <t>20/10/20</t>
  </si>
  <si>
    <t>גזית גלוב אגח יג- גזית גלוב</t>
  </si>
  <si>
    <t>1260652</t>
  </si>
  <si>
    <t>18/12/18</t>
  </si>
  <si>
    <t>מז טפ הנפ נד 56- מזרחי טפחות הנפק</t>
  </si>
  <si>
    <t>2310415</t>
  </si>
  <si>
    <t>15/06/21</t>
  </si>
  <si>
    <t>מזרחי טפחות שה 1</t>
  </si>
  <si>
    <t>6950083</t>
  </si>
  <si>
    <t>520000522</t>
  </si>
  <si>
    <t>17/08/17</t>
  </si>
  <si>
    <t>סלע נדל"ן אג3</t>
  </si>
  <si>
    <t>1138973</t>
  </si>
  <si>
    <t>513992529</t>
  </si>
  <si>
    <t>פועלים הנפקות אג"ח 18- פועלים הנפקות</t>
  </si>
  <si>
    <t>1940600</t>
  </si>
  <si>
    <t>20/06/18</t>
  </si>
  <si>
    <t>פז נפט    אגח ז- פז חברת הנפט</t>
  </si>
  <si>
    <t>1142595</t>
  </si>
  <si>
    <t>510216054</t>
  </si>
  <si>
    <t>מגה אור אגח ט- מגה אור</t>
  </si>
  <si>
    <t>1165141</t>
  </si>
  <si>
    <t>513257873</t>
  </si>
  <si>
    <t>ilA+</t>
  </si>
  <si>
    <t>23/02/20</t>
  </si>
  <si>
    <t>רבוע נדלן אגח ו- רבוע נדלן</t>
  </si>
  <si>
    <t>1140607</t>
  </si>
  <si>
    <t>513765859</t>
  </si>
  <si>
    <t>A1.il</t>
  </si>
  <si>
    <t>08/12/20</t>
  </si>
  <si>
    <t>אפריקה ישראל נכסים בע"מ אג"ח 7</t>
  </si>
  <si>
    <t>1132232</t>
  </si>
  <si>
    <t>510560188</t>
  </si>
  <si>
    <t>A2.il</t>
  </si>
  <si>
    <t>אשטרום נכ אגח10</t>
  </si>
  <si>
    <t>2510204</t>
  </si>
  <si>
    <t>520036617</t>
  </si>
  <si>
    <t>ilA</t>
  </si>
  <si>
    <t>25/12/18</t>
  </si>
  <si>
    <t>אשטרום נכסים אגח 8- אשטרום נכסים</t>
  </si>
  <si>
    <t>2510162</t>
  </si>
  <si>
    <t>24/05/17</t>
  </si>
  <si>
    <t>אדגר אג"ח 9- אדגר השקעות</t>
  </si>
  <si>
    <t>1820190</t>
  </si>
  <si>
    <t>520035171</t>
  </si>
  <si>
    <t>A3.il</t>
  </si>
  <si>
    <t>אדגר אגח יא</t>
  </si>
  <si>
    <t>1820281</t>
  </si>
  <si>
    <t>10/06/21</t>
  </si>
  <si>
    <t>הכשרת הישוב אג23- הכשרת הישוב</t>
  </si>
  <si>
    <t>6120323</t>
  </si>
  <si>
    <t>520020116</t>
  </si>
  <si>
    <t>ilA-</t>
  </si>
  <si>
    <t>21/06/21</t>
  </si>
  <si>
    <t>ישראכרט אגח א- ישראכרט</t>
  </si>
  <si>
    <t>1157536</t>
  </si>
  <si>
    <t>510706153</t>
  </si>
  <si>
    <t>שרותים פיננסים</t>
  </si>
  <si>
    <t>18/03/20</t>
  </si>
  <si>
    <t>כיל       אגח ה</t>
  </si>
  <si>
    <t>2810299</t>
  </si>
  <si>
    <t>520027830</t>
  </si>
  <si>
    <t>01/03/17</t>
  </si>
  <si>
    <t>סאמיט     אגח י- סאמיט</t>
  </si>
  <si>
    <t>1143395</t>
  </si>
  <si>
    <t>520043720</t>
  </si>
  <si>
    <t>בזק       אגח 9</t>
  </si>
  <si>
    <t>2300176</t>
  </si>
  <si>
    <t>520031931</t>
  </si>
  <si>
    <t>15/03/20</t>
  </si>
  <si>
    <t>כללביט אגח  י- כללביט מימון</t>
  </si>
  <si>
    <t>1136068</t>
  </si>
  <si>
    <t>513754069</t>
  </si>
  <si>
    <t>ביטוח</t>
  </si>
  <si>
    <t>פז נפט אגח ח- פז חברת הנפט</t>
  </si>
  <si>
    <t>1162817</t>
  </si>
  <si>
    <t>18/02/20</t>
  </si>
  <si>
    <t>דמרי אג"ח 8- דמרי</t>
  </si>
  <si>
    <t>1153725</t>
  </si>
  <si>
    <t>511399388</t>
  </si>
  <si>
    <t>בנייה</t>
  </si>
  <si>
    <t>09/03/20</t>
  </si>
  <si>
    <t>דמרי אגח ט</t>
  </si>
  <si>
    <t>1168368</t>
  </si>
  <si>
    <t>09/09/20</t>
  </si>
  <si>
    <t>יוניברסל  אגח ד- יוניברסל מוטורס</t>
  </si>
  <si>
    <t>1172253</t>
  </si>
  <si>
    <t>511809071</t>
  </si>
  <si>
    <t>מסחר</t>
  </si>
  <si>
    <t>02/02/21</t>
  </si>
  <si>
    <t>פרטנר     אגח ו- פרטנר</t>
  </si>
  <si>
    <t>1141415</t>
  </si>
  <si>
    <t>520044314</t>
  </si>
  <si>
    <t>קרסו אגח א- קרסו מוטורס</t>
  </si>
  <si>
    <t>1136464</t>
  </si>
  <si>
    <t>514065283</t>
  </si>
  <si>
    <t>26/10/16</t>
  </si>
  <si>
    <t>אזורים אגח 13- אזורים</t>
  </si>
  <si>
    <t>7150410</t>
  </si>
  <si>
    <t>520025990</t>
  </si>
  <si>
    <t>25/07/19</t>
  </si>
  <si>
    <t>אלדן תחבורה אג3- אלדן תחבורה</t>
  </si>
  <si>
    <t>1140813</t>
  </si>
  <si>
    <t>510454333</t>
  </si>
  <si>
    <t>31/08/20</t>
  </si>
  <si>
    <t>אלון רבוע אגח ו- אלון רבוע כחול</t>
  </si>
  <si>
    <t>1169127</t>
  </si>
  <si>
    <t>520042847</t>
  </si>
  <si>
    <t>השקעה ואחזקות</t>
  </si>
  <si>
    <t>20/04/21</t>
  </si>
  <si>
    <t>אנרג'יקס אגח א- אנרג'יקס</t>
  </si>
  <si>
    <t>1161751</t>
  </si>
  <si>
    <t>513901371</t>
  </si>
  <si>
    <t>אנרגיה מתחדשת</t>
  </si>
  <si>
    <t>15/12/19</t>
  </si>
  <si>
    <t>אפי נכסים אגח יב- אפי נכסים</t>
  </si>
  <si>
    <t>1173764</t>
  </si>
  <si>
    <t>09/03/21</t>
  </si>
  <si>
    <t>אשדר אגח 5- אשדר</t>
  </si>
  <si>
    <t>1157783</t>
  </si>
  <si>
    <t>510609761</t>
  </si>
  <si>
    <t>01/12/19</t>
  </si>
  <si>
    <t>אשטרום קב אגח ב- אשטרום קבוצה</t>
  </si>
  <si>
    <t>1132331</t>
  </si>
  <si>
    <t>510381601</t>
  </si>
  <si>
    <t>אשטרום קב אגח ג- אשטרום קבוצה</t>
  </si>
  <si>
    <t>1140102</t>
  </si>
  <si>
    <t>24/03/20</t>
  </si>
  <si>
    <t>חברה לישראל אגח 15- חברה לישראל</t>
  </si>
  <si>
    <t>5760327</t>
  </si>
  <si>
    <t>520028010</t>
  </si>
  <si>
    <t>25/05/21</t>
  </si>
  <si>
    <t>חברה לישראל אגח14- חברה לישראל</t>
  </si>
  <si>
    <t>5760301</t>
  </si>
  <si>
    <t>סאות'רן אג"ח ג- סאותרן פרופרטיס</t>
  </si>
  <si>
    <t>1159474</t>
  </si>
  <si>
    <t>1921080</t>
  </si>
  <si>
    <t>סלקום    אגח יב- סלקום</t>
  </si>
  <si>
    <t>1143080</t>
  </si>
  <si>
    <t>511930125</t>
  </si>
  <si>
    <t>שכון ובי אגח 10- שיכון ובינוי</t>
  </si>
  <si>
    <t>1175132</t>
  </si>
  <si>
    <t>520036104</t>
  </si>
  <si>
    <t>29/04/21</t>
  </si>
  <si>
    <t>אלון רבוע אגח ד- אלון רבוע כחול</t>
  </si>
  <si>
    <t>1139583</t>
  </si>
  <si>
    <t>01/02/18</t>
  </si>
  <si>
    <t>אלון רבוע כחול אג"ח ה- אלון רבוע כחול</t>
  </si>
  <si>
    <t>1155621</t>
  </si>
  <si>
    <t>27/11/18</t>
  </si>
  <si>
    <t>אפקון החזקות אג"ח א- אפקון החזקות</t>
  </si>
  <si>
    <t>5780135</t>
  </si>
  <si>
    <t>520033473</t>
  </si>
  <si>
    <t>חשמל</t>
  </si>
  <si>
    <t>19/03/19</t>
  </si>
  <si>
    <t>בזן  אגח י'- בזן (בתי זיקוק)</t>
  </si>
  <si>
    <t>2590511</t>
  </si>
  <si>
    <t>520036658</t>
  </si>
  <si>
    <t>דור אלון  אגח ה- דור אלון</t>
  </si>
  <si>
    <t>1136761</t>
  </si>
  <si>
    <t>520043878</t>
  </si>
  <si>
    <t>דור אלון  אגח ז- דור אלון</t>
  </si>
  <si>
    <t>1157700</t>
  </si>
  <si>
    <t>צמח המרמן אגח ו- צמח המרמן</t>
  </si>
  <si>
    <t>1158633</t>
  </si>
  <si>
    <t>512531203</t>
  </si>
  <si>
    <t>Baa1.il</t>
  </si>
  <si>
    <t>03/07/19</t>
  </si>
  <si>
    <t>אאורה אגח יד- אאורה</t>
  </si>
  <si>
    <t>3730488</t>
  </si>
  <si>
    <t>520038274</t>
  </si>
  <si>
    <t>ilBBB</t>
  </si>
  <si>
    <t>04/07/19</t>
  </si>
  <si>
    <t>אורון  אגח ב- אורון קבוצה</t>
  </si>
  <si>
    <t>1160571</t>
  </si>
  <si>
    <t>513432765</t>
  </si>
  <si>
    <t>17/06/21</t>
  </si>
  <si>
    <t>אלה פקדון אג1- אלה פקדונות</t>
  </si>
  <si>
    <t>1141662</t>
  </si>
  <si>
    <t>28/10/18</t>
  </si>
  <si>
    <t>ישראמקו אג1- ישראמקו יהש</t>
  </si>
  <si>
    <t>2320174</t>
  </si>
  <si>
    <t>550010003</t>
  </si>
  <si>
    <t>חיפושי נפט וגז</t>
  </si>
  <si>
    <t>10/11/20</t>
  </si>
  <si>
    <t>ביג       אגח י- ביג</t>
  </si>
  <si>
    <t>1143023</t>
  </si>
  <si>
    <t>513623314</t>
  </si>
  <si>
    <t>14/04/19</t>
  </si>
  <si>
    <t>שמוס  אג"ח א- שמוס</t>
  </si>
  <si>
    <t>1155951</t>
  </si>
  <si>
    <t>633896</t>
  </si>
  <si>
    <t>29/09/20</t>
  </si>
  <si>
    <t>סאפיינס   אגח ב- סאפיינס</t>
  </si>
  <si>
    <t>1141936</t>
  </si>
  <si>
    <t>1146</t>
  </si>
  <si>
    <t>14/09/17</t>
  </si>
  <si>
    <t>חברה לישראל אג"ח 13</t>
  </si>
  <si>
    <t>5760269</t>
  </si>
  <si>
    <t>בזן       אגח ט- בזן (בתי זיקוק)</t>
  </si>
  <si>
    <t>2590461</t>
  </si>
  <si>
    <t>27/04/17</t>
  </si>
  <si>
    <t>סה"כ אחר</t>
  </si>
  <si>
    <t>ALCOA 4.125 31/03/29- ALCOA NEDERLAND</t>
  </si>
  <si>
    <t>US013822AG68</t>
  </si>
  <si>
    <t>בלומברג</t>
  </si>
  <si>
    <t>5282</t>
  </si>
  <si>
    <t>Materials</t>
  </si>
  <si>
    <t>BB+</t>
  </si>
  <si>
    <t>Fitch</t>
  </si>
  <si>
    <t>CNC INDUSTRIES 5.375 6/26</t>
  </si>
  <si>
    <t>US15137TAA88</t>
  </si>
  <si>
    <t>NYSE</t>
  </si>
  <si>
    <t>4885</t>
  </si>
  <si>
    <t>Health Care Equip &amp; Services</t>
  </si>
  <si>
    <t>Ba1</t>
  </si>
  <si>
    <t>Moodys</t>
  </si>
  <si>
    <t>31/07/18</t>
  </si>
  <si>
    <t>סה"כ תל אביב 35</t>
  </si>
  <si>
    <t>או.פי.סי אנרגיה- או.פי.סי אנרגיה</t>
  </si>
  <si>
    <t>1141571</t>
  </si>
  <si>
    <t>514401702</t>
  </si>
  <si>
    <t>אורמת טכנו- אורמת טכנו</t>
  </si>
  <si>
    <t>1134402</t>
  </si>
  <si>
    <t>880326081</t>
  </si>
  <si>
    <t>אנרג'יקס- אנרג'יקס</t>
  </si>
  <si>
    <t>1123355</t>
  </si>
  <si>
    <t>הראל     1- הראל השקעות</t>
  </si>
  <si>
    <t>585018</t>
  </si>
  <si>
    <t>520033986</t>
  </si>
  <si>
    <t>אלביט מערכות</t>
  </si>
  <si>
    <t>1081124</t>
  </si>
  <si>
    <t>520043027</t>
  </si>
  <si>
    <t>ביטחוניות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</si>
  <si>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</si>
  <si>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</si>
  <si>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</si>
  <si>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</si>
  <si>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</si>
  <si>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</si>
  <si>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</si>
  <si>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</si>
  <si>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</si>
  <si>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</si>
  <si>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</si>
  <si>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מזרחי- מזרחי טפחות</t>
  </si>
  <si>
    <t>695437</t>
  </si>
  <si>
    <t>פועלים</t>
  </si>
  <si>
    <t>662577</t>
  </si>
  <si>
    <t>520000118</t>
  </si>
  <si>
    <t>איי.סי.אל- איי.סי.אל</t>
  </si>
  <si>
    <t>281014</t>
  </si>
  <si>
    <t>שטראוס- שטראוס גרופ</t>
  </si>
  <si>
    <t>746016</t>
  </si>
  <si>
    <t>520003781</t>
  </si>
  <si>
    <t>מזון</t>
  </si>
  <si>
    <t>שופרסל- שופרסל</t>
  </si>
  <si>
    <t>777037</t>
  </si>
  <si>
    <t>520022732</t>
  </si>
  <si>
    <t>שפיר הנדסה ותעשיה בע"מ- שפיר הנדסה</t>
  </si>
  <si>
    <t>1133875</t>
  </si>
  <si>
    <t>514892801</t>
  </si>
  <si>
    <t>מתכת ומוצרי בניה</t>
  </si>
  <si>
    <t>אירפורט סיטי- איירפורט סיטי</t>
  </si>
  <si>
    <t>1095835</t>
  </si>
  <si>
    <t>אלוני חץ- אלוני חץ</t>
  </si>
  <si>
    <t>390013</t>
  </si>
  <si>
    <t>אמות- אמות</t>
  </si>
  <si>
    <t>1097278</t>
  </si>
  <si>
    <t>מבני תעשיה- מבנה נדל"ן (כ.ד)</t>
  </si>
  <si>
    <t>226019</t>
  </si>
  <si>
    <t>עזריאלי קבוצה</t>
  </si>
  <si>
    <t>1119478</t>
  </si>
  <si>
    <t>נייס</t>
  </si>
  <si>
    <t>273011</t>
  </si>
  <si>
    <t>520036872</t>
  </si>
  <si>
    <t>בזק- בזק</t>
  </si>
  <si>
    <t>230011</t>
  </si>
  <si>
    <t>סה"כ תל אביב 90</t>
  </si>
  <si>
    <t>פוקס- פוקס</t>
  </si>
  <si>
    <t>1087022</t>
  </si>
  <si>
    <t>512157603</t>
  </si>
  <si>
    <t>אנלייט אנרגיה- אנלייט אנרגיה</t>
  </si>
  <si>
    <t>720011</t>
  </si>
  <si>
    <t>520041146</t>
  </si>
  <si>
    <t>כלל ביטוח- כלל עסקי ביטוח</t>
  </si>
  <si>
    <t>224014</t>
  </si>
  <si>
    <t>520036120</t>
  </si>
  <si>
    <t>אפריקה מגורים</t>
  </si>
  <si>
    <t>1097948</t>
  </si>
  <si>
    <t>520034760</t>
  </si>
  <si>
    <t>דמרי- דמרי</t>
  </si>
  <si>
    <t>1090315</t>
  </si>
  <si>
    <t>חברה לישראל- חברה לישראל</t>
  </si>
  <si>
    <t>576017</t>
  </si>
  <si>
    <t>דלק קבוצה- דלק קבוצה</t>
  </si>
  <si>
    <t>1084128</t>
  </si>
  <si>
    <t>520044322</t>
  </si>
  <si>
    <t>דלק קד יהש- דלק קידוחים יהש</t>
  </si>
  <si>
    <t>475020</t>
  </si>
  <si>
    <t>550013098</t>
  </si>
  <si>
    <t>ישראמקו יהש- ישראמקו יהש</t>
  </si>
  <si>
    <t>232017</t>
  </si>
  <si>
    <t>פתאל החזקות- פתאל החזקות</t>
  </si>
  <si>
    <t>1143429</t>
  </si>
  <si>
    <t>512607888</t>
  </si>
  <si>
    <t>מלונאות ותיירות</t>
  </si>
  <si>
    <t>רמי לוי</t>
  </si>
  <si>
    <t>1104249</t>
  </si>
  <si>
    <t>513770669</t>
  </si>
  <si>
    <t>אדגר- אדגר השקעות</t>
  </si>
  <si>
    <t>1820083</t>
  </si>
  <si>
    <t>אלקטרה נדלן- אלקטרה נדל"ן</t>
  </si>
  <si>
    <t>1094044</t>
  </si>
  <si>
    <t>510607328</t>
  </si>
  <si>
    <t>אפריקה נכסים- אפי נכסים</t>
  </si>
  <si>
    <t>1091354</t>
  </si>
  <si>
    <t>בראק אן וי- בראק אן וי</t>
  </si>
  <si>
    <t>1121607</t>
  </si>
  <si>
    <t>34250659</t>
  </si>
  <si>
    <t>גזית גלוב- גזית גלוב</t>
  </si>
  <si>
    <t>126011</t>
  </si>
  <si>
    <t>סאמיט</t>
  </si>
  <si>
    <t>1081686</t>
  </si>
  <si>
    <t>מגה אור- מגה אור</t>
  </si>
  <si>
    <t>1104488</t>
  </si>
  <si>
    <t>ריט 1- ריט1</t>
  </si>
  <si>
    <t>1098920</t>
  </si>
  <si>
    <t>אלקטריאון</t>
  </si>
  <si>
    <t>368019</t>
  </si>
  <si>
    <t>520038126</t>
  </si>
  <si>
    <t>ג'נסל</t>
  </si>
  <si>
    <t>1169689</t>
  </si>
  <si>
    <t>514579887</t>
  </si>
  <si>
    <t>וואן תוכנה- וואן טכנולוגיות תוכנה</t>
  </si>
  <si>
    <t>161018</t>
  </si>
  <si>
    <t>520034695</t>
  </si>
  <si>
    <t>שרותי מידע</t>
  </si>
  <si>
    <t>חילן- חילן</t>
  </si>
  <si>
    <t>1084698</t>
  </si>
  <si>
    <t>520039942</t>
  </si>
  <si>
    <t>פורמולה- פורמולה מערכות</t>
  </si>
  <si>
    <t>256016</t>
  </si>
  <si>
    <t>520036690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</si>
  <si>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</si>
  <si>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</si>
  <si>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</si>
  <si>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</si>
  <si>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</si>
  <si>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פרטנר- פרטנר</t>
  </si>
  <si>
    <t>1083484</t>
  </si>
  <si>
    <t>סה"כ מניות היתר</t>
  </si>
  <si>
    <t>ארקו קורפ</t>
  </si>
  <si>
    <t>1170901</t>
  </si>
  <si>
    <t>3535148</t>
  </si>
  <si>
    <t>אופל בלאנס- אופל בלאנס השקעות בע"מ</t>
  </si>
  <si>
    <t>1094986</t>
  </si>
  <si>
    <t>513734566</t>
  </si>
  <si>
    <t>אשראי חוץ בנקאי</t>
  </si>
  <si>
    <t>חג'ג' נדל"ן- חג'ג' נדלן</t>
  </si>
  <si>
    <t>823013</t>
  </si>
  <si>
    <t>520033309</t>
  </si>
  <si>
    <t>קיסטון ריט- קיסטון ריט</t>
  </si>
  <si>
    <t>1175934</t>
  </si>
  <si>
    <t>515983476</t>
  </si>
  <si>
    <t>איי.איי.אם. יהש</t>
  </si>
  <si>
    <t>1171230</t>
  </si>
  <si>
    <t>540299518</t>
  </si>
  <si>
    <t>השקעות במדעי החיים</t>
  </si>
  <si>
    <t>אלמדה יהש</t>
  </si>
  <si>
    <t>1168962</t>
  </si>
  <si>
    <t>540296795</t>
  </si>
  <si>
    <t>רציו פטרוליום יהש- רציו פטרוליום</t>
  </si>
  <si>
    <t>1139864</t>
  </si>
  <si>
    <t>550268411</t>
  </si>
  <si>
    <t>יומן אקסטנשנס</t>
  </si>
  <si>
    <t>1170000</t>
  </si>
  <si>
    <t>514707736</t>
  </si>
  <si>
    <t>מכשור רפואי</t>
  </si>
  <si>
    <t>פלסאנמור- פלסאנמור</t>
  </si>
  <si>
    <t>1176700</t>
  </si>
  <si>
    <t>515139129</t>
  </si>
  <si>
    <t>קבוצת אקרשטיין- אקרשטיין</t>
  </si>
  <si>
    <t>1176205</t>
  </si>
  <si>
    <t>512714494</t>
  </si>
  <si>
    <t>בית שמש- מנועי בית שמש</t>
  </si>
  <si>
    <t>1081561</t>
  </si>
  <si>
    <t>520043480</t>
  </si>
  <si>
    <t>מגוריט- מגוריט</t>
  </si>
  <si>
    <t>1139195</t>
  </si>
  <si>
    <t>515434074</t>
  </si>
  <si>
    <t>פיט השקעות יהש- פיט השקעות</t>
  </si>
  <si>
    <t>1173178</t>
  </si>
  <si>
    <t>540300522</t>
  </si>
  <si>
    <t>פודטק</t>
  </si>
  <si>
    <t>פליינג ספארק- פליינג ספארק</t>
  </si>
  <si>
    <t>1173582</t>
  </si>
  <si>
    <t>515259307</t>
  </si>
  <si>
    <t>ורידיס- ורידיס</t>
  </si>
  <si>
    <t>1176387</t>
  </si>
  <si>
    <t>515935807</t>
  </si>
  <si>
    <t>הייקון מערכות- הייקון מערכות בע"מ</t>
  </si>
  <si>
    <t>1169945</t>
  </si>
  <si>
    <t>514347160</t>
  </si>
  <si>
    <t>רובוטיקה ותלת מימד</t>
  </si>
  <si>
    <t>גמא ניהול- גמא ניהול</t>
  </si>
  <si>
    <t>1177484</t>
  </si>
  <si>
    <t>512711789</t>
  </si>
  <si>
    <t>מור השקעות- מור השקעות</t>
  </si>
  <si>
    <t>1141464</t>
  </si>
  <si>
    <t>513834606</t>
  </si>
  <si>
    <t>גלאסבוקס- גלאסבוקס</t>
  </si>
  <si>
    <t>1176288</t>
  </si>
  <si>
    <t>514525260</t>
  </si>
  <si>
    <t>פורסייט- פורסייט אוטונומס</t>
  </si>
  <si>
    <t>199018</t>
  </si>
  <si>
    <t>520036062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</si>
  <si>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</si>
  <si>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</si>
  <si>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</si>
  <si>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</si>
  <si>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</si>
  <si>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</si>
  <si>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KORNIT DIGITAL-KRNT</t>
  </si>
  <si>
    <t>IL0011216723</t>
  </si>
  <si>
    <t>1564</t>
  </si>
  <si>
    <t>INDUSTRIAL</t>
  </si>
  <si>
    <t>CHKP - CHECK POINT</t>
  </si>
  <si>
    <t>IL0010824113</t>
  </si>
  <si>
    <t>2080</t>
  </si>
  <si>
    <t>Software &amp; Services</t>
  </si>
  <si>
    <t>FIVERR INTERNATIONAL</t>
  </si>
  <si>
    <t>IL0011582033</t>
  </si>
  <si>
    <t>5153</t>
  </si>
  <si>
    <t>TABOOLA- TABOOLA</t>
  </si>
  <si>
    <t>KYG493921061</t>
  </si>
  <si>
    <t>רויטרס</t>
  </si>
  <si>
    <t>513870683</t>
  </si>
  <si>
    <t>WIX -  WIX.COM- WIX.COM</t>
  </si>
  <si>
    <t>IL0011301780</t>
  </si>
  <si>
    <t>2275</t>
  </si>
  <si>
    <t>SOLAREDGE</t>
  </si>
  <si>
    <t>US83417M1045</t>
  </si>
  <si>
    <t>4744</t>
  </si>
  <si>
    <t>Technology Hardware &amp; Equip</t>
  </si>
  <si>
    <t>DARIOHEALTH</t>
  </si>
  <si>
    <t>US23725P2092</t>
  </si>
  <si>
    <t>5233</t>
  </si>
  <si>
    <t>FB - FACEBOOK</t>
  </si>
  <si>
    <t>US30303M1027</t>
  </si>
  <si>
    <t>5097</t>
  </si>
  <si>
    <t>Media</t>
  </si>
  <si>
    <t>SMSN LI - SAMSUNG</t>
  </si>
  <si>
    <t>US7960508882</t>
  </si>
  <si>
    <t>FWB</t>
  </si>
  <si>
    <t>5093</t>
  </si>
  <si>
    <t>ATRIUM EUROPEAN-ARTS AV- ATRIUM EUROPEAN</t>
  </si>
  <si>
    <t>JE00B3DCF752</t>
  </si>
  <si>
    <t>4595</t>
  </si>
  <si>
    <t>Real Estate</t>
  </si>
  <si>
    <t>PARK PLAZA  HOTEL</t>
  </si>
  <si>
    <t>GG00B1Z5FH87</t>
  </si>
  <si>
    <t>LSE</t>
  </si>
  <si>
    <t>5123</t>
  </si>
  <si>
    <t>NVIDIA CORP - NVDA</t>
  </si>
  <si>
    <t>US67066G1040</t>
  </si>
  <si>
    <t>4967</t>
  </si>
  <si>
    <t>Semiconductors &amp; Semicon Equip</t>
  </si>
  <si>
    <t>TSM - TAIWAN SEMICONDUCTOR- TAIWAN SEMI</t>
  </si>
  <si>
    <t>us8740391003</t>
  </si>
  <si>
    <t>5088</t>
  </si>
  <si>
    <t>ALIBABA GROUP H</t>
  </si>
  <si>
    <t>US01609W1027</t>
  </si>
  <si>
    <t>4806</t>
  </si>
  <si>
    <t>AMAZON-AMZN COM</t>
  </si>
  <si>
    <t>US0231351067</t>
  </si>
  <si>
    <t>4865</t>
  </si>
  <si>
    <t>MSFT -  MICROSOFT- MICROSOFT</t>
  </si>
  <si>
    <t>us5949181045</t>
  </si>
  <si>
    <t>5083</t>
  </si>
  <si>
    <t>*TENCENT HOLDING ADR-TCEHY</t>
  </si>
  <si>
    <t>US88032Q1094</t>
  </si>
  <si>
    <t>4856</t>
  </si>
  <si>
    <t>AAPL - Apple</t>
  </si>
  <si>
    <t>US0378331005</t>
  </si>
  <si>
    <t>930</t>
  </si>
  <si>
    <t>GOOG GOOGLE C Class - GOOGLE</t>
  </si>
  <si>
    <t>US38259P7069</t>
  </si>
  <si>
    <t>960</t>
  </si>
  <si>
    <t>RTS ATRIUM 25/0 הקצאת זכויות בגין נייר 92742- ATRIUM EUROPEAN</t>
  </si>
  <si>
    <t>NL0015000DG0</t>
  </si>
  <si>
    <t>סה"כ שמחקות מדדי מניות בישראל</t>
  </si>
  <si>
    <t>הראל סל (A4) תא נדלן- הראל קרנות מדד</t>
  </si>
  <si>
    <t>1148964</t>
  </si>
  <si>
    <t>511776783</t>
  </si>
  <si>
    <t>מניות</t>
  </si>
  <si>
    <t>סה"כ שמחקות מדדי מניות בחו"ל</t>
  </si>
  <si>
    <t>Indxx China Internet (4D) ETF קסם- קסם קרנות נאמנות</t>
  </si>
  <si>
    <t>1170844</t>
  </si>
  <si>
    <t>510938608</t>
  </si>
  <si>
    <t>קסם ETF (4D) אינדקס מפעילי בורסות עולמיות- קסם קרנות נאמנות</t>
  </si>
  <si>
    <t>1175207</t>
  </si>
  <si>
    <t>קסם MSCI EM (D4) ETF- קסם קרנות נאמנות</t>
  </si>
  <si>
    <t>1145812</t>
  </si>
  <si>
    <t>סה"כ שמחקות מדדים אחרים בישראל</t>
  </si>
  <si>
    <t>תכלית תל בונד מאגר- מיטב תכלית</t>
  </si>
  <si>
    <t>1144013</t>
  </si>
  <si>
    <t>513534974</t>
  </si>
  <si>
    <t>אג"ח</t>
  </si>
  <si>
    <t>פסגות סל תל בונד 60 סדרה 3- פסגות קרנות מדד</t>
  </si>
  <si>
    <t>1148006</t>
  </si>
  <si>
    <t>513765339</t>
  </si>
  <si>
    <t>סה"כ שמחקות מדדים אחרים בחו"ל</t>
  </si>
  <si>
    <t>סה"כ short</t>
  </si>
  <si>
    <t>סה"כ שמחקות מדדי מניות</t>
  </si>
  <si>
    <t>SOLAR- INVESCO</t>
  </si>
  <si>
    <t>US46138G7060</t>
  </si>
  <si>
    <t>1290</t>
  </si>
  <si>
    <t>SOXX - SEMICONDUCTOR- BlackRock</t>
  </si>
  <si>
    <t>US4642875235</t>
  </si>
  <si>
    <t>2235</t>
  </si>
  <si>
    <t>Other</t>
  </si>
  <si>
    <t>Global X China Clean Energy ETF</t>
  </si>
  <si>
    <t>HK0000562667</t>
  </si>
  <si>
    <t>5249</t>
  </si>
  <si>
    <t>EWA - AUSTRALIA- BlackRock</t>
  </si>
  <si>
    <t>US4642861037</t>
  </si>
  <si>
    <t>EWY - SOUTH KOREA- BlackRock</t>
  </si>
  <si>
    <t>US4642867729</t>
  </si>
  <si>
    <t>First Trust Nasdaq Cyber ETF</t>
  </si>
  <si>
    <t>US33734X8469</t>
  </si>
  <si>
    <t>3165</t>
  </si>
  <si>
    <t>GLOBAL X</t>
  </si>
  <si>
    <t>US37954Y6730</t>
  </si>
  <si>
    <t>5099</t>
  </si>
  <si>
    <t>GLOBAL X -CLOUD COMPUTING</t>
  </si>
  <si>
    <t>US37954Y4420</t>
  </si>
  <si>
    <t>GLOBAL X -Telemedicine &amp; Digital Health</t>
  </si>
  <si>
    <t>US37954Y2853</t>
  </si>
  <si>
    <t>RSP-S&amp;P 500 EQUAL WEI- Guggenheim Funds</t>
  </si>
  <si>
    <t>US78355W1062</t>
  </si>
  <si>
    <t>4205</t>
  </si>
  <si>
    <t>FXI - CHINA 50- ISHARES</t>
  </si>
  <si>
    <t>US4642871846</t>
  </si>
  <si>
    <t>4601</t>
  </si>
  <si>
    <t>ISHARE JAPAN EWJ- ISHARES</t>
  </si>
  <si>
    <t>US4642868487</t>
  </si>
  <si>
    <t>iShares Healthcare Innovation</t>
  </si>
  <si>
    <t>IE00BYZK4776</t>
  </si>
  <si>
    <t>CSI-KWEB CHINA</t>
  </si>
  <si>
    <t>US5007673065</t>
  </si>
  <si>
    <t>4868</t>
  </si>
  <si>
    <t>SPY - S&amp;P 500</t>
  </si>
  <si>
    <t>US78462F1030</t>
  </si>
  <si>
    <t>4640</t>
  </si>
  <si>
    <t>XLE - Energy Select- STATE STREET-SPDRS</t>
  </si>
  <si>
    <t>us81369y5069</t>
  </si>
  <si>
    <t>XLP - CONSUMER STAPLES</t>
  </si>
  <si>
    <t>US81369Y3080</t>
  </si>
  <si>
    <t>WISDOMTREE INDIA</t>
  </si>
  <si>
    <t>US97717W422</t>
  </si>
  <si>
    <t>3115</t>
  </si>
  <si>
    <t>XTRACKERS CSI300 SWAP</t>
  </si>
  <si>
    <t>LU0779800910</t>
  </si>
  <si>
    <t>5246</t>
  </si>
  <si>
    <t>סה"כ שמחקות מדדים אחרים</t>
  </si>
  <si>
    <t>ISHARES JPM EM - IEMB LN</t>
  </si>
  <si>
    <t>IE00B2NPKV68</t>
  </si>
  <si>
    <t>PIMCO EM ADVANTAGE -EMLB LN</t>
  </si>
  <si>
    <t>IE00B4P11460</t>
  </si>
  <si>
    <t>5198</t>
  </si>
  <si>
    <t>INVESCO DB AGRICOLTURE</t>
  </si>
  <si>
    <t>US46140H1068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</si>
  <si>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</si>
  <si>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</si>
  <si>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</si>
  <si>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</si>
  <si>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</si>
  <si>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ilAA+</t>
  </si>
  <si>
    <t>ASHOKA INDIA OPPORTUNITIES</t>
  </si>
  <si>
    <t>IE00BH3N4915</t>
  </si>
  <si>
    <t>5223</t>
  </si>
  <si>
    <t>לא מדורג</t>
  </si>
  <si>
    <t>ATONRA SICAV</t>
  </si>
  <si>
    <t>LU2170994714</t>
  </si>
  <si>
    <t>5229</t>
  </si>
  <si>
    <t>INVESCO GRETER CHINA</t>
  </si>
  <si>
    <t>LU0100600369</t>
  </si>
  <si>
    <t>5224</t>
  </si>
  <si>
    <t>SCHRODER INT GREAT CHINA-SISGRCC LX</t>
  </si>
  <si>
    <t>LU0140637140</t>
  </si>
  <si>
    <t>5105</t>
  </si>
  <si>
    <t>סה"כ כתבי אופציות בישראל</t>
  </si>
  <si>
    <t>אלמדה  אופציה 1 5/4/22</t>
  </si>
  <si>
    <t>1168970</t>
  </si>
  <si>
    <t>אלמדה  אופציה 2 10/10/23</t>
  </si>
  <si>
    <t>1168988</t>
  </si>
  <si>
    <t>רציו      אפ 19 20/07/21- רציו יהש</t>
  </si>
  <si>
    <t>3940319</t>
  </si>
  <si>
    <t>פליינג ספרק אופציה 1 04/03/2024- פליינג ספארק</t>
  </si>
  <si>
    <t>1173590</t>
  </si>
  <si>
    <t>סה"כ כתבי אופציה בחו"ל</t>
  </si>
  <si>
    <t>סה"כ מדדים כולל מניות</t>
  </si>
  <si>
    <t>סה"כ ש"ח/מט"ח</t>
  </si>
  <si>
    <t>סה"כ ריבית</t>
  </si>
  <si>
    <t>SPXW PUT 3000 31/12/2021</t>
  </si>
  <si>
    <t>BBG00YMK88L7</t>
  </si>
  <si>
    <t>סה"כ מטבע</t>
  </si>
  <si>
    <t>סה"כ סחורות</t>
  </si>
  <si>
    <t>DAX -DFWU1-17/09/21</t>
  </si>
  <si>
    <t>DE000C52VJ09</t>
  </si>
  <si>
    <t>FTSE100-Z U1-17/09/21</t>
  </si>
  <si>
    <t>GB00J8RB4H81</t>
  </si>
  <si>
    <t>FUT VAL EUR HSB -רוו"ה מח</t>
  </si>
  <si>
    <t>333740</t>
  </si>
  <si>
    <t>FUT VAL EUR HSBC - רוו"ה מחוזים</t>
  </si>
  <si>
    <t>FUT VAL USD - רוו"ה מחוזים</t>
  </si>
  <si>
    <t>415349</t>
  </si>
  <si>
    <t>MINI NASDAQ-NQU1- 17/09/2021</t>
  </si>
  <si>
    <t>BBG00VDHP5Y3</t>
  </si>
  <si>
    <t>ULTRA 10 YEAR US - UXYU1 - 21/09/21</t>
  </si>
  <si>
    <t>BBG00YHYJ4F7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</si>
  <si>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</si>
  <si>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</si>
  <si>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</si>
  <si>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</si>
  <si>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</si>
  <si>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</si>
  <si>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</si>
  <si>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</si>
  <si>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</si>
  <si>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</si>
  <si>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</si>
  <si>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</si>
  <si>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</si>
  <si>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</si>
  <si>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</si>
  <si>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</si>
  <si>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דליה אנ אגחא-רמ- דליה אנרגיה</t>
  </si>
  <si>
    <t>1171362</t>
  </si>
  <si>
    <t>516269248</t>
  </si>
  <si>
    <t>מקס איט אג"ח-רמ- מקס איט</t>
  </si>
  <si>
    <t>1155506</t>
  </si>
  <si>
    <t>512905423</t>
  </si>
  <si>
    <t>31/10/18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</si>
  <si>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</si>
  <si>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</si>
  <si>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</si>
  <si>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</si>
  <si>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</si>
  <si>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</si>
  <si>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</si>
  <si>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</si>
  <si>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SMART SHOOTER LTD-מניה לא סחירה- סמארט שוטר</t>
  </si>
  <si>
    <t>74213</t>
  </si>
  <si>
    <t>514615590</t>
  </si>
  <si>
    <t>איי.איי.אם. יהש - שותף כללי</t>
  </si>
  <si>
    <t>בראון  הוטלס- מלונות בראון</t>
  </si>
  <si>
    <t>74194</t>
  </si>
  <si>
    <t>513956938</t>
  </si>
  <si>
    <t>סופטוויל-מניה לא סחירה- סופטוויל</t>
  </si>
  <si>
    <t>74182</t>
  </si>
  <si>
    <t>5079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</si>
  <si>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</si>
  <si>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</si>
  <si>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</si>
  <si>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</si>
  <si>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</si>
  <si>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</si>
  <si>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סה"כ קרנות גידור</t>
  </si>
  <si>
    <t>קרן ברוש- קרן ברוש</t>
  </si>
  <si>
    <t>25/07/18</t>
  </si>
  <si>
    <t>קרן ואר- קרן ואר</t>
  </si>
  <si>
    <t>סה"כ קרנות נדל"ן</t>
  </si>
  <si>
    <t>קרן 2 JTLV  אלעד מגורים- קרן 2 JTLV</t>
  </si>
  <si>
    <t>קרן 2 JTLV- קרן 2 JTLV</t>
  </si>
  <si>
    <t>07/04/21</t>
  </si>
  <si>
    <t>סה"כ קרנות השקעה אחרות</t>
  </si>
  <si>
    <t>קרן First Time</t>
  </si>
  <si>
    <t>IDE קרן אלפא 2- קרן אלפא</t>
  </si>
  <si>
    <t>28/02/19</t>
  </si>
  <si>
    <t>IDE קרן אלפא 3- קרן אלפא</t>
  </si>
  <si>
    <t>קרן להב 3- קרן להב</t>
  </si>
  <si>
    <t>קרן ION</t>
  </si>
  <si>
    <t>07/07/20</t>
  </si>
  <si>
    <t>דן תחבורה- דן תחבורה</t>
  </si>
  <si>
    <t>11/02/21</t>
  </si>
  <si>
    <t>קרן הליוס 4- קרן הליוס</t>
  </si>
  <si>
    <t>סה"כ קרנות הון סיכון בחו"ל</t>
  </si>
  <si>
    <t>סה"כ קרנות גידור בחו"ל</t>
  </si>
  <si>
    <t>קרן דפנה- DAFNA INTERNATIONAL FUND</t>
  </si>
  <si>
    <t>23/04/19</t>
  </si>
  <si>
    <t>Sphera Biotech FUND- Sphera Biotech FUND</t>
  </si>
  <si>
    <t>01/05/19</t>
  </si>
  <si>
    <t>סה"כ קרנות נדל"ן בחו"ל</t>
  </si>
  <si>
    <t>קרן פארו פוינט- Faropoint Frg</t>
  </si>
  <si>
    <t>23/10/19</t>
  </si>
  <si>
    <t>אלקטרה נדל"ן (MF) קרן מספר 2- Electra Multifamily Investments Fund II LP</t>
  </si>
  <si>
    <t>19/09/19</t>
  </si>
  <si>
    <t>אלקטרה נדל"ן (MF) קרן מספר 3- Electra Multifamily Investments Fund III LP</t>
  </si>
  <si>
    <t>אלקטרה נדל"ן (MF) קרן מספר 1- Electra Multifamily Investments Fund LP</t>
  </si>
  <si>
    <t>04/06/19</t>
  </si>
  <si>
    <t>קרן הראל פיננסיים השקעות בנדל"ן- קרן הראל פיננסים השקעות בנדל"ן</t>
  </si>
  <si>
    <t>12/11/18</t>
  </si>
  <si>
    <t>סה"כ קרנות השקעה אחרות בחו"ל</t>
  </si>
  <si>
    <t>SG VC 3 קרן- SG VC</t>
  </si>
  <si>
    <t>27/08/20</t>
  </si>
  <si>
    <t>SG VC 4 קרן- SG VC</t>
  </si>
  <si>
    <t>27/05/21</t>
  </si>
  <si>
    <t>SG VC 5 קרן- SG VC</t>
  </si>
  <si>
    <t>26/05/21</t>
  </si>
  <si>
    <t>קרן חוב פונטיפקס 4- Pontifax Medison Debt Financing</t>
  </si>
  <si>
    <t>15/02/21</t>
  </si>
  <si>
    <t>קרן COLLER 8</t>
  </si>
  <si>
    <t>30/05/21</t>
  </si>
  <si>
    <t>LPA  Nordic Power- LPA  Nordic Power</t>
  </si>
  <si>
    <t>24/11/20</t>
  </si>
  <si>
    <t>אלקטרה נדל"ן קרן חוב- Electra Capital PM Fund LP</t>
  </si>
  <si>
    <t>FUSE 11 FUND- FUSE 11 FUND</t>
  </si>
  <si>
    <t>קרן REVOLVER- REVOLVER</t>
  </si>
  <si>
    <t>קרן הפניקס קו-אינווסט- הפניקס</t>
  </si>
  <si>
    <t>22/03/21</t>
  </si>
  <si>
    <t>קרן ויולה קרדיט 6- קרן ויולה</t>
  </si>
  <si>
    <t>12/05/21</t>
  </si>
  <si>
    <t>קרן ION CROSS OVER 2- ION</t>
  </si>
  <si>
    <t>סה"כ כתבי אופציה בישראל</t>
  </si>
  <si>
    <t>SMART SHOOTER LTD אופציה לא סחירה 18/02/23- סמארט שוטר</t>
  </si>
  <si>
    <t>742131</t>
  </si>
  <si>
    <t>23/02/21</t>
  </si>
  <si>
    <t>סה"כ מט"ח/מט"ח</t>
  </si>
  <si>
    <t>פורוורד אירו/שקל 05/10/21 3.955 153851</t>
  </si>
  <si>
    <t>153851</t>
  </si>
  <si>
    <t>07/06/21</t>
  </si>
  <si>
    <t>פורוורד דולר/שקל 05/10/21 3.24 153848</t>
  </si>
  <si>
    <t>153848</t>
  </si>
  <si>
    <t>פורוורד דולר/שקל 05/10/21 3.241 153853</t>
  </si>
  <si>
    <t>153853</t>
  </si>
  <si>
    <t>סה"כ כנגד חסכון עמיתים/מבוטחים</t>
  </si>
  <si>
    <t>סה"כ מבוטחות במשכנתא או תיקי משכנתאות</t>
  </si>
  <si>
    <t>הלוואה – א.פ.י נתיב פיתוח בע"מ 30.04.2022</t>
  </si>
  <si>
    <t>לא</t>
  </si>
  <si>
    <t>96029</t>
  </si>
  <si>
    <t>511519134</t>
  </si>
  <si>
    <t>18/06/20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</si>
  <si>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</si>
  <si>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</si>
  <si>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</si>
  <si>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</si>
  <si>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</si>
  <si>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דירוג פנימי</t>
  </si>
  <si>
    <t>הלוואה – מלונות בראון ג' 01.04.2023</t>
  </si>
  <si>
    <t>96023</t>
  </si>
  <si>
    <t>31/03/20</t>
  </si>
  <si>
    <t>הלוואה – מלונות בראון ד' 01.04.2023</t>
  </si>
  <si>
    <t>96027</t>
  </si>
  <si>
    <t>15/10/20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</si>
  <si>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</si>
  <si>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</si>
  <si>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</si>
  <si>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</si>
  <si>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</si>
  <si>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</si>
  <si>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</si>
  <si>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</si>
  <si>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</si>
  <si>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</si>
  <si>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</si>
  <si>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</si>
  <si>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</si>
  <si>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</si>
  <si>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CHF HSBC - בטחונות</t>
  </si>
  <si>
    <t>327080</t>
  </si>
  <si>
    <t>MONEY GBP HSBC - בטחונות</t>
  </si>
  <si>
    <t>327114</t>
  </si>
  <si>
    <t>MONEY EUR HSBC - בטחונות</t>
  </si>
  <si>
    <t>327064</t>
  </si>
  <si>
    <t>MONEY USD HSBC - בטחונות</t>
  </si>
  <si>
    <t>415323</t>
  </si>
  <si>
    <t xml:space="preserve"> first time 
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</si>
  <si>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</si>
  <si>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</si>
  <si>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</si>
  <si>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</si>
  <si>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</si>
  <si>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</si>
  <si>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</si>
  <si>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</si>
  <si>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</si>
  <si>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</si>
  <si>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</si>
  <si>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SG VC 4</t>
  </si>
  <si>
    <t xml:space="preserve"> FUSE11</t>
  </si>
  <si>
    <t xml:space="preserve">Electra America 
Multifamily 3
</t>
  </si>
  <si>
    <t>SG VC 5</t>
  </si>
  <si>
    <t>דאון טאון חיפה</t>
  </si>
  <si>
    <t>נדל"ן מניב בישראל</t>
  </si>
  <si>
    <t>מזומנים</t>
  </si>
  <si>
    <t>תעודות התחייבות ממשלתיות</t>
  </si>
  <si>
    <t xml:space="preserve">תעודות חוב מסחריות </t>
  </si>
  <si>
    <t>אג"ח קונצרני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</si>
  <si>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</si>
  <si>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</si>
  <si>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</si>
  <si>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</si>
  <si>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</si>
  <si>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</si>
  <si>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</si>
  <si>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</si>
  <si>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</si>
  <si>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</si>
  <si>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</si>
  <si>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</si>
  <si>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</si>
  <si>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</si>
  <si>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</si>
  <si>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</si>
  <si>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</si>
  <si>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</si>
  <si>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</si>
  <si>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 xml:space="preserve">השקעות אחרות 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</si>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</sst>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1" fillId="0" borderId="0" xfId="0" applyFont="1"/>
    <xf numFmtId="14" fontId="0" fillId="0" borderId="0" xfId="0" applyNumberFormat="1"/>
    <xf numFmtId="3" fontId="17" fillId="0" borderId="0" xfId="0" applyNumberFormat="1" applyFont="1"/>
    <xf numFmtId="3" fontId="1" fillId="0" borderId="0" xfId="0" applyNumberFormat="1" applyFont="1"/>
    <xf numFmtId="3" fontId="17" fillId="4" borderId="0" xfId="0" applyNumberFormat="1" applyFont="1" applyFill="1"/>
    <xf numFmtId="14" fontId="0" fillId="0" borderId="0" xfId="0" applyNumberFormat="1" applyFill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10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09" tableBorderDxfId="408">
  <autoFilter ref="B6:D42">
    <filterColumn colId="0" hiddenButton="1"/>
    <filterColumn colId="1" hiddenButton="1"/>
    <filterColumn colId="2" hiddenButton="1"/>
  </autoFilter>
  <tableColumns count="3">
    <tableColumn id="1" name="עמודה1" dataDxfId="407" dataCellStyle="Normal_2007-16618"/>
    <tableColumn id="2" name="שווי הוגן" dataDxfId="406"/>
    <tableColumn id="3" name="שעור מנכסי השקעה*" dataDxfId="40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49" totalsRowShown="0" headerRowDxfId="404" headerRowBorderDxfId="403" tableBorderDxfId="402" headerRowCellStyle="Normal_2007-16618">
  <autoFilter ref="C44:D49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5" totalsRowShown="0" headerRowDxfId="401" dataDxfId="399" headerRowBorderDxfId="400" tableBorderDxfId="398">
  <autoFilter ref="A6:K3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397"/>
    <tableColumn id="2" name="מספר ני&quot;ע" dataDxfId="396"/>
    <tableColumn id="3" name="מספר מנפיק" dataDxfId="395"/>
    <tableColumn id="4" name="דירוג" dataDxfId="394"/>
    <tableColumn id="5" name="שם מדרג" dataDxfId="393"/>
    <tableColumn id="6" name="סוג מטבע" dataDxfId="392"/>
    <tableColumn id="7" name="שיעור ריבית" dataDxfId="391"/>
    <tableColumn id="8" name="תשואה לפידיון" dataDxfId="390"/>
    <tableColumn id="9" name="שווי שוק" dataDxfId="389"/>
    <tableColumn id="10" name="שעור מנכסי אפיק ההשקעה" dataDxfId="388"/>
    <tableColumn id="11" name="שעור מסך נכסי השקעה" dataDxfId="38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42" totalsRowShown="0" headerRowDxfId="386" dataDxfId="384" headerRowBorderDxfId="385" tableBorderDxfId="383">
  <autoFilter ref="A7:Q4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82"/>
    <tableColumn id="2" name="מספר ני&quot;ע" dataDxfId="381"/>
    <tableColumn id="3" name="זירת מסחר" dataDxfId="380"/>
    <tableColumn id="4" name="דירוג" dataDxfId="379"/>
    <tableColumn id="5" name="שם מדרג" dataDxfId="378"/>
    <tableColumn id="6" name="תאריך רכישה" dataDxfId="377"/>
    <tableColumn id="7" name="מח&quot;מ" dataDxfId="376"/>
    <tableColumn id="8" name="סוג מטבע" dataDxfId="375"/>
    <tableColumn id="9" name="שיעור ריבית" dataDxfId="374"/>
    <tableColumn id="10" name="תשואה לפידיון" dataDxfId="373"/>
    <tableColumn id="11" name="ערך נקוב****" dataDxfId="372"/>
    <tableColumn id="12" name="שער***" dataDxfId="371"/>
    <tableColumn id="13" name="פדיון/ריבית/דיבידנד לקבל*****  " dataDxfId="370"/>
    <tableColumn id="14" name="שווי שוק" dataDxfId="369"/>
    <tableColumn id="15" name="שעור מערך נקוב**** מונפק" dataDxfId="368"/>
    <tableColumn id="16" name="שעור מנכסי אפיק ההשקעה" dataDxfId="367"/>
    <tableColumn id="17" name="שעור מסך נכסי השקעה**" dataDxfId="3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65" dataDxfId="363" headerRowBorderDxfId="364" tableBorderDxfId="362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1"/>
    <tableColumn id="2" name="מספר ני&quot;ע" dataDxfId="360"/>
    <tableColumn id="3" name="זירת מסחר" dataDxfId="359"/>
    <tableColumn id="4" name="ספק מידע" dataDxfId="358"/>
    <tableColumn id="5" name="מספר מנפיק" dataDxfId="357"/>
    <tableColumn id="6" name="ענף מסחר" dataDxfId="356"/>
    <tableColumn id="7" name="דירוג" dataDxfId="355"/>
    <tableColumn id="8" name="שם מדרג" dataDxfId="354"/>
    <tableColumn id="9" name="תאריך רכישה" dataDxfId="353"/>
    <tableColumn id="10" name="מח&quot;מ" dataDxfId="352"/>
    <tableColumn id="11" name="סוג מטבע" dataDxfId="351"/>
    <tableColumn id="12" name="שיעור ריבית" dataDxfId="350"/>
    <tableColumn id="13" name="תשואה לפידיון" dataDxfId="349"/>
    <tableColumn id="14" name="ערך נקוב****" dataDxfId="348"/>
    <tableColumn id="15" name="שער***" dataDxfId="347"/>
    <tableColumn id="16" name="פדיון/ריבית/דיבידנד לקבל*****  " dataDxfId="346"/>
    <tableColumn id="17" name="שווי שוק" dataDxfId="345"/>
    <tableColumn id="18" name="שעור מערך נקוב מונפק" dataDxfId="344"/>
    <tableColumn id="19" name="שעור מנכסי אפיק ההשקעה" dataDxfId="343"/>
    <tableColumn id="20" name="שעור מסך נכסי השקעה**" dataDxfId="34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93" totalsRowShown="0" headerRowDxfId="341" dataDxfId="339" headerRowBorderDxfId="340" tableBorderDxfId="338">
  <autoFilter ref="A7:T9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 dataDxfId="337"/>
    <tableColumn id="4" name="ספק מידע" dataDxfId="336"/>
    <tableColumn id="5" name="מספר מנפיק" dataDxfId="335"/>
    <tableColumn id="6" name="ענף מסחר"/>
    <tableColumn id="7" name="דירוג"/>
    <tableColumn id="8" name="שם מדרג" dataDxfId="334"/>
    <tableColumn id="9" name="תאריך רכישה" dataDxfId="333"/>
    <tableColumn id="10" name="מח&quot;מ" dataDxfId="332"/>
    <tableColumn id="11" name="סוג מטבע"/>
    <tableColumn id="12" name="שיעור ריבית" dataDxfId="331"/>
    <tableColumn id="13" name="תשואה לפידיון" dataDxfId="330"/>
    <tableColumn id="14" name="ערך נקוב****" dataDxfId="329"/>
    <tableColumn id="15" name="שער***" dataDxfId="328"/>
    <tableColumn id="16" name="פדיון/ריבית/דיבידנד לקבל*****  "/>
    <tableColumn id="17" name="שווי שוק" dataDxfId="327"/>
    <tableColumn id="18" name="שעור מערך נקוב מונפק" dataDxfId="326"/>
    <tableColumn id="19" name="שעור מנכסי אפיק ההשקעה" dataDxfId="325"/>
    <tableColumn id="20" name="שעור מסך נכסי השקעה**" dataDxfId="3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109" totalsRowShown="0" headerRowDxfId="323" dataDxfId="321" headerRowBorderDxfId="322" tableBorderDxfId="320">
  <autoFilter ref="A7:N10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19"/>
    <tableColumn id="9" name="שער***" dataDxfId="318"/>
    <tableColumn id="10" name="פדיון/ריבית/דיבידנד לקבל*****  " dataDxfId="317"/>
    <tableColumn id="11" name="שווי שוק" dataDxfId="316"/>
    <tableColumn id="12" name="שעור מערך נקוב מונפק" dataDxfId="315"/>
    <tableColumn id="13" name="שעור מנכסי אפיק ההשקעה" dataDxfId="314"/>
    <tableColumn id="14" name="שעור מסך נכסי השקעה**" dataDxfId="31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54" totalsRowShown="0" headerRowDxfId="312" dataDxfId="310" headerRowBorderDxfId="311" tableBorderDxfId="309">
  <autoFilter ref="A7:M5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08"/>
    <tableColumn id="4" name="מספר מנפיק" dataDxfId="307"/>
    <tableColumn id="5" name="ענף מסחר"/>
    <tableColumn id="6" name="סוג מטבע"/>
    <tableColumn id="7" name="ערך נקוב****" dataDxfId="306"/>
    <tableColumn id="8" name="שער***" dataDxfId="305"/>
    <tableColumn id="9" name="פדיון/ריבית/דיבידנד לקבל*****  "/>
    <tableColumn id="10" name="שווי שוק" dataDxfId="304"/>
    <tableColumn id="11" name="שעור מערך נקוב מונפק" dataDxfId="303"/>
    <tableColumn id="12" name="שעור מנכסי אפיק ההשקעה" dataDxfId="302"/>
    <tableColumn id="13" name="שעור מסך נכסי השקעה**" dataDxfId="30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31" totalsRowShown="0" headerRowDxfId="300" dataDxfId="298" headerRowBorderDxfId="299" tableBorderDxfId="297">
  <autoFilter ref="A7:N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מספר מנפיק"/>
    <tableColumn id="5" name="ענף מסחר"/>
    <tableColumn id="6" name="דירוג"/>
    <tableColumn id="7" name="שם מדרג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9" totalsRowShown="0" headerRowDxfId="290" dataDxfId="288" headerRowBorderDxfId="289" tableBorderDxfId="287">
  <autoFilter ref="A7:K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86"/>
    <tableColumn id="4" name="ענף מסחר"/>
    <tableColumn id="5" name="סוג מטבע"/>
    <tableColumn id="6" name="ערך נקוב****" dataDxfId="285"/>
    <tableColumn id="7" name="שער***" dataDxfId="284"/>
    <tableColumn id="8" name="שווי שוק" dataDxfId="283"/>
    <tableColumn id="9" name="שעור מערך נקוב מונפק" dataDxfId="282"/>
    <tableColumn id="10" name="שעור מנכסי אפיק ההשקעה" dataDxfId="281"/>
    <tableColumn id="11" name="שעור מסך נכסי השקעה**" dataDxfId="28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79" dataDxfId="277" headerRowBorderDxfId="278" tableBorderDxfId="276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5"/>
    <tableColumn id="4" name="ענף מסחר"/>
    <tableColumn id="5" name="סוג מטבע"/>
    <tableColumn id="6" name="ערך נקוב****" dataDxfId="274"/>
    <tableColumn id="7" name="שער***" dataDxfId="273"/>
    <tableColumn id="8" name="שווי שוק" dataDxfId="272"/>
    <tableColumn id="9" name="שעור מערך נקוב מונפק" dataDxfId="271"/>
    <tableColumn id="10" name="שעור מנכסי אפיק ההשקעה" dataDxfId="270"/>
    <tableColumn id="11" name="שעור מסך נכסי השקעה**" dataDxfId="26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20" totalsRowShown="0" headerRowDxfId="268" dataDxfId="266" headerRowBorderDxfId="267" tableBorderDxfId="265">
  <autoFilter ref="A7:J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64"/>
    <tableColumn id="7" name="שער***" dataDxfId="263"/>
    <tableColumn id="8" name="שווי שוק" dataDxfId="262"/>
    <tableColumn id="9" name="שעור מנכסי אפיק ההשקעה" dataDxfId="261"/>
    <tableColumn id="10" name="שעור מסך נכסי השקעה**" dataDxfId="26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59" dataDxfId="257" headerRowBorderDxfId="258" tableBorderDxfId="256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5"/>
    <tableColumn id="4" name="דירוג"/>
    <tableColumn id="5" name="שם מדרג" dataDxfId="254"/>
    <tableColumn id="6" name="תאריך רכישה" dataDxfId="253"/>
    <tableColumn id="7" name="מח&quot;מ" dataDxfId="252"/>
    <tableColumn id="8" name="סוג מטבע"/>
    <tableColumn id="9" name="שיעור ריבית" dataDxfId="251"/>
    <tableColumn id="10" name="תשואה לפידיון" dataDxfId="250"/>
    <tableColumn id="11" name="ערך נקוב****" dataDxfId="249"/>
    <tableColumn id="12" name="שער***" dataDxfId="248"/>
    <tableColumn id="13" name="שווי שוק" dataDxfId="247"/>
    <tableColumn id="14" name="שעור מערך נקוב מונפק" dataDxfId="246"/>
    <tableColumn id="15" name="שעור מנכסי אפיק ההשקעה" dataDxfId="245"/>
    <tableColumn id="16" name="שעור מסך נכסי השקעה**" dataDxfId="2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43" dataDxfId="241" headerRowBorderDxfId="242" tableBorderDxfId="240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39"/>
    <tableColumn id="2" name="מספר ני&quot;ע" dataDxfId="238"/>
    <tableColumn id="3" name="דירוג" dataDxfId="237"/>
    <tableColumn id="4" name="שם מדרג" dataDxfId="236"/>
    <tableColumn id="5" name="תאריך רכישה" dataDxfId="235"/>
    <tableColumn id="6" name="מח&quot;מ" dataDxfId="234"/>
    <tableColumn id="7" name="סוג מטבע" dataDxfId="233"/>
    <tableColumn id="8" name="שיעור ריבית" dataDxfId="232"/>
    <tableColumn id="9" name="תשואה לפידיון" dataDxfId="231"/>
    <tableColumn id="10" name="ערך נקוב****" dataDxfId="230"/>
    <tableColumn id="11" name="שער***" dataDxfId="229"/>
    <tableColumn id="12" name="שווי הוגן" dataDxfId="228"/>
    <tableColumn id="13" name="שעור מערך נקוב מונפק" dataDxfId="227"/>
    <tableColumn id="14" name="שעור מנכסי אפיק ההשקעה" dataDxfId="226"/>
    <tableColumn id="15" name="שעור מסך נכסי השקעה**" dataDxfId="22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24" dataDxfId="222" headerRowBorderDxfId="223" tableBorderDxfId="221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0"/>
    <tableColumn id="2" name="מספר ני&quot;ע" dataDxfId="219"/>
    <tableColumn id="3" name="ספק המידע" dataDxfId="218"/>
    <tableColumn id="4" name="מספר מנפיק" dataDxfId="217"/>
    <tableColumn id="5" name="ענף מסחר" dataDxfId="216"/>
    <tableColumn id="6" name="דירוג" dataDxfId="215"/>
    <tableColumn id="7" name="שם מדרג" dataDxfId="214"/>
    <tableColumn id="8" name="תאריך רכישה" dataDxfId="213"/>
    <tableColumn id="9" name="מח&quot;מ" dataDxfId="212"/>
    <tableColumn id="10" name="סוג מטבע" dataDxfId="211"/>
    <tableColumn id="11" name="שיעור ריבית" dataDxfId="210"/>
    <tableColumn id="12" name="תשואה לפידיון" dataDxfId="209"/>
    <tableColumn id="13" name="ערך נקוב****" dataDxfId="208"/>
    <tableColumn id="14" name="שער***" dataDxfId="207"/>
    <tableColumn id="15" name="שווי הוגן" dataDxfId="206"/>
    <tableColumn id="16" name="שעור מערך נקוב מונפק" dataDxfId="205"/>
    <tableColumn id="17" name="שעור מנכסי אפיק ההשקעה" dataDxfId="204"/>
    <tableColumn id="18" name="שעור מסך נכסי השקעה**" dataDxfId="20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26" totalsRowShown="0" headerRowDxfId="202" dataDxfId="200" headerRowBorderDxfId="201" tableBorderDxfId="199">
  <autoFilter ref="A7:R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8"/>
    <tableColumn id="2" name="מספר ני&quot;ע" dataDxfId="197"/>
    <tableColumn id="3" name="ספק המידע" dataDxfId="196"/>
    <tableColumn id="4" name="מספר מנפיק" dataDxfId="195"/>
    <tableColumn id="5" name="ענף מסחר" dataDxfId="194"/>
    <tableColumn id="6" name="דירוג" dataDxfId="193"/>
    <tableColumn id="7" name="שם מדרג" dataDxfId="192"/>
    <tableColumn id="8" name="תאריך רכישה" dataDxfId="191"/>
    <tableColumn id="9" name="מח&quot;מ" dataDxfId="190"/>
    <tableColumn id="10" name="סוג מטבע" dataDxfId="189"/>
    <tableColumn id="11" name="שיעור ריבית" dataDxfId="188"/>
    <tableColumn id="12" name="תשואה לפידיון" dataDxfId="187"/>
    <tableColumn id="13" name="ערך נקוב****" dataDxfId="186"/>
    <tableColumn id="14" name="שער***" dataDxfId="185"/>
    <tableColumn id="15" name="שווי הוגן" dataDxfId="184"/>
    <tableColumn id="16" name="שעור מערך נקוב מונפק" dataDxfId="183"/>
    <tableColumn id="17" name="שעור מנכסי אפיק ההשקעה" dataDxfId="182"/>
    <tableColumn id="18" name="שעור מסך נכסי השקעה**" dataDxfId="18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22" totalsRowShown="0" headerRowDxfId="180" dataDxfId="178" headerRowBorderDxfId="179" tableBorderDxfId="177">
  <autoFilter ref="A7:L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/>
    <tableColumn id="2" name="מספר ני&quot;ע"/>
    <tableColumn id="3" name="ספק המידע" dataDxfId="176"/>
    <tableColumn id="4" name="מספר מנפיק" dataDxfId="175"/>
    <tableColumn id="5" name="ענף מסחר"/>
    <tableColumn id="6" name="סוג מטבע"/>
    <tableColumn id="7" name="ערך נקוב****" dataDxfId="174"/>
    <tableColumn id="8" name="שער***" dataDxfId="173"/>
    <tableColumn id="9" name="שווי הוגן" dataDxfId="172"/>
    <tableColumn id="10" name="שעור מערך נקוב מונפק" dataDxfId="171"/>
    <tableColumn id="11" name="שעור מנכסי אפיק ההשקעה" dataDxfId="170">
      <calculatedColumnFormula>I8/$I$10</calculatedColumnFormula>
    </tableColumn>
    <tableColumn id="12" name="שעור מסך נכסי השקעה**" dataDxfId="169">
      <calculatedColumnFormula>I8/'סכום נכסי הקרן'!$C$41</calculatedColumn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52" totalsRowShown="0" headerRowDxfId="168" dataDxfId="166" headerRowBorderDxfId="167" tableBorderDxfId="165">
  <autoFilter ref="A7:J5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/>
    <tableColumn id="5" name="ערך נקוב****" dataDxfId="164"/>
    <tableColumn id="6" name="שער***" dataDxfId="163"/>
    <tableColumn id="7" name="שווי הוגן" dataDxfId="162"/>
    <tableColumn id="8" name="שעור מערך נקוב מונפק" dataDxfId="161"/>
    <tableColumn id="9" name="שעור מנכסי אפיק ההשקעה" dataDxfId="160"/>
    <tableColumn id="10" name="שעור מסך נכסי השקעה**" dataDxfId="15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58" headerRowBorderDxfId="157" tableBorderDxfId="156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5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54" dataDxfId="152" headerRowBorderDxfId="153" tableBorderDxfId="151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 dataDxfId="149"/>
    <tableColumn id="7" name="שער***" dataDxfId="148"/>
    <tableColumn id="8" name="שווי הוגן" dataDxfId="147"/>
    <tableColumn id="9" name="שעור מערך נקוב מונפק" dataDxfId="146"/>
    <tableColumn id="10" name="שעור מנכסי אפיק ההשקעה" dataDxfId="145"/>
    <tableColumn id="11" name="שעור מסך נכסי השקעה**" dataDxfId="1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2" totalsRowShown="0" headerRowDxfId="143" dataDxfId="141" headerRowBorderDxfId="142" tableBorderDxfId="140">
  <autoFilter ref="A7:J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9"/>
    <tableColumn id="6" name="ערך נקוב****" dataDxfId="138"/>
    <tableColumn id="7" name="שער***" dataDxfId="137"/>
    <tableColumn id="8" name="שווי הוגן" dataDxfId="136"/>
    <tableColumn id="9" name="שעור מנכסי אפיק ההשקעה" dataDxfId="135"/>
    <tableColumn id="10" name="שעור מסך נכסי השקעה**" dataDxfId="13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33" dataDxfId="131" headerRowBorderDxfId="132" tableBorderDxfId="130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9"/>
    <tableColumn id="4" name="דירוג"/>
    <tableColumn id="5" name="שם מדרג" dataDxfId="128"/>
    <tableColumn id="6" name="תאריך רכישה" dataDxfId="127"/>
    <tableColumn id="7" name="מח&quot;מ" dataDxfId="126"/>
    <tableColumn id="8" name="סוג מטבע"/>
    <tableColumn id="9" name="שיעור ריבית" dataDxfId="125"/>
    <tableColumn id="10" name="תשואה לפידיון" dataDxfId="124"/>
    <tableColumn id="11" name="ערך נקוב****" dataDxfId="123"/>
    <tableColumn id="12" name="שער***" dataDxfId="122"/>
    <tableColumn id="13" name="שווי הוגן" dataDxfId="121"/>
    <tableColumn id="14" name="שעור מערך נקוב מונפק" dataDxfId="120"/>
    <tableColumn id="15" name="שעור מנכסי אפיק ההשקעה" dataDxfId="119"/>
    <tableColumn id="16" name="שעור מסך נכסי השקעה**" dataDxfId="1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40" totalsRowShown="0" headerRowDxfId="117" dataDxfId="115" headerRowBorderDxfId="116" tableBorderDxfId="114">
  <autoFilter ref="A6:Q4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13"/>
    <tableColumn id="3" name="מספר ני&quot;ע"/>
    <tableColumn id="4" name="מספר מנפיק" dataDxfId="112"/>
    <tableColumn id="5" name="דירוג"/>
    <tableColumn id="6" name="תאריך רכישה" dataDxfId="111"/>
    <tableColumn id="7" name="שם מדרג" dataDxfId="110"/>
    <tableColumn id="8" name="מח&quot;מ" dataDxfId="109"/>
    <tableColumn id="9" name="ענף משק"/>
    <tableColumn id="10" name="סוג מטבע"/>
    <tableColumn id="11" name="שיעור ריבית ממוצע" dataDxfId="108"/>
    <tableColumn id="12" name="תשואה לפידיון" dataDxfId="107"/>
    <tableColumn id="13" name="ערך נקוב****" dataDxfId="106"/>
    <tableColumn id="14" name="שער***" dataDxfId="105"/>
    <tableColumn id="15" name="שווי הוגן" dataDxfId="104"/>
    <tableColumn id="16" name="שעור מנכסי אפיק ההשקעה" dataDxfId="103"/>
    <tableColumn id="17" name="שעור מסך נכסי השקעה**" dataDxfId="10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101" dataDxfId="99" headerRowBorderDxfId="100" tableBorderDxfId="98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7"/>
    <tableColumn id="4" name="דירוג"/>
    <tableColumn id="5" name="שם מדרג" dataDxfId="96"/>
    <tableColumn id="6" name="מח&quot;מ" dataDxfId="95"/>
    <tableColumn id="7" name="סוג מטבע"/>
    <tableColumn id="8" name="תנאי ושיעור ריבית" dataDxfId="94"/>
    <tableColumn id="9" name="תשואה לפידיון" dataDxfId="93"/>
    <tableColumn id="10" name="ערך נקוב****" dataDxfId="92"/>
    <tableColumn id="11" name="שער***" dataDxfId="91"/>
    <tableColumn id="12" name="שווי הוגן" dataDxfId="90"/>
    <tableColumn id="13" name="שעור מנכסי אפיק ההשקעה" dataDxfId="89"/>
    <tableColumn id="14" name="שעור מסך נכסי השקעה**" dataDxfId="8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9" totalsRowShown="0" headerRowDxfId="87" dataDxfId="85" headerRowBorderDxfId="86" tableBorderDxfId="84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83"/>
    <tableColumn id="2" name="תאריך שערוך אחרון" dataDxfId="82"/>
    <tableColumn id="3" name="אופי הנכס" dataDxfId="81"/>
    <tableColumn id="4" name="שעור תשואה במהלך התקופה" dataDxfId="80"/>
    <tableColumn id="5" name="סוג מטבע" dataDxfId="79"/>
    <tableColumn id="6" name="שווי משוערך" dataDxfId="78"/>
    <tableColumn id="7" name="שעור מנכסי אפיק ההשקעה" dataDxfId="77"/>
    <tableColumn id="8" name="שעור מסך נכסי השקעה" dataDxfId="76"/>
    <tableColumn id="9" name="כתובת הנכס" dataDxfId="7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74" headerRowBorderDxfId="73" tableBorderDxfId="72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71"/>
    <tableColumn id="3" name="דירוג"/>
    <tableColumn id="4" name="שם המדרג" dataDxfId="70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6" totalsRowShown="0" headerRowDxfId="69" dataDxfId="67" headerRowBorderDxfId="68" tableBorderDxfId="66">
  <autoFilter ref="A6:J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/>
    <tableColumn id="5" name="שעור הריבית" dataDxfId="65"/>
    <tableColumn id="6" name="סוג מטבע"/>
    <tableColumn id="7" name="תשואה לפדיון" dataDxfId="64"/>
    <tableColumn id="8" name="שווי הוגן" dataDxfId="63"/>
    <tableColumn id="9" name="שעור מנכסי אפיק ההשקעה" dataDxfId="62"/>
    <tableColumn id="10" name="שעור מסך נכסי השקעה" dataDxfId="6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28" totalsRowShown="0" headerRowBorderDxfId="60" tableBorderDxfId="59">
  <autoFilter ref="A6:C28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 dataDxfId="58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56" dataDxfId="54" headerRowBorderDxfId="55" tableBorderDxfId="53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2"/>
    <tableColumn id="2" name="מספר ני&quot;ע" dataDxfId="51"/>
    <tableColumn id="3" name="ענף מסחר" dataDxfId="50"/>
    <tableColumn id="4" name="דירוג" dataDxfId="49"/>
    <tableColumn id="5" name="שם מדרג" dataDxfId="48"/>
    <tableColumn id="6" name="תאריך רכישה" dataDxfId="47"/>
    <tableColumn id="7" name="מח&quot;מ" dataDxfId="46"/>
    <tableColumn id="8" name="סוג מטבע" dataDxfId="45"/>
    <tableColumn id="9" name="שיעור ריבית" dataDxfId="44"/>
    <tableColumn id="10" name="ריבית אפקטיבית" dataDxfId="43"/>
    <tableColumn id="11" name="ערך נקוב ****" dataDxfId="42"/>
    <tableColumn id="12" name="עלות מתואמת" dataDxfId="41"/>
    <tableColumn id="13" name="שעור מערך נקוב מונפק" dataDxfId="40"/>
    <tableColumn id="14" name="שעור מנכסי אפיק ההשקעה" dataDxfId="39"/>
    <tableColumn id="15" name="שעור מסך נכסי השקעה**" dataDxfId="3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37" dataDxfId="35" headerRowBorderDxfId="36" tableBorderDxfId="34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3"/>
    <tableColumn id="2" name="מספר ני&quot;ע" dataDxfId="32"/>
    <tableColumn id="3" name="ענף מסחר" dataDxfId="31"/>
    <tableColumn id="4" name="דירוג" dataDxfId="30"/>
    <tableColumn id="5" name="שם מדרג" dataDxfId="29"/>
    <tableColumn id="6" name="תאריך רכישה" dataDxfId="28"/>
    <tableColumn id="7" name="מח&quot;מ" dataDxfId="27"/>
    <tableColumn id="8" name="סוג מטבע" dataDxfId="26"/>
    <tableColumn id="9" name="שיעור ריבית" dataDxfId="25"/>
    <tableColumn id="10" name="ריבית אפקטיבית" dataDxfId="24"/>
    <tableColumn id="11" name="ערך נקוב****" dataDxfId="23"/>
    <tableColumn id="12" name="עלות מתואמת" dataDxfId="22"/>
    <tableColumn id="13" name="שעור מערך נקוב מונפק" dataDxfId="21"/>
    <tableColumn id="14" name="שעור מנכסי אפיק ההשקעה" dataDxfId="20"/>
    <tableColumn id="15" name="שעור מסך נכסי השקעה**" dataDxfId="1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50"/>
  <sheetViews>
    <sheetView rightToLeft="1" workbookViewId="0">
      <selection activeCell="B6" sqref="B6"/>
    </sheetView>
  </sheetViews>
  <sheetFormatPr defaultColWidth="0" defaultRowHeight="18" zeroHeight="1"/>
  <cols>
    <col min="1" max="1" width="28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</row>
    <row r="5" spans="1:36" ht="26.25" customHeight="1">
      <c r="B5" s="76" t="s">
        <v>4</v>
      </c>
      <c r="C5" s="77"/>
      <c r="D5" s="78"/>
    </row>
    <row r="6" spans="1:36" s="3" customFormat="1">
      <c r="B6" s="40" t="s">
        <v>1196</v>
      </c>
      <c r="C6" s="79" t="s">
        <v>5</v>
      </c>
      <c r="D6" s="80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1168</v>
      </c>
      <c r="B10" s="57" t="s">
        <v>13</v>
      </c>
      <c r="C10" s="63">
        <f>מזומנים!I9</f>
        <v>18327.968834753978</v>
      </c>
      <c r="D10" s="64">
        <f>מזומנים!K9</f>
        <v>0.15377010652522055</v>
      </c>
    </row>
    <row r="11" spans="1:36">
      <c r="B11" s="57" t="s">
        <v>14</v>
      </c>
      <c r="C11" s="50"/>
      <c r="D11" s="50"/>
    </row>
    <row r="12" spans="1:36">
      <c r="A12" s="9" t="s">
        <v>1169</v>
      </c>
      <c r="B12" s="58" t="s">
        <v>15</v>
      </c>
      <c r="C12" s="65">
        <v>22708.253666000001</v>
      </c>
      <c r="D12" s="66">
        <f>C12/$C$41</f>
        <v>0.1905203253402096</v>
      </c>
    </row>
    <row r="13" spans="1:36">
      <c r="A13" s="9" t="s">
        <v>1170</v>
      </c>
      <c r="B13" s="58" t="s">
        <v>16</v>
      </c>
      <c r="C13" s="65">
        <v>0</v>
      </c>
      <c r="D13" s="66">
        <f t="shared" ref="D13:D21" si="0">C13/$C$41</f>
        <v>0</v>
      </c>
    </row>
    <row r="14" spans="1:36">
      <c r="A14" s="9" t="s">
        <v>1171</v>
      </c>
      <c r="B14" s="58" t="s">
        <v>17</v>
      </c>
      <c r="C14" s="65">
        <v>12030.001160219999</v>
      </c>
      <c r="D14" s="66">
        <f t="shared" si="0"/>
        <v>0.10093069104296015</v>
      </c>
    </row>
    <row r="15" spans="1:36">
      <c r="A15" s="9" t="s">
        <v>867</v>
      </c>
      <c r="B15" s="58" t="s">
        <v>18</v>
      </c>
      <c r="C15" s="65">
        <v>25125.422635816001</v>
      </c>
      <c r="D15" s="66">
        <f t="shared" si="0"/>
        <v>0.21080016831294854</v>
      </c>
    </row>
    <row r="16" spans="1:36">
      <c r="A16" s="9" t="s">
        <v>1172</v>
      </c>
      <c r="B16" s="58" t="s">
        <v>194</v>
      </c>
      <c r="C16" s="65">
        <v>16347.11036801</v>
      </c>
      <c r="D16" s="66">
        <f t="shared" si="0"/>
        <v>0.13715087172681659</v>
      </c>
    </row>
    <row r="17" spans="1:4">
      <c r="A17" s="9" t="s">
        <v>1173</v>
      </c>
      <c r="B17" s="58" t="s">
        <v>19</v>
      </c>
      <c r="C17" s="65">
        <v>1722.8203278999999</v>
      </c>
      <c r="D17" s="66">
        <f t="shared" si="0"/>
        <v>1.4454316663974972E-2</v>
      </c>
    </row>
    <row r="18" spans="1:4">
      <c r="A18" s="9" t="s">
        <v>1174</v>
      </c>
      <c r="B18" s="58" t="s">
        <v>20</v>
      </c>
      <c r="C18" s="65">
        <v>54.295384300000002</v>
      </c>
      <c r="D18" s="66">
        <f t="shared" si="0"/>
        <v>4.5553367658543703E-4</v>
      </c>
    </row>
    <row r="19" spans="1:4">
      <c r="A19" s="9" t="s">
        <v>1175</v>
      </c>
      <c r="B19" s="58" t="s">
        <v>21</v>
      </c>
      <c r="C19" s="65">
        <v>28.79232</v>
      </c>
      <c r="D19" s="66">
        <f t="shared" si="0"/>
        <v>2.4156512668839161E-4</v>
      </c>
    </row>
    <row r="20" spans="1:4">
      <c r="A20" s="9" t="s">
        <v>1176</v>
      </c>
      <c r="B20" s="58" t="s">
        <v>22</v>
      </c>
      <c r="C20" s="65">
        <v>25.046482182464363</v>
      </c>
      <c r="D20" s="66">
        <f t="shared" si="0"/>
        <v>2.1013786459394545E-4</v>
      </c>
    </row>
    <row r="21" spans="1:4">
      <c r="A21" s="9" t="s">
        <v>1177</v>
      </c>
      <c r="B21" s="58" t="s">
        <v>23</v>
      </c>
      <c r="C21" s="65">
        <v>0</v>
      </c>
      <c r="D21" s="66">
        <f t="shared" si="0"/>
        <v>0</v>
      </c>
    </row>
    <row r="22" spans="1:4">
      <c r="B22" s="57" t="s">
        <v>24</v>
      </c>
      <c r="C22" s="50"/>
      <c r="D22" s="50"/>
    </row>
    <row r="23" spans="1:4">
      <c r="A23" s="9" t="s">
        <v>1178</v>
      </c>
      <c r="B23" s="58" t="s">
        <v>25</v>
      </c>
      <c r="C23" s="65">
        <v>0</v>
      </c>
      <c r="D23" s="66">
        <f t="shared" ref="D23:D36" si="1">C23/$C$41</f>
        <v>0</v>
      </c>
    </row>
    <row r="24" spans="1:4">
      <c r="A24" s="9" t="s">
        <v>1179</v>
      </c>
      <c r="B24" s="58" t="s">
        <v>26</v>
      </c>
      <c r="C24" s="65">
        <v>0</v>
      </c>
      <c r="D24" s="66">
        <f t="shared" si="1"/>
        <v>0</v>
      </c>
    </row>
    <row r="25" spans="1:4">
      <c r="A25" s="9" t="s">
        <v>1180</v>
      </c>
      <c r="B25" s="58" t="s">
        <v>17</v>
      </c>
      <c r="C25" s="65">
        <v>1105.50858266</v>
      </c>
      <c r="D25" s="66">
        <f t="shared" si="1"/>
        <v>9.2751233948972205E-3</v>
      </c>
    </row>
    <row r="26" spans="1:4">
      <c r="A26" s="9" t="s">
        <v>1181</v>
      </c>
      <c r="B26" s="58" t="s">
        <v>27</v>
      </c>
      <c r="C26" s="65">
        <f>'לא סחיר - מניות'!I10</f>
        <v>5782.326663096781</v>
      </c>
      <c r="D26" s="66">
        <f t="shared" si="1"/>
        <v>4.8513231060388282E-2</v>
      </c>
    </row>
    <row r="27" spans="1:4">
      <c r="A27" s="9" t="s">
        <v>1182</v>
      </c>
      <c r="B27" s="58" t="s">
        <v>28</v>
      </c>
      <c r="C27" s="65">
        <v>12715.040202934653</v>
      </c>
      <c r="D27" s="66">
        <f t="shared" si="1"/>
        <v>0.10667811060275456</v>
      </c>
    </row>
    <row r="28" spans="1:4">
      <c r="A28" s="9" t="s">
        <v>1183</v>
      </c>
      <c r="B28" s="58" t="s">
        <v>29</v>
      </c>
      <c r="C28" s="65">
        <v>13.4417271351456</v>
      </c>
      <c r="D28" s="66">
        <f t="shared" si="1"/>
        <v>1.1277495242871147E-4</v>
      </c>
    </row>
    <row r="29" spans="1:4">
      <c r="A29" s="9" t="s">
        <v>1184</v>
      </c>
      <c r="B29" s="58" t="s">
        <v>30</v>
      </c>
      <c r="C29" s="65">
        <v>0</v>
      </c>
      <c r="D29" s="66">
        <f t="shared" si="1"/>
        <v>0</v>
      </c>
    </row>
    <row r="30" spans="1:4">
      <c r="A30" s="9" t="s">
        <v>1185</v>
      </c>
      <c r="B30" s="58" t="s">
        <v>31</v>
      </c>
      <c r="C30" s="65">
        <v>2.0400660232277499</v>
      </c>
      <c r="D30" s="66">
        <f t="shared" si="1"/>
        <v>1.7115981183652262E-5</v>
      </c>
    </row>
    <row r="31" spans="1:4">
      <c r="A31" s="9" t="s">
        <v>1186</v>
      </c>
      <c r="B31" s="58" t="s">
        <v>32</v>
      </c>
      <c r="C31" s="65">
        <v>0</v>
      </c>
      <c r="D31" s="66">
        <f t="shared" si="1"/>
        <v>0</v>
      </c>
    </row>
    <row r="32" spans="1:4">
      <c r="A32" s="9" t="s">
        <v>1187</v>
      </c>
      <c r="B32" s="57" t="s">
        <v>33</v>
      </c>
      <c r="C32" s="65">
        <v>1413.570884563863</v>
      </c>
      <c r="D32" s="66">
        <f t="shared" si="1"/>
        <v>1.1859740021390822E-2</v>
      </c>
    </row>
    <row r="33" spans="1:4">
      <c r="A33" s="9" t="s">
        <v>1188</v>
      </c>
      <c r="B33" s="57" t="s">
        <v>34</v>
      </c>
      <c r="C33" s="65">
        <v>0</v>
      </c>
      <c r="D33" s="66">
        <f t="shared" si="1"/>
        <v>0</v>
      </c>
    </row>
    <row r="34" spans="1:4">
      <c r="A34" s="9" t="s">
        <v>1189</v>
      </c>
      <c r="B34" s="57" t="s">
        <v>35</v>
      </c>
      <c r="C34" s="65">
        <v>0</v>
      </c>
      <c r="D34" s="66">
        <f t="shared" si="1"/>
        <v>0</v>
      </c>
    </row>
    <row r="35" spans="1:4">
      <c r="A35" s="9" t="s">
        <v>1190</v>
      </c>
      <c r="B35" s="57" t="s">
        <v>36</v>
      </c>
      <c r="C35" s="65">
        <v>0</v>
      </c>
      <c r="D35" s="66">
        <f t="shared" si="1"/>
        <v>0</v>
      </c>
    </row>
    <row r="36" spans="1:4">
      <c r="A36" s="9" t="s">
        <v>1191</v>
      </c>
      <c r="B36" s="57" t="s">
        <v>37</v>
      </c>
      <c r="C36" s="65">
        <v>1789.0749945719999</v>
      </c>
      <c r="D36" s="66">
        <f t="shared" si="1"/>
        <v>1.5010187706958616E-2</v>
      </c>
    </row>
    <row r="37" spans="1:4">
      <c r="A37" s="9"/>
      <c r="B37" s="59" t="s">
        <v>38</v>
      </c>
      <c r="C37" s="50"/>
      <c r="D37" s="50"/>
    </row>
    <row r="38" spans="1:4">
      <c r="A38" s="9" t="s">
        <v>1192</v>
      </c>
      <c r="B38" s="60" t="s">
        <v>39</v>
      </c>
      <c r="C38" s="65">
        <v>0</v>
      </c>
      <c r="D38" s="66">
        <f t="shared" ref="D38:D41" si="2">C38/$C$41</f>
        <v>0</v>
      </c>
    </row>
    <row r="39" spans="1:4">
      <c r="A39" s="9" t="s">
        <v>1193</v>
      </c>
      <c r="B39" s="60" t="s">
        <v>40</v>
      </c>
      <c r="C39" s="65">
        <v>0</v>
      </c>
      <c r="D39" s="66">
        <f t="shared" si="2"/>
        <v>0</v>
      </c>
    </row>
    <row r="40" spans="1:4">
      <c r="A40" s="9" t="s">
        <v>1194</v>
      </c>
      <c r="B40" s="60" t="s">
        <v>41</v>
      </c>
      <c r="C40" s="65">
        <v>0</v>
      </c>
      <c r="D40" s="66">
        <f t="shared" si="2"/>
        <v>0</v>
      </c>
    </row>
    <row r="41" spans="1:4">
      <c r="B41" s="60" t="s">
        <v>42</v>
      </c>
      <c r="C41" s="65">
        <f>SUM(C10:C40)</f>
        <v>119190.71430016811</v>
      </c>
      <c r="D41" s="66">
        <f t="shared" si="2"/>
        <v>1</v>
      </c>
    </row>
    <row r="42" spans="1:4">
      <c r="A42" s="9" t="s">
        <v>1195</v>
      </c>
      <c r="B42" s="61" t="s">
        <v>43</v>
      </c>
      <c r="C42" s="65">
        <f>'יתרת התחייבות להשקעה'!B9</f>
        <v>5149.976706947079</v>
      </c>
      <c r="D42" s="66">
        <v>0</v>
      </c>
    </row>
    <row r="43" spans="1:4">
      <c r="B43" s="10" t="s">
        <v>198</v>
      </c>
    </row>
    <row r="44" spans="1:4">
      <c r="C44" s="81" t="s">
        <v>44</v>
      </c>
      <c r="D44" s="80" t="s">
        <v>45</v>
      </c>
    </row>
    <row r="45" spans="1:4">
      <c r="C45" s="12" t="s">
        <v>9</v>
      </c>
      <c r="D45" s="12" t="s">
        <v>10</v>
      </c>
    </row>
    <row r="46" spans="1:4">
      <c r="C46" t="s">
        <v>199</v>
      </c>
      <c r="D46">
        <v>3.532</v>
      </c>
    </row>
    <row r="47" spans="1:4">
      <c r="C47" t="s">
        <v>109</v>
      </c>
      <c r="D47">
        <v>3.8748</v>
      </c>
    </row>
    <row r="48" spans="1:4">
      <c r="C48" t="s">
        <v>105</v>
      </c>
      <c r="D48">
        <v>3.26</v>
      </c>
    </row>
    <row r="49" spans="3:4">
      <c r="C49" t="s">
        <v>112</v>
      </c>
      <c r="D49">
        <v>4.5176999999999996</v>
      </c>
    </row>
    <row r="50" spans="3:4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 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-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-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 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A6" sqref="A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36" width="5.7109375" style="14" hidden="1" customWidth="1"/>
    <col min="37" max="37" width="3.42578125" style="14" hidden="1" customWidth="1"/>
    <col min="38" max="38" width="5.7109375" style="14" hidden="1" customWidth="1"/>
    <col min="39" max="39" width="10.140625" style="14" hidden="1" customWidth="1"/>
    <col min="40" max="40" width="13.85546875" style="14" hidden="1" customWidth="1"/>
    <col min="41" max="41" width="5.7109375" style="14" hidden="1" customWidth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82" t="s">
        <v>46</v>
      </c>
      <c r="B5" s="83"/>
      <c r="C5" s="83"/>
      <c r="D5" s="83"/>
      <c r="E5" s="83"/>
      <c r="F5" s="83"/>
      <c r="G5" s="83"/>
      <c r="H5" s="83"/>
      <c r="I5" s="83"/>
      <c r="J5" s="83"/>
      <c r="K5" s="83"/>
    </row>
    <row r="6" spans="1:12" s="16" customFormat="1">
      <c r="A6" s="84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f>I10</f>
        <v>18327.968834753978</v>
      </c>
      <c r="J9" s="64">
        <f>I9/$I$9</f>
        <v>1</v>
      </c>
      <c r="K9" s="64">
        <f>I9/'סכום נכסי הקרן'!$C$41</f>
        <v>0.15377010652522055</v>
      </c>
    </row>
    <row r="10" spans="1:12">
      <c r="A10" s="67" t="s">
        <v>200</v>
      </c>
      <c r="B10" s="23"/>
      <c r="C10" s="24"/>
      <c r="D10" s="24"/>
      <c r="E10" s="24"/>
      <c r="F10" s="24"/>
      <c r="G10" s="24"/>
      <c r="H10" s="68">
        <v>0</v>
      </c>
      <c r="I10" s="69">
        <f>I11+I15</f>
        <v>18327.968834753978</v>
      </c>
      <c r="J10" s="68">
        <f t="shared" ref="J10:J29" si="0">I10/$I$9</f>
        <v>1</v>
      </c>
      <c r="K10" s="68">
        <f>I10/'סכום נכסי הקרן'!$C$41</f>
        <v>0.15377010652522055</v>
      </c>
    </row>
    <row r="11" spans="1:12">
      <c r="A11" s="67" t="s">
        <v>201</v>
      </c>
      <c r="B11" s="23"/>
      <c r="C11" s="24"/>
      <c r="D11" s="24"/>
      <c r="E11" s="24"/>
      <c r="F11" s="24"/>
      <c r="G11" s="24"/>
      <c r="H11" s="68">
        <v>0</v>
      </c>
      <c r="I11" s="69">
        <f>SUM(I12:I14)</f>
        <v>15288.298939999977</v>
      </c>
      <c r="J11" s="68">
        <f t="shared" si="0"/>
        <v>0.83415129509659036</v>
      </c>
      <c r="K11" s="68">
        <f>I11/'סכום נכסי הקרן'!$C$41</f>
        <v>0.12826753350515338</v>
      </c>
    </row>
    <row r="12" spans="1:12">
      <c r="A12" t="s">
        <v>202</v>
      </c>
      <c r="B12" t="s">
        <v>203</v>
      </c>
      <c r="C12" t="s">
        <v>204</v>
      </c>
      <c r="D12" t="s">
        <v>205</v>
      </c>
      <c r="E12" t="s">
        <v>149</v>
      </c>
      <c r="F12" t="s">
        <v>101</v>
      </c>
      <c r="G12" s="66">
        <v>0</v>
      </c>
      <c r="H12" s="66">
        <v>0</v>
      </c>
      <c r="I12" s="65">
        <v>84.941509999999994</v>
      </c>
      <c r="J12" s="66">
        <f t="shared" si="0"/>
        <v>4.6345293777961729E-3</v>
      </c>
      <c r="K12" s="66">
        <f>I12/'סכום נכסי הקרן'!$C$41</f>
        <v>7.1265207611798153E-4</v>
      </c>
    </row>
    <row r="13" spans="1:12">
      <c r="A13" t="s">
        <v>206</v>
      </c>
      <c r="B13" t="s">
        <v>207</v>
      </c>
      <c r="C13" t="s">
        <v>208</v>
      </c>
      <c r="D13" t="s">
        <v>209</v>
      </c>
      <c r="E13" t="s">
        <v>210</v>
      </c>
      <c r="F13" t="s">
        <v>101</v>
      </c>
      <c r="G13" s="66">
        <v>0</v>
      </c>
      <c r="H13" s="66">
        <v>0</v>
      </c>
      <c r="I13" s="65">
        <f>15158.76273+34.9139999999752</f>
        <v>15193.676729999976</v>
      </c>
      <c r="J13" s="66">
        <f t="shared" si="0"/>
        <v>0.82898857298302064</v>
      </c>
      <c r="K13" s="66">
        <f>I13/'סכום נכסי הקרן'!$C$41</f>
        <v>0.12747366117578965</v>
      </c>
    </row>
    <row r="14" spans="1:12">
      <c r="A14" t="s">
        <v>211</v>
      </c>
      <c r="B14" t="s">
        <v>207</v>
      </c>
      <c r="C14" t="s">
        <v>208</v>
      </c>
      <c r="D14" t="s">
        <v>209</v>
      </c>
      <c r="E14" t="s">
        <v>210</v>
      </c>
      <c r="F14" t="s">
        <v>101</v>
      </c>
      <c r="G14" s="66">
        <v>0</v>
      </c>
      <c r="H14" s="66">
        <v>0</v>
      </c>
      <c r="I14" s="65">
        <v>9.6806999999999999</v>
      </c>
      <c r="J14" s="66">
        <f t="shared" si="0"/>
        <v>5.2819273577349175E-4</v>
      </c>
      <c r="K14" s="66">
        <f>I14/'סכום נכסי הקרן'!$C$41</f>
        <v>8.1220253245737503E-5</v>
      </c>
    </row>
    <row r="15" spans="1:12">
      <c r="A15" s="67" t="s">
        <v>212</v>
      </c>
      <c r="C15" s="14"/>
      <c r="H15" s="68">
        <v>0</v>
      </c>
      <c r="I15" s="69">
        <v>3039.6698947539999</v>
      </c>
      <c r="J15" s="68">
        <f t="shared" si="0"/>
        <v>0.16584870490340958</v>
      </c>
      <c r="K15" s="68">
        <f>I15/'סכום נכסי הקרן'!$C$41</f>
        <v>2.5502573020067157E-2</v>
      </c>
    </row>
    <row r="16" spans="1:12">
      <c r="A16" t="s">
        <v>213</v>
      </c>
      <c r="B16" t="s">
        <v>214</v>
      </c>
      <c r="C16" t="s">
        <v>208</v>
      </c>
      <c r="D16" t="s">
        <v>209</v>
      </c>
      <c r="E16" t="s">
        <v>210</v>
      </c>
      <c r="F16" t="s">
        <v>109</v>
      </c>
      <c r="G16" s="66">
        <v>0</v>
      </c>
      <c r="H16" s="66">
        <v>0</v>
      </c>
      <c r="I16" s="65">
        <v>423.295318872</v>
      </c>
      <c r="J16" s="66">
        <f t="shared" si="0"/>
        <v>2.3095593553680443E-2</v>
      </c>
      <c r="K16" s="66">
        <f>I16/'סכום נכסי הקרן'!$C$41</f>
        <v>3.5514118810126383E-3</v>
      </c>
    </row>
    <row r="17" spans="1:11">
      <c r="A17" t="s">
        <v>215</v>
      </c>
      <c r="B17" t="s">
        <v>216</v>
      </c>
      <c r="C17" t="s">
        <v>204</v>
      </c>
      <c r="D17" t="s">
        <v>205</v>
      </c>
      <c r="E17" t="s">
        <v>149</v>
      </c>
      <c r="F17" t="s">
        <v>105</v>
      </c>
      <c r="G17" s="66">
        <v>0</v>
      </c>
      <c r="H17" s="66">
        <v>0</v>
      </c>
      <c r="I17" s="65">
        <v>100.5671206</v>
      </c>
      <c r="J17" s="66">
        <f t="shared" si="0"/>
        <v>5.4870848759466448E-3</v>
      </c>
      <c r="K17" s="66">
        <f>I17/'סכום נכסי הקרן'!$C$41</f>
        <v>8.4374962588724207E-4</v>
      </c>
    </row>
    <row r="18" spans="1:11">
      <c r="A18" t="s">
        <v>217</v>
      </c>
      <c r="B18" t="s">
        <v>218</v>
      </c>
      <c r="C18" t="s">
        <v>208</v>
      </c>
      <c r="D18" t="s">
        <v>209</v>
      </c>
      <c r="E18" t="s">
        <v>210</v>
      </c>
      <c r="F18" t="s">
        <v>105</v>
      </c>
      <c r="G18" s="66">
        <v>0</v>
      </c>
      <c r="H18" s="66">
        <v>0</v>
      </c>
      <c r="I18" s="65">
        <v>2513.8731723999999</v>
      </c>
      <c r="J18" s="66">
        <f t="shared" si="0"/>
        <v>0.13716048925362243</v>
      </c>
      <c r="K18" s="66">
        <f>I18/'סכום נכסי הקרן'!$C$41</f>
        <v>2.1091183043580888E-2</v>
      </c>
    </row>
    <row r="19" spans="1:11">
      <c r="A19" t="s">
        <v>219</v>
      </c>
      <c r="B19" t="s">
        <v>220</v>
      </c>
      <c r="C19" t="s">
        <v>208</v>
      </c>
      <c r="D19" t="s">
        <v>209</v>
      </c>
      <c r="E19" t="s">
        <v>210</v>
      </c>
      <c r="F19" t="s">
        <v>112</v>
      </c>
      <c r="G19" s="66">
        <v>0</v>
      </c>
      <c r="H19" s="66">
        <v>0</v>
      </c>
      <c r="I19" s="65">
        <v>1.799219202</v>
      </c>
      <c r="J19" s="66">
        <f t="shared" si="0"/>
        <v>9.8167954028177581E-5</v>
      </c>
      <c r="K19" s="66">
        <f>I19/'סכום נכסי הקרן'!$C$41</f>
        <v>1.5095296748275821E-5</v>
      </c>
    </row>
    <row r="20" spans="1:11">
      <c r="A20" t="s">
        <v>221</v>
      </c>
      <c r="B20" t="s">
        <v>222</v>
      </c>
      <c r="C20" t="s">
        <v>208</v>
      </c>
      <c r="D20" t="s">
        <v>209</v>
      </c>
      <c r="E20" t="s">
        <v>210</v>
      </c>
      <c r="F20" t="s">
        <v>199</v>
      </c>
      <c r="G20" s="66">
        <v>0</v>
      </c>
      <c r="H20" s="66">
        <v>0</v>
      </c>
      <c r="I20" s="65">
        <v>0.13506367999999999</v>
      </c>
      <c r="J20" s="66">
        <f t="shared" si="0"/>
        <v>7.3692661318742904E-6</v>
      </c>
      <c r="K20" s="66">
        <f>I20/'סכום נכסי הקרן'!$C$41</f>
        <v>1.1331728381110095E-6</v>
      </c>
    </row>
    <row r="21" spans="1:11">
      <c r="A21" s="67" t="s">
        <v>223</v>
      </c>
      <c r="C21" s="14"/>
      <c r="H21" s="68">
        <v>0</v>
      </c>
      <c r="I21" s="69">
        <v>0</v>
      </c>
      <c r="J21" s="68">
        <f t="shared" si="0"/>
        <v>0</v>
      </c>
      <c r="K21" s="68">
        <f>I21/'סכום נכסי הקרן'!$C$41</f>
        <v>0</v>
      </c>
    </row>
    <row r="22" spans="1:11">
      <c r="A22" t="s">
        <v>224</v>
      </c>
      <c r="B22" t="s">
        <v>224</v>
      </c>
      <c r="C22" s="14"/>
      <c r="D22" t="s">
        <v>224</v>
      </c>
      <c r="F22" t="s">
        <v>224</v>
      </c>
      <c r="G22" s="66">
        <v>0</v>
      </c>
      <c r="H22" s="66">
        <v>0</v>
      </c>
      <c r="I22" s="65">
        <v>0</v>
      </c>
      <c r="J22" s="66">
        <f t="shared" si="0"/>
        <v>0</v>
      </c>
      <c r="K22" s="66">
        <f>I22/'סכום נכסי הקרן'!$C$41</f>
        <v>0</v>
      </c>
    </row>
    <row r="23" spans="1:11">
      <c r="A23" s="67" t="s">
        <v>225</v>
      </c>
      <c r="C23" s="14"/>
      <c r="H23" s="68">
        <v>0</v>
      </c>
      <c r="I23" s="69">
        <v>0</v>
      </c>
      <c r="J23" s="68">
        <f t="shared" si="0"/>
        <v>0</v>
      </c>
      <c r="K23" s="68">
        <f>I23/'סכום נכסי הקרן'!$C$41</f>
        <v>0</v>
      </c>
    </row>
    <row r="24" spans="1:11">
      <c r="A24" t="s">
        <v>224</v>
      </c>
      <c r="B24" t="s">
        <v>224</v>
      </c>
      <c r="C24" s="14"/>
      <c r="D24" t="s">
        <v>224</v>
      </c>
      <c r="F24" t="s">
        <v>224</v>
      </c>
      <c r="G24" s="66">
        <v>0</v>
      </c>
      <c r="H24" s="66">
        <v>0</v>
      </c>
      <c r="I24" s="65">
        <v>0</v>
      </c>
      <c r="J24" s="66">
        <f t="shared" si="0"/>
        <v>0</v>
      </c>
      <c r="K24" s="66">
        <f>I24/'סכום נכסי הקרן'!$C$41</f>
        <v>0</v>
      </c>
    </row>
    <row r="25" spans="1:11">
      <c r="A25" s="67" t="s">
        <v>226</v>
      </c>
      <c r="C25" s="14"/>
      <c r="H25" s="68">
        <v>0</v>
      </c>
      <c r="I25" s="69">
        <v>0</v>
      </c>
      <c r="J25" s="68">
        <f t="shared" si="0"/>
        <v>0</v>
      </c>
      <c r="K25" s="68">
        <f>I25/'סכום נכסי הקרן'!$C$41</f>
        <v>0</v>
      </c>
    </row>
    <row r="26" spans="1:11">
      <c r="A26" t="s">
        <v>224</v>
      </c>
      <c r="B26" t="s">
        <v>224</v>
      </c>
      <c r="C26" s="14"/>
      <c r="D26" t="s">
        <v>224</v>
      </c>
      <c r="F26" t="s">
        <v>224</v>
      </c>
      <c r="G26" s="66">
        <v>0</v>
      </c>
      <c r="H26" s="66">
        <v>0</v>
      </c>
      <c r="I26" s="65">
        <v>0</v>
      </c>
      <c r="J26" s="66">
        <f t="shared" si="0"/>
        <v>0</v>
      </c>
      <c r="K26" s="66">
        <f>I26/'סכום נכסי הקרן'!$C$41</f>
        <v>0</v>
      </c>
    </row>
    <row r="27" spans="1:11">
      <c r="A27" s="67" t="s">
        <v>227</v>
      </c>
      <c r="C27" s="14"/>
      <c r="H27" s="68">
        <v>0</v>
      </c>
      <c r="I27" s="69">
        <v>0</v>
      </c>
      <c r="J27" s="68">
        <f t="shared" si="0"/>
        <v>0</v>
      </c>
      <c r="K27" s="68">
        <f>I27/'סכום נכסי הקרן'!$C$41</f>
        <v>0</v>
      </c>
    </row>
    <row r="28" spans="1:11">
      <c r="A28" t="s">
        <v>224</v>
      </c>
      <c r="B28" t="s">
        <v>224</v>
      </c>
      <c r="C28" s="14"/>
      <c r="D28" t="s">
        <v>224</v>
      </c>
      <c r="F28" t="s">
        <v>224</v>
      </c>
      <c r="G28" s="66">
        <v>0</v>
      </c>
      <c r="H28" s="66">
        <v>0</v>
      </c>
      <c r="I28" s="65">
        <v>0</v>
      </c>
      <c r="J28" s="66">
        <f t="shared" si="0"/>
        <v>0</v>
      </c>
      <c r="K28" s="66">
        <f>I28/'סכום נכסי הקרן'!$C$41</f>
        <v>0</v>
      </c>
    </row>
    <row r="29" spans="1:11">
      <c r="A29" s="67" t="s">
        <v>228</v>
      </c>
      <c r="C29" s="14"/>
      <c r="H29" s="68">
        <v>0</v>
      </c>
      <c r="I29" s="69">
        <v>0</v>
      </c>
      <c r="J29" s="68">
        <f t="shared" si="0"/>
        <v>0</v>
      </c>
      <c r="K29" s="68">
        <f>I29/'סכום נכסי הקרן'!$C$41</f>
        <v>0</v>
      </c>
    </row>
    <row r="30" spans="1:11">
      <c r="A30" t="s">
        <v>224</v>
      </c>
      <c r="B30" t="s">
        <v>224</v>
      </c>
      <c r="C30" s="14"/>
      <c r="D30" t="s">
        <v>224</v>
      </c>
      <c r="F30" t="s">
        <v>224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s="67" t="s">
        <v>229</v>
      </c>
      <c r="C31" s="14"/>
      <c r="H31" s="68">
        <v>0</v>
      </c>
      <c r="I31" s="69">
        <v>0</v>
      </c>
      <c r="J31" s="68">
        <v>0</v>
      </c>
      <c r="K31" s="68">
        <v>0</v>
      </c>
    </row>
    <row r="32" spans="1:11">
      <c r="A32" s="67" t="s">
        <v>230</v>
      </c>
      <c r="C32" s="14"/>
      <c r="H32" s="68">
        <v>0</v>
      </c>
      <c r="I32" s="69">
        <v>0</v>
      </c>
      <c r="J32" s="68">
        <v>0</v>
      </c>
      <c r="K32" s="68">
        <v>0</v>
      </c>
    </row>
    <row r="33" spans="1:11">
      <c r="A33" t="s">
        <v>224</v>
      </c>
      <c r="B33" t="s">
        <v>224</v>
      </c>
      <c r="C33" s="14"/>
      <c r="D33" t="s">
        <v>224</v>
      </c>
      <c r="F33" t="s">
        <v>224</v>
      </c>
      <c r="G33" s="66">
        <v>0</v>
      </c>
      <c r="H33" s="66">
        <v>0</v>
      </c>
      <c r="I33" s="65">
        <v>0</v>
      </c>
      <c r="J33" s="66">
        <v>0</v>
      </c>
      <c r="K33" s="66">
        <v>0</v>
      </c>
    </row>
    <row r="34" spans="1:11">
      <c r="A34" s="67" t="s">
        <v>228</v>
      </c>
      <c r="C34" s="14"/>
      <c r="H34" s="68">
        <v>0</v>
      </c>
      <c r="I34" s="69">
        <v>0</v>
      </c>
      <c r="J34" s="68">
        <v>0</v>
      </c>
      <c r="K34" s="68">
        <v>0</v>
      </c>
    </row>
    <row r="35" spans="1:11">
      <c r="A35" t="s">
        <v>224</v>
      </c>
      <c r="B35" t="s">
        <v>224</v>
      </c>
      <c r="C35" s="14"/>
      <c r="D35" t="s">
        <v>224</v>
      </c>
      <c r="F35" t="s">
        <v>224</v>
      </c>
      <c r="G35" s="66">
        <v>0</v>
      </c>
      <c r="H35" s="66">
        <v>0</v>
      </c>
      <c r="I35" s="65">
        <v>0</v>
      </c>
      <c r="J35" s="66">
        <v>0</v>
      </c>
      <c r="K35" s="66">
        <v>0</v>
      </c>
    </row>
    <row r="36" spans="1:11">
      <c r="A36" t="s">
        <v>231</v>
      </c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disablePrompts="1"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A7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 customWidth="1"/>
    <col min="38" max="38" width="6.7109375" style="14" hidden="1" customWidth="1"/>
    <col min="39" max="39" width="7.7109375" style="14" hidden="1" customWidth="1"/>
    <col min="40" max="40" width="7.140625" style="14" hidden="1" customWidth="1"/>
    <col min="41" max="41" width="6" style="14" hidden="1" customWidth="1"/>
    <col min="42" max="42" width="7.85546875" style="14" hidden="1" customWidth="1"/>
    <col min="43" max="43" width="8.140625" style="14" hidden="1" customWidth="1"/>
    <col min="44" max="44" width="1.7109375" style="14" hidden="1" customWidth="1"/>
    <col min="45" max="45" width="15" style="14" hidden="1" customWidth="1"/>
    <col min="46" max="46" width="8.7109375" style="14" hidden="1" customWidth="1"/>
    <col min="47" max="47" width="10" style="14" hidden="1" customWidth="1"/>
    <col min="48" max="48" width="9.5703125" style="14" hidden="1" customWidth="1"/>
    <col min="49" max="49" width="6.140625" style="14" hidden="1" customWidth="1"/>
    <col min="50" max="51" width="5.7109375" style="14" hidden="1" customWidth="1"/>
    <col min="52" max="52" width="6.85546875" style="14" hidden="1" customWidth="1"/>
    <col min="53" max="53" width="6.42578125" style="14" hidden="1" customWidth="1"/>
    <col min="54" max="54" width="6.7109375" style="14" hidden="1" customWidth="1"/>
    <col min="55" max="55" width="7.28515625" style="14" hidden="1" customWidth="1"/>
    <col min="56" max="67" width="5.7109375" style="14" hidden="1" customWidth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7" t="s">
        <v>67</v>
      </c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9"/>
    </row>
    <row r="6" spans="1:52" ht="27.75" customHeight="1">
      <c r="A6" s="90" t="s">
        <v>68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2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93" t="s">
        <v>191</v>
      </c>
      <c r="N7" s="41" t="s">
        <v>55</v>
      </c>
      <c r="O7" s="41" t="s">
        <v>188</v>
      </c>
      <c r="P7" s="41" t="s">
        <v>56</v>
      </c>
      <c r="Q7" s="94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5.03</v>
      </c>
      <c r="H10" s="7"/>
      <c r="I10" s="7"/>
      <c r="J10" s="64">
        <v>-8.0000000000000004E-4</v>
      </c>
      <c r="K10" s="63">
        <v>18901642</v>
      </c>
      <c r="L10" s="7"/>
      <c r="M10" s="63">
        <v>0</v>
      </c>
      <c r="N10" s="63">
        <v>22708.253666000001</v>
      </c>
      <c r="O10" s="7"/>
      <c r="P10" s="64">
        <v>1</v>
      </c>
      <c r="Q10" s="64">
        <v>0.19059999999999999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200</v>
      </c>
      <c r="B11" s="14"/>
      <c r="C11" s="14"/>
      <c r="G11" s="69">
        <v>5.03</v>
      </c>
      <c r="J11" s="68">
        <v>-8.0000000000000004E-4</v>
      </c>
      <c r="K11" s="69">
        <v>18901642</v>
      </c>
      <c r="M11" s="69">
        <v>0</v>
      </c>
      <c r="N11" s="69">
        <v>22708.253666000001</v>
      </c>
      <c r="P11" s="68">
        <v>1</v>
      </c>
      <c r="Q11" s="68">
        <v>0.19059999999999999</v>
      </c>
    </row>
    <row r="12" spans="1:52">
      <c r="A12" s="67" t="s">
        <v>232</v>
      </c>
      <c r="B12" s="14"/>
      <c r="C12" s="14"/>
      <c r="G12" s="69">
        <v>3.55</v>
      </c>
      <c r="J12" s="68">
        <v>-0.01</v>
      </c>
      <c r="K12" s="69">
        <v>8678132</v>
      </c>
      <c r="M12" s="69">
        <v>0</v>
      </c>
      <c r="N12" s="69">
        <v>10731.5647359</v>
      </c>
      <c r="P12" s="68">
        <v>0.47260000000000002</v>
      </c>
      <c r="Q12" s="68">
        <v>9.01E-2</v>
      </c>
    </row>
    <row r="13" spans="1:52">
      <c r="A13" s="67" t="s">
        <v>233</v>
      </c>
      <c r="B13" s="14"/>
      <c r="C13" s="14"/>
      <c r="G13" s="69">
        <v>3.55</v>
      </c>
      <c r="J13" s="68">
        <v>-0.01</v>
      </c>
      <c r="K13" s="69">
        <v>8678132</v>
      </c>
      <c r="M13" s="69">
        <v>0</v>
      </c>
      <c r="N13" s="69">
        <v>10731.5647359</v>
      </c>
      <c r="P13" s="68">
        <v>0.47260000000000002</v>
      </c>
      <c r="Q13" s="68">
        <v>9.01E-2</v>
      </c>
    </row>
    <row r="14" spans="1:52">
      <c r="A14" t="s">
        <v>234</v>
      </c>
      <c r="B14" t="s">
        <v>235</v>
      </c>
      <c r="C14" t="s">
        <v>99</v>
      </c>
      <c r="D14" t="s">
        <v>236</v>
      </c>
      <c r="F14" t="s">
        <v>237</v>
      </c>
      <c r="G14" s="65">
        <v>0.08</v>
      </c>
      <c r="H14" t="s">
        <v>101</v>
      </c>
      <c r="I14" s="66">
        <v>0.04</v>
      </c>
      <c r="J14" s="66">
        <v>1.24E-2</v>
      </c>
      <c r="K14" s="65">
        <v>1290588</v>
      </c>
      <c r="L14" s="65">
        <v>137.53</v>
      </c>
      <c r="M14" s="65">
        <v>0</v>
      </c>
      <c r="N14" s="65">
        <v>1774.9456763999999</v>
      </c>
      <c r="O14" s="66">
        <v>1E-4</v>
      </c>
      <c r="P14" s="66">
        <v>7.8200000000000006E-2</v>
      </c>
      <c r="Q14" s="66">
        <v>1.49E-2</v>
      </c>
    </row>
    <row r="15" spans="1:52">
      <c r="A15" t="s">
        <v>238</v>
      </c>
      <c r="B15" t="s">
        <v>239</v>
      </c>
      <c r="C15" t="s">
        <v>99</v>
      </c>
      <c r="D15" t="s">
        <v>236</v>
      </c>
      <c r="F15" t="s">
        <v>240</v>
      </c>
      <c r="G15" s="65">
        <v>2.89</v>
      </c>
      <c r="H15" t="s">
        <v>101</v>
      </c>
      <c r="I15" s="66">
        <v>0.04</v>
      </c>
      <c r="J15" s="66">
        <v>-1.6E-2</v>
      </c>
      <c r="K15" s="65">
        <v>1664459</v>
      </c>
      <c r="L15" s="65">
        <v>152.28</v>
      </c>
      <c r="M15" s="65">
        <v>0</v>
      </c>
      <c r="N15" s="65">
        <v>2534.6381652</v>
      </c>
      <c r="O15" s="66">
        <v>1E-4</v>
      </c>
      <c r="P15" s="66">
        <v>0.1116</v>
      </c>
      <c r="Q15" s="66">
        <v>2.1299999999999999E-2</v>
      </c>
    </row>
    <row r="16" spans="1:52">
      <c r="A16" t="s">
        <v>241</v>
      </c>
      <c r="B16" t="s">
        <v>242</v>
      </c>
      <c r="C16" t="s">
        <v>99</v>
      </c>
      <c r="D16" t="s">
        <v>236</v>
      </c>
      <c r="F16" t="s">
        <v>243</v>
      </c>
      <c r="G16" s="65">
        <v>16.5</v>
      </c>
      <c r="H16" t="s">
        <v>101</v>
      </c>
      <c r="I16" s="66">
        <v>2.75E-2</v>
      </c>
      <c r="J16" s="66">
        <v>5.9999999999999995E-4</v>
      </c>
      <c r="K16" s="65">
        <v>56149</v>
      </c>
      <c r="L16" s="65">
        <v>169.6</v>
      </c>
      <c r="M16" s="65">
        <v>0</v>
      </c>
      <c r="N16" s="65">
        <v>95.228703999999993</v>
      </c>
      <c r="O16" s="66">
        <v>0</v>
      </c>
      <c r="P16" s="66">
        <v>4.1999999999999997E-3</v>
      </c>
      <c r="Q16" s="66">
        <v>8.0000000000000004E-4</v>
      </c>
    </row>
    <row r="17" spans="1:17">
      <c r="A17" t="s">
        <v>244</v>
      </c>
      <c r="B17" t="s">
        <v>245</v>
      </c>
      <c r="C17" t="s">
        <v>99</v>
      </c>
      <c r="D17" t="s">
        <v>236</v>
      </c>
      <c r="F17" t="s">
        <v>237</v>
      </c>
      <c r="G17" s="65">
        <v>1.23</v>
      </c>
      <c r="H17" t="s">
        <v>101</v>
      </c>
      <c r="I17" s="66">
        <v>2.75E-2</v>
      </c>
      <c r="J17" s="66">
        <v>-1.89E-2</v>
      </c>
      <c r="K17" s="65">
        <v>1149116</v>
      </c>
      <c r="L17" s="65">
        <v>113.53</v>
      </c>
      <c r="M17" s="65">
        <v>0</v>
      </c>
      <c r="N17" s="65">
        <v>1304.5913948</v>
      </c>
      <c r="O17" s="66">
        <v>1E-4</v>
      </c>
      <c r="P17" s="66">
        <v>5.7500000000000002E-2</v>
      </c>
      <c r="Q17" s="66">
        <v>1.09E-2</v>
      </c>
    </row>
    <row r="18" spans="1:17">
      <c r="A18" t="s">
        <v>246</v>
      </c>
      <c r="B18" t="s">
        <v>247</v>
      </c>
      <c r="C18" t="s">
        <v>99</v>
      </c>
      <c r="D18" t="s">
        <v>236</v>
      </c>
      <c r="F18" t="s">
        <v>248</v>
      </c>
      <c r="G18" s="65">
        <v>2.2000000000000002</v>
      </c>
      <c r="H18" t="s">
        <v>101</v>
      </c>
      <c r="I18" s="66">
        <v>1.7500000000000002E-2</v>
      </c>
      <c r="J18" s="66">
        <v>-1.7500000000000002E-2</v>
      </c>
      <c r="K18" s="65">
        <v>2672645</v>
      </c>
      <c r="L18" s="65">
        <v>112.94</v>
      </c>
      <c r="M18" s="65">
        <v>0</v>
      </c>
      <c r="N18" s="65">
        <v>3018.485263</v>
      </c>
      <c r="O18" s="66">
        <v>1E-4</v>
      </c>
      <c r="P18" s="66">
        <v>0.13289999999999999</v>
      </c>
      <c r="Q18" s="66">
        <v>2.53E-2</v>
      </c>
    </row>
    <row r="19" spans="1:17">
      <c r="A19" t="s">
        <v>249</v>
      </c>
      <c r="B19" t="s">
        <v>250</v>
      </c>
      <c r="C19" t="s">
        <v>99</v>
      </c>
      <c r="D19" t="s">
        <v>236</v>
      </c>
      <c r="F19" t="s">
        <v>251</v>
      </c>
      <c r="G19" s="65">
        <v>10.37</v>
      </c>
      <c r="H19" t="s">
        <v>101</v>
      </c>
      <c r="I19" s="66">
        <v>1E-3</v>
      </c>
      <c r="J19" s="66">
        <v>-5.4999999999999997E-3</v>
      </c>
      <c r="K19" s="65">
        <v>1845175</v>
      </c>
      <c r="L19" s="65">
        <v>108.59</v>
      </c>
      <c r="M19" s="65">
        <v>0</v>
      </c>
      <c r="N19" s="65">
        <v>2003.6755324999999</v>
      </c>
      <c r="O19" s="66">
        <v>2.9999999999999997E-4</v>
      </c>
      <c r="P19" s="66">
        <v>8.8200000000000001E-2</v>
      </c>
      <c r="Q19" s="66">
        <v>1.6799999999999999E-2</v>
      </c>
    </row>
    <row r="20" spans="1:17">
      <c r="A20" s="67" t="s">
        <v>252</v>
      </c>
      <c r="B20" s="14"/>
      <c r="C20" s="14"/>
      <c r="G20" s="69">
        <v>6.35</v>
      </c>
      <c r="J20" s="68">
        <v>7.4999999999999997E-3</v>
      </c>
      <c r="K20" s="69">
        <v>10223510</v>
      </c>
      <c r="M20" s="69">
        <v>0</v>
      </c>
      <c r="N20" s="69">
        <v>11976.688930099999</v>
      </c>
      <c r="P20" s="68">
        <v>0.52739999999999998</v>
      </c>
      <c r="Q20" s="68">
        <v>0.10050000000000001</v>
      </c>
    </row>
    <row r="21" spans="1:17">
      <c r="A21" s="67" t="s">
        <v>253</v>
      </c>
      <c r="B21" s="14"/>
      <c r="C21" s="14"/>
      <c r="G21" s="69">
        <v>0.52</v>
      </c>
      <c r="J21" s="68">
        <v>2.0000000000000001E-4</v>
      </c>
      <c r="K21" s="69">
        <v>668270</v>
      </c>
      <c r="M21" s="69">
        <v>0</v>
      </c>
      <c r="N21" s="69">
        <v>668.20317299999999</v>
      </c>
      <c r="P21" s="68">
        <v>2.9399999999999999E-2</v>
      </c>
      <c r="Q21" s="68">
        <v>5.5999999999999999E-3</v>
      </c>
    </row>
    <row r="22" spans="1:17">
      <c r="A22" t="s">
        <v>254</v>
      </c>
      <c r="B22" t="s">
        <v>255</v>
      </c>
      <c r="C22" t="s">
        <v>99</v>
      </c>
      <c r="D22" t="s">
        <v>236</v>
      </c>
      <c r="F22" t="s">
        <v>256</v>
      </c>
      <c r="G22" s="65">
        <v>0.52</v>
      </c>
      <c r="H22" t="s">
        <v>101</v>
      </c>
      <c r="I22" s="66">
        <v>0</v>
      </c>
      <c r="J22" s="66">
        <v>2.0000000000000001E-4</v>
      </c>
      <c r="K22" s="65">
        <v>668270</v>
      </c>
      <c r="L22" s="65">
        <v>99.99</v>
      </c>
      <c r="M22" s="65">
        <v>0</v>
      </c>
      <c r="N22" s="65">
        <v>668.20317299999999</v>
      </c>
      <c r="O22" s="66">
        <v>1E-4</v>
      </c>
      <c r="P22" s="66">
        <v>2.9399999999999999E-2</v>
      </c>
      <c r="Q22" s="66">
        <v>5.5999999999999999E-3</v>
      </c>
    </row>
    <row r="23" spans="1:17">
      <c r="A23" s="67" t="s">
        <v>257</v>
      </c>
      <c r="B23" s="14"/>
      <c r="C23" s="14"/>
      <c r="G23" s="69">
        <v>6.63</v>
      </c>
      <c r="J23" s="68">
        <v>8.0999999999999996E-3</v>
      </c>
      <c r="K23" s="69">
        <v>9234903</v>
      </c>
      <c r="M23" s="69">
        <v>0</v>
      </c>
      <c r="N23" s="69">
        <v>10994.126292200001</v>
      </c>
      <c r="P23" s="68">
        <v>0.48409999999999997</v>
      </c>
      <c r="Q23" s="68">
        <v>9.2299999999999993E-2</v>
      </c>
    </row>
    <row r="24" spans="1:17">
      <c r="A24" t="s">
        <v>258</v>
      </c>
      <c r="B24" t="s">
        <v>259</v>
      </c>
      <c r="C24" t="s">
        <v>99</v>
      </c>
      <c r="D24" t="s">
        <v>236</v>
      </c>
      <c r="F24" t="s">
        <v>260</v>
      </c>
      <c r="G24" s="65">
        <v>5.48</v>
      </c>
      <c r="H24" t="s">
        <v>101</v>
      </c>
      <c r="I24" s="66">
        <v>0.02</v>
      </c>
      <c r="J24" s="66">
        <v>6.0000000000000001E-3</v>
      </c>
      <c r="K24" s="65">
        <v>399002</v>
      </c>
      <c r="L24" s="65">
        <v>108.39</v>
      </c>
      <c r="M24" s="65">
        <v>0</v>
      </c>
      <c r="N24" s="65">
        <v>432.47826780000003</v>
      </c>
      <c r="O24" s="66">
        <v>0</v>
      </c>
      <c r="P24" s="66">
        <v>1.9E-2</v>
      </c>
      <c r="Q24" s="66">
        <v>3.5999999999999999E-3</v>
      </c>
    </row>
    <row r="25" spans="1:17">
      <c r="A25" t="s">
        <v>261</v>
      </c>
      <c r="B25" t="s">
        <v>262</v>
      </c>
      <c r="C25" t="s">
        <v>99</v>
      </c>
      <c r="D25" t="s">
        <v>236</v>
      </c>
      <c r="F25" t="s">
        <v>263</v>
      </c>
      <c r="G25" s="65">
        <v>8.4</v>
      </c>
      <c r="H25" t="s">
        <v>101</v>
      </c>
      <c r="I25" s="66">
        <v>0.01</v>
      </c>
      <c r="J25" s="66">
        <v>1.1299999999999999E-2</v>
      </c>
      <c r="K25" s="65">
        <v>512600</v>
      </c>
      <c r="L25" s="65">
        <v>99.34</v>
      </c>
      <c r="M25" s="65">
        <v>0</v>
      </c>
      <c r="N25" s="65">
        <v>509.21683999999999</v>
      </c>
      <c r="O25" s="66">
        <v>0</v>
      </c>
      <c r="P25" s="66">
        <v>2.24E-2</v>
      </c>
      <c r="Q25" s="66">
        <v>4.3E-3</v>
      </c>
    </row>
    <row r="26" spans="1:17">
      <c r="A26" t="s">
        <v>264</v>
      </c>
      <c r="B26" t="s">
        <v>265</v>
      </c>
      <c r="C26" t="s">
        <v>99</v>
      </c>
      <c r="D26" t="s">
        <v>236</v>
      </c>
      <c r="F26" t="s">
        <v>266</v>
      </c>
      <c r="G26" s="65">
        <v>14.22</v>
      </c>
      <c r="H26" t="s">
        <v>101</v>
      </c>
      <c r="I26" s="66">
        <v>1.4999999999999999E-2</v>
      </c>
      <c r="J26" s="66">
        <v>1.8700000000000001E-2</v>
      </c>
      <c r="K26" s="65">
        <v>886565</v>
      </c>
      <c r="L26" s="65">
        <v>95</v>
      </c>
      <c r="M26" s="65">
        <v>0</v>
      </c>
      <c r="N26" s="65">
        <v>842.23675000000003</v>
      </c>
      <c r="O26" s="66">
        <v>0</v>
      </c>
      <c r="P26" s="66">
        <v>3.7100000000000001E-2</v>
      </c>
      <c r="Q26" s="66">
        <v>7.1000000000000004E-3</v>
      </c>
    </row>
    <row r="27" spans="1:17">
      <c r="A27" t="s">
        <v>267</v>
      </c>
      <c r="B27" t="s">
        <v>268</v>
      </c>
      <c r="C27" t="s">
        <v>99</v>
      </c>
      <c r="D27" t="s">
        <v>236</v>
      </c>
      <c r="F27" t="s">
        <v>269</v>
      </c>
      <c r="G27" s="65">
        <v>6.7</v>
      </c>
      <c r="H27" t="s">
        <v>101</v>
      </c>
      <c r="I27" s="66">
        <v>2.2499999999999999E-2</v>
      </c>
      <c r="J27" s="66">
        <v>8.5000000000000006E-3</v>
      </c>
      <c r="K27" s="65">
        <v>1612977</v>
      </c>
      <c r="L27" s="65">
        <v>111.45</v>
      </c>
      <c r="M27" s="65">
        <v>0</v>
      </c>
      <c r="N27" s="65">
        <v>1797.6628665000001</v>
      </c>
      <c r="O27" s="66">
        <v>1E-4</v>
      </c>
      <c r="P27" s="66">
        <v>7.9200000000000007E-2</v>
      </c>
      <c r="Q27" s="66">
        <v>1.5100000000000001E-2</v>
      </c>
    </row>
    <row r="28" spans="1:17">
      <c r="A28" t="s">
        <v>270</v>
      </c>
      <c r="B28" t="s">
        <v>271</v>
      </c>
      <c r="C28" t="s">
        <v>99</v>
      </c>
      <c r="D28" t="s">
        <v>236</v>
      </c>
      <c r="F28" t="s">
        <v>272</v>
      </c>
      <c r="G28" s="65">
        <v>1.71</v>
      </c>
      <c r="H28" t="s">
        <v>101</v>
      </c>
      <c r="I28" s="66">
        <v>4.2500000000000003E-2</v>
      </c>
      <c r="J28" s="66">
        <v>8.9999999999999998E-4</v>
      </c>
      <c r="K28" s="65">
        <v>1095094</v>
      </c>
      <c r="L28" s="65">
        <v>108.33</v>
      </c>
      <c r="M28" s="65">
        <v>0</v>
      </c>
      <c r="N28" s="65">
        <v>1186.3153302000001</v>
      </c>
      <c r="O28" s="66">
        <v>1E-4</v>
      </c>
      <c r="P28" s="66">
        <v>5.2200000000000003E-2</v>
      </c>
      <c r="Q28" s="66">
        <v>0.01</v>
      </c>
    </row>
    <row r="29" spans="1:17">
      <c r="A29" t="s">
        <v>273</v>
      </c>
      <c r="B29" t="s">
        <v>274</v>
      </c>
      <c r="C29" t="s">
        <v>99</v>
      </c>
      <c r="D29" t="s">
        <v>236</v>
      </c>
      <c r="F29" t="s">
        <v>260</v>
      </c>
      <c r="G29" s="65">
        <v>4.01</v>
      </c>
      <c r="H29" t="s">
        <v>101</v>
      </c>
      <c r="I29" s="66">
        <v>1.7500000000000002E-2</v>
      </c>
      <c r="J29" s="66">
        <v>3.5000000000000001E-3</v>
      </c>
      <c r="K29" s="65">
        <v>413542</v>
      </c>
      <c r="L29" s="65">
        <v>107.19</v>
      </c>
      <c r="M29" s="65">
        <v>0</v>
      </c>
      <c r="N29" s="65">
        <v>443.2756698</v>
      </c>
      <c r="O29" s="66">
        <v>0</v>
      </c>
      <c r="P29" s="66">
        <v>1.95E-2</v>
      </c>
      <c r="Q29" s="66">
        <v>3.7000000000000002E-3</v>
      </c>
    </row>
    <row r="30" spans="1:17">
      <c r="A30" t="s">
        <v>275</v>
      </c>
      <c r="B30" t="s">
        <v>276</v>
      </c>
      <c r="C30" t="s">
        <v>99</v>
      </c>
      <c r="D30" t="s">
        <v>236</v>
      </c>
      <c r="F30" t="s">
        <v>277</v>
      </c>
      <c r="G30" s="65">
        <v>2.08</v>
      </c>
      <c r="H30" t="s">
        <v>101</v>
      </c>
      <c r="I30" s="66">
        <v>1.5E-3</v>
      </c>
      <c r="J30" s="66">
        <v>1.1000000000000001E-3</v>
      </c>
      <c r="K30" s="65">
        <v>710012</v>
      </c>
      <c r="L30" s="65">
        <v>100.21</v>
      </c>
      <c r="M30" s="65">
        <v>0</v>
      </c>
      <c r="N30" s="65">
        <v>711.50302520000002</v>
      </c>
      <c r="O30" s="66">
        <v>0</v>
      </c>
      <c r="P30" s="66">
        <v>3.1300000000000001E-2</v>
      </c>
      <c r="Q30" s="66">
        <v>6.0000000000000001E-3</v>
      </c>
    </row>
    <row r="31" spans="1:17">
      <c r="A31" t="s">
        <v>278</v>
      </c>
      <c r="B31" t="s">
        <v>279</v>
      </c>
      <c r="C31" t="s">
        <v>99</v>
      </c>
      <c r="D31" t="s">
        <v>236</v>
      </c>
      <c r="F31" t="s">
        <v>256</v>
      </c>
      <c r="G31" s="65">
        <v>4.6399999999999997</v>
      </c>
      <c r="H31" t="s">
        <v>101</v>
      </c>
      <c r="I31" s="66">
        <v>6.25E-2</v>
      </c>
      <c r="J31" s="66">
        <v>5.0000000000000001E-3</v>
      </c>
      <c r="K31" s="65">
        <v>2743808</v>
      </c>
      <c r="L31" s="65">
        <v>134.34</v>
      </c>
      <c r="M31" s="65">
        <v>0</v>
      </c>
      <c r="N31" s="65">
        <v>3686.0316671999999</v>
      </c>
      <c r="O31" s="66">
        <v>2.0000000000000001E-4</v>
      </c>
      <c r="P31" s="66">
        <v>0.1623</v>
      </c>
      <c r="Q31" s="66">
        <v>3.09E-2</v>
      </c>
    </row>
    <row r="32" spans="1:17">
      <c r="A32" t="s">
        <v>280</v>
      </c>
      <c r="B32" t="s">
        <v>281</v>
      </c>
      <c r="C32" t="s">
        <v>99</v>
      </c>
      <c r="D32" t="s">
        <v>236</v>
      </c>
      <c r="F32" t="s">
        <v>277</v>
      </c>
      <c r="G32" s="65">
        <v>14.31</v>
      </c>
      <c r="H32" t="s">
        <v>101</v>
      </c>
      <c r="I32" s="66">
        <v>5.5E-2</v>
      </c>
      <c r="J32" s="66">
        <v>0.02</v>
      </c>
      <c r="K32" s="65">
        <v>861303</v>
      </c>
      <c r="L32" s="65">
        <v>160.85</v>
      </c>
      <c r="M32" s="65">
        <v>0</v>
      </c>
      <c r="N32" s="65">
        <v>1385.4058755000001</v>
      </c>
      <c r="O32" s="66">
        <v>0</v>
      </c>
      <c r="P32" s="66">
        <v>6.0999999999999999E-2</v>
      </c>
      <c r="Q32" s="66">
        <v>1.1599999999999999E-2</v>
      </c>
    </row>
    <row r="33" spans="1:17">
      <c r="A33" s="67" t="s">
        <v>282</v>
      </c>
      <c r="B33" s="14"/>
      <c r="C33" s="14"/>
      <c r="G33" s="69">
        <v>9.0500000000000007</v>
      </c>
      <c r="J33" s="68">
        <v>2.0999999999999999E-3</v>
      </c>
      <c r="K33" s="69">
        <v>320337</v>
      </c>
      <c r="M33" s="69">
        <v>0</v>
      </c>
      <c r="N33" s="69">
        <v>314.35946489999998</v>
      </c>
      <c r="P33" s="68">
        <v>1.38E-2</v>
      </c>
      <c r="Q33" s="68">
        <v>2.5999999999999999E-3</v>
      </c>
    </row>
    <row r="34" spans="1:17">
      <c r="A34" t="s">
        <v>283</v>
      </c>
      <c r="B34" t="s">
        <v>284</v>
      </c>
      <c r="C34" t="s">
        <v>99</v>
      </c>
      <c r="D34" t="s">
        <v>236</v>
      </c>
      <c r="F34" t="s">
        <v>285</v>
      </c>
      <c r="G34" s="65">
        <v>4.92</v>
      </c>
      <c r="H34" t="s">
        <v>101</v>
      </c>
      <c r="I34" s="66">
        <v>0</v>
      </c>
      <c r="J34" s="66">
        <v>1.4E-3</v>
      </c>
      <c r="K34" s="65">
        <v>25822</v>
      </c>
      <c r="L34" s="65">
        <v>99.32</v>
      </c>
      <c r="M34" s="65">
        <v>0</v>
      </c>
      <c r="N34" s="65">
        <v>25.646410400000001</v>
      </c>
      <c r="O34" s="66">
        <v>0</v>
      </c>
      <c r="P34" s="66">
        <v>1.1000000000000001E-3</v>
      </c>
      <c r="Q34" s="66">
        <v>2.0000000000000001E-4</v>
      </c>
    </row>
    <row r="35" spans="1:17">
      <c r="A35" t="s">
        <v>286</v>
      </c>
      <c r="B35" t="s">
        <v>287</v>
      </c>
      <c r="C35" t="s">
        <v>99</v>
      </c>
      <c r="D35" t="s">
        <v>236</v>
      </c>
      <c r="F35" t="s">
        <v>288</v>
      </c>
      <c r="G35" s="65">
        <v>9.42</v>
      </c>
      <c r="H35" t="s">
        <v>101</v>
      </c>
      <c r="I35" s="66">
        <v>0</v>
      </c>
      <c r="J35" s="66">
        <v>2.0999999999999999E-3</v>
      </c>
      <c r="K35" s="65">
        <v>294515</v>
      </c>
      <c r="L35" s="65">
        <v>98.03</v>
      </c>
      <c r="M35" s="65">
        <v>0</v>
      </c>
      <c r="N35" s="65">
        <v>288.7130545</v>
      </c>
      <c r="O35" s="66">
        <v>0</v>
      </c>
      <c r="P35" s="66">
        <v>1.2699999999999999E-2</v>
      </c>
      <c r="Q35" s="66">
        <v>2.3999999999999998E-3</v>
      </c>
    </row>
    <row r="36" spans="1:17">
      <c r="A36" s="67" t="s">
        <v>289</v>
      </c>
      <c r="B36" s="14"/>
      <c r="C36" s="14"/>
      <c r="G36" s="69">
        <v>0</v>
      </c>
      <c r="J36" s="68">
        <v>0</v>
      </c>
      <c r="K36" s="69">
        <v>0</v>
      </c>
      <c r="M36" s="69">
        <v>0</v>
      </c>
      <c r="N36" s="69">
        <v>0</v>
      </c>
      <c r="P36" s="68">
        <v>0</v>
      </c>
      <c r="Q36" s="68">
        <v>0</v>
      </c>
    </row>
    <row r="37" spans="1:17">
      <c r="A37" t="s">
        <v>224</v>
      </c>
      <c r="B37" t="s">
        <v>224</v>
      </c>
      <c r="C37" s="14"/>
      <c r="D37" t="s">
        <v>224</v>
      </c>
      <c r="G37" s="65">
        <v>0</v>
      </c>
      <c r="H37" t="s">
        <v>224</v>
      </c>
      <c r="I37" s="66">
        <v>0</v>
      </c>
      <c r="J37" s="66">
        <v>0</v>
      </c>
      <c r="K37" s="65">
        <v>0</v>
      </c>
      <c r="L37" s="65">
        <v>0</v>
      </c>
      <c r="N37" s="65">
        <v>0</v>
      </c>
      <c r="O37" s="66">
        <v>0</v>
      </c>
      <c r="P37" s="66">
        <v>0</v>
      </c>
      <c r="Q37" s="66">
        <v>0</v>
      </c>
    </row>
    <row r="38" spans="1:17">
      <c r="A38" s="67" t="s">
        <v>229</v>
      </c>
      <c r="B38" s="14"/>
      <c r="C38" s="14"/>
      <c r="G38" s="69">
        <v>0</v>
      </c>
      <c r="J38" s="68">
        <v>0</v>
      </c>
      <c r="K38" s="69">
        <v>0</v>
      </c>
      <c r="M38" s="69">
        <v>0</v>
      </c>
      <c r="N38" s="69">
        <v>0</v>
      </c>
      <c r="P38" s="68">
        <v>0</v>
      </c>
      <c r="Q38" s="68">
        <v>0</v>
      </c>
    </row>
    <row r="39" spans="1:17">
      <c r="A39" s="67" t="s">
        <v>290</v>
      </c>
      <c r="B39" s="14"/>
      <c r="C39" s="14"/>
      <c r="G39" s="69">
        <v>0</v>
      </c>
      <c r="J39" s="68">
        <v>0</v>
      </c>
      <c r="K39" s="69">
        <v>0</v>
      </c>
      <c r="M39" s="69">
        <v>0</v>
      </c>
      <c r="N39" s="69">
        <v>0</v>
      </c>
      <c r="P39" s="68">
        <v>0</v>
      </c>
      <c r="Q39" s="68">
        <v>0</v>
      </c>
    </row>
    <row r="40" spans="1:17">
      <c r="A40" t="s">
        <v>224</v>
      </c>
      <c r="B40" t="s">
        <v>224</v>
      </c>
      <c r="C40" s="14"/>
      <c r="D40" t="s">
        <v>224</v>
      </c>
      <c r="G40" s="65">
        <v>0</v>
      </c>
      <c r="H40" t="s">
        <v>224</v>
      </c>
      <c r="I40" s="66">
        <v>0</v>
      </c>
      <c r="J40" s="66">
        <v>0</v>
      </c>
      <c r="K40" s="65">
        <v>0</v>
      </c>
      <c r="L40" s="65">
        <v>0</v>
      </c>
      <c r="N40" s="65">
        <v>0</v>
      </c>
      <c r="O40" s="66">
        <v>0</v>
      </c>
      <c r="P40" s="66">
        <v>0</v>
      </c>
      <c r="Q40" s="66">
        <v>0</v>
      </c>
    </row>
    <row r="41" spans="1:17">
      <c r="A41" s="67" t="s">
        <v>291</v>
      </c>
      <c r="B41" s="14"/>
      <c r="C41" s="14"/>
      <c r="G41" s="69">
        <v>0</v>
      </c>
      <c r="J41" s="68">
        <v>0</v>
      </c>
      <c r="K41" s="69">
        <v>0</v>
      </c>
      <c r="M41" s="69">
        <v>0</v>
      </c>
      <c r="N41" s="69">
        <v>0</v>
      </c>
      <c r="P41" s="68">
        <v>0</v>
      </c>
      <c r="Q41" s="68">
        <v>0</v>
      </c>
    </row>
    <row r="42" spans="1:17">
      <c r="A42" t="s">
        <v>224</v>
      </c>
      <c r="B42" t="s">
        <v>224</v>
      </c>
      <c r="C42" s="14"/>
      <c r="D42" t="s">
        <v>224</v>
      </c>
      <c r="G42" s="65">
        <v>0</v>
      </c>
      <c r="H42" t="s">
        <v>224</v>
      </c>
      <c r="I42" s="66">
        <v>0</v>
      </c>
      <c r="J42" s="66">
        <v>0</v>
      </c>
      <c r="K42" s="65">
        <v>0</v>
      </c>
      <c r="L42" s="65">
        <v>0</v>
      </c>
      <c r="N42" s="65">
        <v>0</v>
      </c>
      <c r="O42" s="66">
        <v>0</v>
      </c>
      <c r="P42" s="66">
        <v>0</v>
      </c>
      <c r="Q42" s="66">
        <v>0</v>
      </c>
    </row>
    <row r="43" spans="1:17">
      <c r="A43" s="85" t="s">
        <v>292</v>
      </c>
      <c r="B43" s="14"/>
      <c r="C43" s="14"/>
    </row>
    <row r="44" spans="1:17">
      <c r="A44" s="85" t="s">
        <v>293</v>
      </c>
      <c r="B44" s="14"/>
      <c r="C44" s="14"/>
    </row>
    <row r="45" spans="1:17">
      <c r="A45" s="85" t="s">
        <v>294</v>
      </c>
      <c r="B45" s="14"/>
      <c r="C45" s="14"/>
    </row>
    <row r="46" spans="1:17">
      <c r="A46" s="85" t="s">
        <v>295</v>
      </c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8" width="0" style="14" hidden="1" customWidth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6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6"/>
      <c r="BO5" s="16"/>
    </row>
    <row r="6" spans="1:67" ht="26.25" customHeight="1">
      <c r="A6" s="86" t="s">
        <v>81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6"/>
      <c r="BJ6" s="16"/>
      <c r="BO6" s="16"/>
    </row>
    <row r="7" spans="1:67" s="16" customFormat="1" ht="20.25">
      <c r="A7" s="97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93" t="s">
        <v>191</v>
      </c>
      <c r="Q7" s="43" t="s">
        <v>55</v>
      </c>
      <c r="R7" s="43" t="s">
        <v>72</v>
      </c>
      <c r="S7" s="43" t="s">
        <v>56</v>
      </c>
      <c r="T7" s="98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200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296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224</v>
      </c>
      <c r="B13" t="s">
        <v>224</v>
      </c>
      <c r="C13" s="14"/>
      <c r="D13" s="14"/>
      <c r="E13" s="14"/>
      <c r="F13" t="s">
        <v>224</v>
      </c>
      <c r="G13" t="s">
        <v>224</v>
      </c>
      <c r="J13" s="65">
        <v>0</v>
      </c>
      <c r="K13" t="s">
        <v>224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252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224</v>
      </c>
      <c r="B15" t="s">
        <v>224</v>
      </c>
      <c r="C15" s="14"/>
      <c r="D15" s="14"/>
      <c r="E15" s="14"/>
      <c r="F15" t="s">
        <v>224</v>
      </c>
      <c r="G15" t="s">
        <v>224</v>
      </c>
      <c r="J15" s="65">
        <v>0</v>
      </c>
      <c r="K15" t="s">
        <v>224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297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224</v>
      </c>
      <c r="B17" t="s">
        <v>224</v>
      </c>
      <c r="C17" s="14"/>
      <c r="D17" s="14"/>
      <c r="E17" s="14"/>
      <c r="F17" t="s">
        <v>224</v>
      </c>
      <c r="G17" t="s">
        <v>224</v>
      </c>
      <c r="J17" s="65">
        <v>0</v>
      </c>
      <c r="K17" t="s">
        <v>224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229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298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224</v>
      </c>
      <c r="B20" t="s">
        <v>224</v>
      </c>
      <c r="C20" s="14"/>
      <c r="D20" s="14"/>
      <c r="E20" s="14"/>
      <c r="F20" t="s">
        <v>224</v>
      </c>
      <c r="G20" t="s">
        <v>224</v>
      </c>
      <c r="J20" s="65">
        <v>0</v>
      </c>
      <c r="K20" t="s">
        <v>224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299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224</v>
      </c>
      <c r="B22" t="s">
        <v>224</v>
      </c>
      <c r="C22" s="14"/>
      <c r="D22" s="14"/>
      <c r="E22" s="14"/>
      <c r="F22" t="s">
        <v>224</v>
      </c>
      <c r="G22" t="s">
        <v>224</v>
      </c>
      <c r="J22" s="65">
        <v>0</v>
      </c>
      <c r="K22" t="s">
        <v>224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85" t="s">
        <v>231</v>
      </c>
      <c r="B23" s="14"/>
      <c r="C23" s="14"/>
      <c r="D23" s="14"/>
      <c r="E23" s="14"/>
      <c r="F23" s="14"/>
    </row>
    <row r="24" spans="1:20">
      <c r="A24" s="85" t="s">
        <v>292</v>
      </c>
      <c r="B24" s="14"/>
      <c r="C24" s="14"/>
      <c r="D24" s="14"/>
      <c r="E24" s="14"/>
      <c r="F24" s="14"/>
    </row>
    <row r="25" spans="1:20">
      <c r="A25" s="85" t="s">
        <v>293</v>
      </c>
      <c r="B25" s="14"/>
      <c r="C25" s="14"/>
      <c r="D25" s="14"/>
      <c r="E25" s="14"/>
      <c r="F25" s="14"/>
    </row>
    <row r="26" spans="1:20">
      <c r="A26" s="85" t="s">
        <v>294</v>
      </c>
      <c r="B26" s="14"/>
      <c r="C26" s="14"/>
      <c r="D26" s="14"/>
      <c r="E26" s="14"/>
      <c r="F26" s="14"/>
    </row>
    <row r="27" spans="1:20">
      <c r="A27" s="85" t="s">
        <v>295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6" width="0" style="14" hidden="1" customWidth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1"/>
    </row>
    <row r="6" spans="1:65" ht="26.25" customHeight="1">
      <c r="A6" s="99" t="s">
        <v>88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1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93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3.59</v>
      </c>
      <c r="K10" s="7"/>
      <c r="L10" s="7"/>
      <c r="M10" s="64">
        <v>-2.12E-2</v>
      </c>
      <c r="N10" s="63">
        <v>10258014.869999999</v>
      </c>
      <c r="O10" s="28"/>
      <c r="P10" s="63">
        <v>154.34545</v>
      </c>
      <c r="Q10" s="63">
        <v>12030.001160219999</v>
      </c>
      <c r="R10" s="7"/>
      <c r="S10" s="64">
        <v>1</v>
      </c>
      <c r="T10" s="64">
        <v>0.10100000000000001</v>
      </c>
      <c r="U10" s="30"/>
      <c r="BH10" s="14"/>
      <c r="BI10" s="16"/>
      <c r="BJ10" s="14"/>
      <c r="BM10" s="14"/>
    </row>
    <row r="11" spans="1:65">
      <c r="A11" s="67" t="s">
        <v>200</v>
      </c>
      <c r="B11" s="14"/>
      <c r="C11" s="14"/>
      <c r="D11" s="14"/>
      <c r="E11" s="14"/>
      <c r="J11" s="69">
        <v>3.54</v>
      </c>
      <c r="M11" s="68">
        <v>-2.3E-2</v>
      </c>
      <c r="N11" s="69">
        <v>10151014.869999999</v>
      </c>
      <c r="P11" s="69">
        <v>154.34545</v>
      </c>
      <c r="Q11" s="69">
        <v>11665.605226758</v>
      </c>
      <c r="S11" s="68">
        <v>0.96970000000000001</v>
      </c>
      <c r="T11" s="68">
        <v>9.7900000000000001E-2</v>
      </c>
    </row>
    <row r="12" spans="1:65">
      <c r="A12" s="67" t="s">
        <v>296</v>
      </c>
      <c r="B12" s="14"/>
      <c r="C12" s="14"/>
      <c r="D12" s="14"/>
      <c r="E12" s="14"/>
      <c r="J12" s="69">
        <v>3.57</v>
      </c>
      <c r="M12" s="68">
        <v>-6.2899999999999998E-2</v>
      </c>
      <c r="N12" s="69">
        <v>4841212.6500000004</v>
      </c>
      <c r="P12" s="69">
        <v>137.25793999999999</v>
      </c>
      <c r="Q12" s="69">
        <v>6186.2523289139999</v>
      </c>
      <c r="S12" s="68">
        <v>0.51419999999999999</v>
      </c>
      <c r="T12" s="68">
        <v>5.1900000000000002E-2</v>
      </c>
    </row>
    <row r="13" spans="1:65">
      <c r="A13" t="s">
        <v>300</v>
      </c>
      <c r="B13" t="s">
        <v>301</v>
      </c>
      <c r="C13" t="s">
        <v>99</v>
      </c>
      <c r="D13" t="s">
        <v>122</v>
      </c>
      <c r="E13" t="s">
        <v>302</v>
      </c>
      <c r="F13" t="s">
        <v>303</v>
      </c>
      <c r="G13" t="s">
        <v>209</v>
      </c>
      <c r="H13" t="s">
        <v>210</v>
      </c>
      <c r="I13" t="s">
        <v>304</v>
      </c>
      <c r="J13" s="65">
        <v>1.33</v>
      </c>
      <c r="K13" t="s">
        <v>101</v>
      </c>
      <c r="L13" s="66">
        <v>6.1999999999999998E-3</v>
      </c>
      <c r="M13" s="66">
        <v>-2.8799999999999999E-2</v>
      </c>
      <c r="N13" s="65">
        <v>650650</v>
      </c>
      <c r="O13" s="65">
        <v>105.26</v>
      </c>
      <c r="P13" s="65">
        <v>0</v>
      </c>
      <c r="Q13" s="65">
        <v>684.87419</v>
      </c>
      <c r="R13" s="66">
        <v>1E-4</v>
      </c>
      <c r="S13" s="66">
        <v>5.6899999999999999E-2</v>
      </c>
      <c r="T13" s="66">
        <v>5.7000000000000002E-3</v>
      </c>
    </row>
    <row r="14" spans="1:65">
      <c r="A14" t="s">
        <v>305</v>
      </c>
      <c r="B14" t="s">
        <v>306</v>
      </c>
      <c r="C14" t="s">
        <v>99</v>
      </c>
      <c r="D14" t="s">
        <v>122</v>
      </c>
      <c r="E14" t="s">
        <v>307</v>
      </c>
      <c r="F14" t="s">
        <v>308</v>
      </c>
      <c r="G14" t="s">
        <v>205</v>
      </c>
      <c r="H14" t="s">
        <v>149</v>
      </c>
      <c r="I14" t="s">
        <v>309</v>
      </c>
      <c r="J14" s="65">
        <v>4.95</v>
      </c>
      <c r="K14" t="s">
        <v>101</v>
      </c>
      <c r="L14" s="66">
        <v>3.8E-3</v>
      </c>
      <c r="M14" s="66">
        <v>-8.0000000000000002E-3</v>
      </c>
      <c r="N14" s="65">
        <v>164357</v>
      </c>
      <c r="O14" s="65">
        <v>105.95</v>
      </c>
      <c r="P14" s="65">
        <v>0</v>
      </c>
      <c r="Q14" s="65">
        <v>174.13624150000001</v>
      </c>
      <c r="R14" s="66">
        <v>1E-4</v>
      </c>
      <c r="S14" s="66">
        <v>1.4500000000000001E-2</v>
      </c>
      <c r="T14" s="66">
        <v>1.5E-3</v>
      </c>
    </row>
    <row r="15" spans="1:65">
      <c r="A15" t="s">
        <v>310</v>
      </c>
      <c r="B15" t="s">
        <v>311</v>
      </c>
      <c r="C15" t="s">
        <v>99</v>
      </c>
      <c r="D15" t="s">
        <v>122</v>
      </c>
      <c r="E15" t="s">
        <v>312</v>
      </c>
      <c r="F15" t="s">
        <v>313</v>
      </c>
      <c r="G15" t="s">
        <v>209</v>
      </c>
      <c r="H15" t="s">
        <v>210</v>
      </c>
      <c r="I15" t="s">
        <v>314</v>
      </c>
      <c r="J15" s="65">
        <v>14.73</v>
      </c>
      <c r="K15" t="s">
        <v>101</v>
      </c>
      <c r="L15" s="66">
        <v>2.07E-2</v>
      </c>
      <c r="M15" s="66">
        <v>6.6E-3</v>
      </c>
      <c r="N15" s="65">
        <v>288492</v>
      </c>
      <c r="O15" s="65">
        <v>121.8</v>
      </c>
      <c r="P15" s="65">
        <v>0</v>
      </c>
      <c r="Q15" s="65">
        <v>351.38325600000002</v>
      </c>
      <c r="R15" s="66">
        <v>1E-4</v>
      </c>
      <c r="S15" s="66">
        <v>2.92E-2</v>
      </c>
      <c r="T15" s="66">
        <v>2.8999999999999998E-3</v>
      </c>
    </row>
    <row r="16" spans="1:65">
      <c r="A16" t="s">
        <v>315</v>
      </c>
      <c r="B16" t="s">
        <v>316</v>
      </c>
      <c r="C16" t="s">
        <v>99</v>
      </c>
      <c r="D16" t="s">
        <v>122</v>
      </c>
      <c r="E16" t="s">
        <v>317</v>
      </c>
      <c r="F16" t="s">
        <v>308</v>
      </c>
      <c r="G16" t="s">
        <v>209</v>
      </c>
      <c r="H16" t="s">
        <v>210</v>
      </c>
      <c r="I16" t="s">
        <v>318</v>
      </c>
      <c r="J16" s="65">
        <v>1.0900000000000001</v>
      </c>
      <c r="K16" t="s">
        <v>101</v>
      </c>
      <c r="L16" s="66">
        <v>0.05</v>
      </c>
      <c r="M16" s="66">
        <v>-1.12E-2</v>
      </c>
      <c r="N16" s="65">
        <v>286129</v>
      </c>
      <c r="O16" s="65">
        <v>113.96</v>
      </c>
      <c r="P16" s="65">
        <v>0</v>
      </c>
      <c r="Q16" s="65">
        <v>326.07260839999998</v>
      </c>
      <c r="R16" s="66">
        <v>1E-4</v>
      </c>
      <c r="S16" s="66">
        <v>2.7099999999999999E-2</v>
      </c>
      <c r="T16" s="66">
        <v>2.7000000000000001E-3</v>
      </c>
    </row>
    <row r="17" spans="1:20">
      <c r="A17" t="s">
        <v>319</v>
      </c>
      <c r="B17" t="s">
        <v>320</v>
      </c>
      <c r="C17" t="s">
        <v>99</v>
      </c>
      <c r="D17" t="s">
        <v>122</v>
      </c>
      <c r="E17" t="s">
        <v>317</v>
      </c>
      <c r="F17" t="s">
        <v>308</v>
      </c>
      <c r="G17" t="s">
        <v>205</v>
      </c>
      <c r="H17" t="s">
        <v>149</v>
      </c>
      <c r="I17" t="s">
        <v>309</v>
      </c>
      <c r="J17" s="65">
        <v>4.88</v>
      </c>
      <c r="K17" t="s">
        <v>101</v>
      </c>
      <c r="L17" s="66">
        <v>1.7500000000000002E-2</v>
      </c>
      <c r="M17" s="66">
        <v>-9.7000000000000003E-3</v>
      </c>
      <c r="N17" s="65">
        <v>105384.6</v>
      </c>
      <c r="O17" s="65">
        <v>114.9</v>
      </c>
      <c r="P17" s="65">
        <v>0</v>
      </c>
      <c r="Q17" s="65">
        <v>121.08690540000001</v>
      </c>
      <c r="R17" s="66">
        <v>0</v>
      </c>
      <c r="S17" s="66">
        <v>1.01E-2</v>
      </c>
      <c r="T17" s="66">
        <v>1E-3</v>
      </c>
    </row>
    <row r="18" spans="1:20">
      <c r="A18" t="s">
        <v>321</v>
      </c>
      <c r="B18" t="s">
        <v>322</v>
      </c>
      <c r="C18" t="s">
        <v>99</v>
      </c>
      <c r="D18" t="s">
        <v>122</v>
      </c>
      <c r="E18" t="s">
        <v>323</v>
      </c>
      <c r="F18" t="s">
        <v>324</v>
      </c>
      <c r="G18" t="s">
        <v>325</v>
      </c>
      <c r="H18" t="s">
        <v>149</v>
      </c>
      <c r="I18" t="s">
        <v>326</v>
      </c>
      <c r="J18" s="65">
        <v>6.09</v>
      </c>
      <c r="K18" t="s">
        <v>101</v>
      </c>
      <c r="L18" s="66">
        <v>3.85E-2</v>
      </c>
      <c r="M18" s="66">
        <v>-3.7000000000000002E-3</v>
      </c>
      <c r="N18" s="65">
        <v>80844.69</v>
      </c>
      <c r="O18" s="65">
        <v>132.38999999999999</v>
      </c>
      <c r="P18" s="65">
        <v>0</v>
      </c>
      <c r="Q18" s="65">
        <v>107.030285091</v>
      </c>
      <c r="R18" s="66">
        <v>0</v>
      </c>
      <c r="S18" s="66">
        <v>8.8999999999999999E-3</v>
      </c>
      <c r="T18" s="66">
        <v>8.9999999999999998E-4</v>
      </c>
    </row>
    <row r="19" spans="1:20">
      <c r="A19" t="s">
        <v>327</v>
      </c>
      <c r="B19" t="s">
        <v>328</v>
      </c>
      <c r="C19" t="s">
        <v>99</v>
      </c>
      <c r="D19" t="s">
        <v>122</v>
      </c>
      <c r="E19" t="s">
        <v>329</v>
      </c>
      <c r="F19" t="s">
        <v>330</v>
      </c>
      <c r="G19" t="s">
        <v>325</v>
      </c>
      <c r="H19" t="s">
        <v>149</v>
      </c>
      <c r="I19" t="s">
        <v>309</v>
      </c>
      <c r="J19" s="65">
        <v>4.0999999999999996</v>
      </c>
      <c r="K19" t="s">
        <v>101</v>
      </c>
      <c r="L19" s="66">
        <v>8.3000000000000001E-3</v>
      </c>
      <c r="M19" s="66">
        <v>-9.4999999999999998E-3</v>
      </c>
      <c r="N19" s="65">
        <v>178932</v>
      </c>
      <c r="O19" s="65">
        <v>110.03</v>
      </c>
      <c r="P19" s="65">
        <v>0</v>
      </c>
      <c r="Q19" s="65">
        <v>196.8788796</v>
      </c>
      <c r="R19" s="66">
        <v>1E-4</v>
      </c>
      <c r="S19" s="66">
        <v>1.6400000000000001E-2</v>
      </c>
      <c r="T19" s="66">
        <v>1.6999999999999999E-3</v>
      </c>
    </row>
    <row r="20" spans="1:20">
      <c r="A20" t="s">
        <v>331</v>
      </c>
      <c r="B20" t="s">
        <v>332</v>
      </c>
      <c r="C20" t="s">
        <v>99</v>
      </c>
      <c r="D20" t="s">
        <v>122</v>
      </c>
      <c r="E20" t="s">
        <v>333</v>
      </c>
      <c r="F20" t="s">
        <v>330</v>
      </c>
      <c r="G20" t="s">
        <v>325</v>
      </c>
      <c r="H20" t="s">
        <v>149</v>
      </c>
      <c r="I20" t="s">
        <v>263</v>
      </c>
      <c r="J20" s="65">
        <v>4.71</v>
      </c>
      <c r="K20" t="s">
        <v>101</v>
      </c>
      <c r="L20" s="66">
        <v>1.34E-2</v>
      </c>
      <c r="M20" s="66">
        <v>-4.4999999999999997E-3</v>
      </c>
      <c r="N20" s="65">
        <v>217008</v>
      </c>
      <c r="O20" s="65">
        <v>111.6</v>
      </c>
      <c r="P20" s="65">
        <v>13.96091</v>
      </c>
      <c r="Q20" s="65">
        <v>256.14183800000001</v>
      </c>
      <c r="R20" s="66">
        <v>1E-4</v>
      </c>
      <c r="S20" s="66">
        <v>2.1299999999999999E-2</v>
      </c>
      <c r="T20" s="66">
        <v>2.0999999999999999E-3</v>
      </c>
    </row>
    <row r="21" spans="1:20">
      <c r="A21" t="s">
        <v>334</v>
      </c>
      <c r="B21" t="s">
        <v>335</v>
      </c>
      <c r="C21" t="s">
        <v>99</v>
      </c>
      <c r="D21" t="s">
        <v>122</v>
      </c>
      <c r="E21" t="s">
        <v>336</v>
      </c>
      <c r="F21" t="s">
        <v>330</v>
      </c>
      <c r="G21" t="s">
        <v>337</v>
      </c>
      <c r="H21" t="s">
        <v>149</v>
      </c>
      <c r="I21" t="s">
        <v>338</v>
      </c>
      <c r="J21" s="65">
        <v>0.49</v>
      </c>
      <c r="K21" t="s">
        <v>101</v>
      </c>
      <c r="L21" s="66">
        <v>4.8000000000000001E-2</v>
      </c>
      <c r="M21" s="66">
        <v>1.6500000000000001E-2</v>
      </c>
      <c r="N21" s="65">
        <v>65650.8</v>
      </c>
      <c r="O21" s="65">
        <v>109.98</v>
      </c>
      <c r="P21" s="65">
        <v>74.415970000000002</v>
      </c>
      <c r="Q21" s="65">
        <v>146.61871984000001</v>
      </c>
      <c r="R21" s="66">
        <v>2.0000000000000001E-4</v>
      </c>
      <c r="S21" s="66">
        <v>1.2200000000000001E-2</v>
      </c>
      <c r="T21" s="66">
        <v>1.1999999999999999E-3</v>
      </c>
    </row>
    <row r="22" spans="1:20">
      <c r="A22" t="s">
        <v>339</v>
      </c>
      <c r="B22" t="s">
        <v>340</v>
      </c>
      <c r="C22" t="s">
        <v>99</v>
      </c>
      <c r="D22" t="s">
        <v>122</v>
      </c>
      <c r="E22" t="s">
        <v>336</v>
      </c>
      <c r="F22" t="s">
        <v>330</v>
      </c>
      <c r="G22" t="s">
        <v>337</v>
      </c>
      <c r="H22" t="s">
        <v>149</v>
      </c>
      <c r="I22" t="s">
        <v>341</v>
      </c>
      <c r="J22" s="65">
        <v>4.04</v>
      </c>
      <c r="K22" t="s">
        <v>101</v>
      </c>
      <c r="L22" s="66">
        <v>3.2000000000000001E-2</v>
      </c>
      <c r="M22" s="66">
        <v>-8.0000000000000004E-4</v>
      </c>
      <c r="N22" s="65">
        <v>87112</v>
      </c>
      <c r="O22" s="65">
        <v>117.45</v>
      </c>
      <c r="P22" s="65">
        <v>2.8208500000000001</v>
      </c>
      <c r="Q22" s="65">
        <v>105.133894</v>
      </c>
      <c r="R22" s="66">
        <v>1E-4</v>
      </c>
      <c r="S22" s="66">
        <v>8.6999999999999994E-3</v>
      </c>
      <c r="T22" s="66">
        <v>8.9999999999999998E-4</v>
      </c>
    </row>
    <row r="23" spans="1:20">
      <c r="A23" t="s">
        <v>342</v>
      </c>
      <c r="B23" t="s">
        <v>343</v>
      </c>
      <c r="C23" t="s">
        <v>99</v>
      </c>
      <c r="D23" t="s">
        <v>122</v>
      </c>
      <c r="E23" t="s">
        <v>344</v>
      </c>
      <c r="F23" t="s">
        <v>330</v>
      </c>
      <c r="G23" t="s">
        <v>345</v>
      </c>
      <c r="H23" t="s">
        <v>210</v>
      </c>
      <c r="I23" t="s">
        <v>346</v>
      </c>
      <c r="J23" s="65">
        <v>3.89</v>
      </c>
      <c r="K23" t="s">
        <v>101</v>
      </c>
      <c r="L23" s="66">
        <v>2.3400000000000001E-2</v>
      </c>
      <c r="M23" s="66">
        <v>-4.7000000000000002E-3</v>
      </c>
      <c r="N23" s="65">
        <v>145083.53</v>
      </c>
      <c r="O23" s="65">
        <v>113.44</v>
      </c>
      <c r="P23" s="65">
        <v>0</v>
      </c>
      <c r="Q23" s="65">
        <v>164.582756432</v>
      </c>
      <c r="R23" s="66">
        <v>0</v>
      </c>
      <c r="S23" s="66">
        <v>1.37E-2</v>
      </c>
      <c r="T23" s="66">
        <v>1.4E-3</v>
      </c>
    </row>
    <row r="24" spans="1:20">
      <c r="A24" t="s">
        <v>347</v>
      </c>
      <c r="B24" t="s">
        <v>348</v>
      </c>
      <c r="C24" t="s">
        <v>99</v>
      </c>
      <c r="D24" t="s">
        <v>122</v>
      </c>
      <c r="E24" t="s">
        <v>349</v>
      </c>
      <c r="F24" t="s">
        <v>330</v>
      </c>
      <c r="G24" t="s">
        <v>345</v>
      </c>
      <c r="H24" t="s">
        <v>210</v>
      </c>
      <c r="I24" t="s">
        <v>350</v>
      </c>
      <c r="J24" s="65">
        <v>5.91</v>
      </c>
      <c r="K24" t="s">
        <v>101</v>
      </c>
      <c r="L24" s="66">
        <v>2.81E-2</v>
      </c>
      <c r="M24" s="66">
        <v>5.9999999999999995E-4</v>
      </c>
      <c r="N24" s="65">
        <v>6163.35</v>
      </c>
      <c r="O24" s="65">
        <v>119.8</v>
      </c>
      <c r="P24" s="65">
        <v>0</v>
      </c>
      <c r="Q24" s="65">
        <v>7.3836933</v>
      </c>
      <c r="R24" s="66">
        <v>0</v>
      </c>
      <c r="S24" s="66">
        <v>5.9999999999999995E-4</v>
      </c>
      <c r="T24" s="66">
        <v>1E-4</v>
      </c>
    </row>
    <row r="25" spans="1:20">
      <c r="A25" t="s">
        <v>351</v>
      </c>
      <c r="B25" t="s">
        <v>352</v>
      </c>
      <c r="C25" t="s">
        <v>99</v>
      </c>
      <c r="D25" t="s">
        <v>122</v>
      </c>
      <c r="E25" t="s">
        <v>317</v>
      </c>
      <c r="F25" t="s">
        <v>308</v>
      </c>
      <c r="G25" t="s">
        <v>345</v>
      </c>
      <c r="H25" t="s">
        <v>210</v>
      </c>
      <c r="I25" t="s">
        <v>353</v>
      </c>
      <c r="J25" s="65">
        <v>0</v>
      </c>
      <c r="K25" t="s">
        <v>101</v>
      </c>
      <c r="L25" s="66">
        <v>3.9300000000000002E-2</v>
      </c>
      <c r="M25" s="66">
        <v>0</v>
      </c>
      <c r="N25" s="65">
        <v>199390.03</v>
      </c>
      <c r="O25" s="65">
        <v>113.81</v>
      </c>
      <c r="P25" s="65">
        <v>0</v>
      </c>
      <c r="Q25" s="65">
        <v>226.92579314299999</v>
      </c>
      <c r="R25" s="66">
        <v>2.0000000000000001E-4</v>
      </c>
      <c r="S25" s="66">
        <v>1.89E-2</v>
      </c>
      <c r="T25" s="66">
        <v>1.9E-3</v>
      </c>
    </row>
    <row r="26" spans="1:20">
      <c r="A26" t="s">
        <v>354</v>
      </c>
      <c r="B26" t="s">
        <v>355</v>
      </c>
      <c r="C26" t="s">
        <v>99</v>
      </c>
      <c r="D26" t="s">
        <v>122</v>
      </c>
      <c r="E26" t="s">
        <v>356</v>
      </c>
      <c r="F26" t="s">
        <v>330</v>
      </c>
      <c r="G26" t="s">
        <v>345</v>
      </c>
      <c r="H26" t="s">
        <v>210</v>
      </c>
      <c r="I26" t="s">
        <v>357</v>
      </c>
      <c r="J26" s="65">
        <v>1.8</v>
      </c>
      <c r="K26" t="s">
        <v>101</v>
      </c>
      <c r="L26" s="66">
        <v>0.04</v>
      </c>
      <c r="M26" s="66">
        <v>-1.38E-2</v>
      </c>
      <c r="N26" s="65">
        <v>24740.87</v>
      </c>
      <c r="O26" s="65">
        <v>112.47</v>
      </c>
      <c r="P26" s="65">
        <v>0</v>
      </c>
      <c r="Q26" s="65">
        <v>27.826056488999999</v>
      </c>
      <c r="R26" s="66">
        <v>1E-4</v>
      </c>
      <c r="S26" s="66">
        <v>2.3E-3</v>
      </c>
      <c r="T26" s="66">
        <v>2.0000000000000001E-4</v>
      </c>
    </row>
    <row r="27" spans="1:20">
      <c r="A27" t="s">
        <v>358</v>
      </c>
      <c r="B27" t="s">
        <v>359</v>
      </c>
      <c r="C27" t="s">
        <v>99</v>
      </c>
      <c r="D27" t="s">
        <v>122</v>
      </c>
      <c r="E27" t="s">
        <v>360</v>
      </c>
      <c r="F27" t="s">
        <v>361</v>
      </c>
      <c r="G27" t="s">
        <v>362</v>
      </c>
      <c r="H27" t="s">
        <v>210</v>
      </c>
      <c r="I27" t="s">
        <v>363</v>
      </c>
      <c r="J27" s="65">
        <v>7.07</v>
      </c>
      <c r="K27" t="s">
        <v>101</v>
      </c>
      <c r="L27" s="66">
        <v>5.1499999999999997E-2</v>
      </c>
      <c r="M27" s="66">
        <v>7.4000000000000003E-3</v>
      </c>
      <c r="N27" s="65">
        <v>53926.59</v>
      </c>
      <c r="O27" s="65">
        <v>163.82</v>
      </c>
      <c r="P27" s="65">
        <v>0</v>
      </c>
      <c r="Q27" s="65">
        <v>88.342539737999999</v>
      </c>
      <c r="R27" s="66">
        <v>0</v>
      </c>
      <c r="S27" s="66">
        <v>7.3000000000000001E-3</v>
      </c>
      <c r="T27" s="66">
        <v>6.9999999999999999E-4</v>
      </c>
    </row>
    <row r="28" spans="1:20">
      <c r="A28" t="s">
        <v>364</v>
      </c>
      <c r="B28" t="s">
        <v>365</v>
      </c>
      <c r="C28" t="s">
        <v>99</v>
      </c>
      <c r="D28" t="s">
        <v>122</v>
      </c>
      <c r="E28" t="s">
        <v>366</v>
      </c>
      <c r="F28" t="s">
        <v>330</v>
      </c>
      <c r="G28" t="s">
        <v>367</v>
      </c>
      <c r="H28" t="s">
        <v>149</v>
      </c>
      <c r="I28" t="s">
        <v>309</v>
      </c>
      <c r="J28" s="65">
        <v>1.1499999999999999</v>
      </c>
      <c r="K28" t="s">
        <v>101</v>
      </c>
      <c r="L28" s="66">
        <v>4.4499999999999998E-2</v>
      </c>
      <c r="M28" s="66">
        <v>-7.0000000000000001E-3</v>
      </c>
      <c r="N28" s="65">
        <v>114101.33</v>
      </c>
      <c r="O28" s="65">
        <v>112.61</v>
      </c>
      <c r="P28" s="65">
        <v>0</v>
      </c>
      <c r="Q28" s="65">
        <v>128.48950771299999</v>
      </c>
      <c r="R28" s="66">
        <v>2.9999999999999997E-4</v>
      </c>
      <c r="S28" s="66">
        <v>1.0699999999999999E-2</v>
      </c>
      <c r="T28" s="66">
        <v>1.1000000000000001E-3</v>
      </c>
    </row>
    <row r="29" spans="1:20">
      <c r="A29" t="s">
        <v>368</v>
      </c>
      <c r="B29" t="s">
        <v>369</v>
      </c>
      <c r="C29" t="s">
        <v>99</v>
      </c>
      <c r="D29" t="s">
        <v>122</v>
      </c>
      <c r="E29" t="s">
        <v>370</v>
      </c>
      <c r="F29" t="s">
        <v>371</v>
      </c>
      <c r="G29" t="s">
        <v>367</v>
      </c>
      <c r="H29" t="s">
        <v>149</v>
      </c>
      <c r="I29" t="s">
        <v>372</v>
      </c>
      <c r="J29" s="65">
        <v>2.14</v>
      </c>
      <c r="K29" t="s">
        <v>101</v>
      </c>
      <c r="L29" s="66">
        <v>5.3499999999999999E-2</v>
      </c>
      <c r="M29" s="66">
        <v>8.0999999999999996E-3</v>
      </c>
      <c r="N29" s="65">
        <v>171346</v>
      </c>
      <c r="O29" s="65">
        <v>117.02</v>
      </c>
      <c r="P29" s="65">
        <v>0</v>
      </c>
      <c r="Q29" s="65">
        <v>200.50908920000001</v>
      </c>
      <c r="R29" s="66">
        <v>2.0000000000000001E-4</v>
      </c>
      <c r="S29" s="66">
        <v>1.67E-2</v>
      </c>
      <c r="T29" s="66">
        <v>1.6999999999999999E-3</v>
      </c>
    </row>
    <row r="30" spans="1:20">
      <c r="A30" t="s">
        <v>373</v>
      </c>
      <c r="B30" t="s">
        <v>374</v>
      </c>
      <c r="C30" t="s">
        <v>99</v>
      </c>
      <c r="D30" t="s">
        <v>122</v>
      </c>
      <c r="E30" t="s">
        <v>370</v>
      </c>
      <c r="F30" t="s">
        <v>371</v>
      </c>
      <c r="G30" t="s">
        <v>367</v>
      </c>
      <c r="H30" t="s">
        <v>149</v>
      </c>
      <c r="I30" t="s">
        <v>375</v>
      </c>
      <c r="J30" s="65">
        <v>4.67</v>
      </c>
      <c r="K30" t="s">
        <v>101</v>
      </c>
      <c r="L30" s="66">
        <v>2.7799999999999998E-2</v>
      </c>
      <c r="M30" s="66">
        <v>1.34E-2</v>
      </c>
      <c r="N30" s="65">
        <v>276855.65000000002</v>
      </c>
      <c r="O30" s="65">
        <v>106.74</v>
      </c>
      <c r="P30" s="65">
        <v>0</v>
      </c>
      <c r="Q30" s="65">
        <v>295.51572081</v>
      </c>
      <c r="R30" s="66">
        <v>2.0000000000000001E-4</v>
      </c>
      <c r="S30" s="66">
        <v>2.46E-2</v>
      </c>
      <c r="T30" s="66">
        <v>2.5000000000000001E-3</v>
      </c>
    </row>
    <row r="31" spans="1:20">
      <c r="A31" t="s">
        <v>376</v>
      </c>
      <c r="B31" t="s">
        <v>377</v>
      </c>
      <c r="C31" t="s">
        <v>99</v>
      </c>
      <c r="D31" t="s">
        <v>122</v>
      </c>
      <c r="E31" t="s">
        <v>307</v>
      </c>
      <c r="F31" t="s">
        <v>308</v>
      </c>
      <c r="G31" t="s">
        <v>367</v>
      </c>
      <c r="H31" t="s">
        <v>149</v>
      </c>
      <c r="I31" t="s">
        <v>378</v>
      </c>
      <c r="J31" s="65">
        <v>1.2</v>
      </c>
      <c r="K31" t="s">
        <v>101</v>
      </c>
      <c r="L31" s="66">
        <v>1.6899999999999998E-2</v>
      </c>
      <c r="M31" s="66">
        <v>-1.5699999999999999E-2</v>
      </c>
      <c r="N31" s="65">
        <v>4</v>
      </c>
      <c r="O31" s="65">
        <v>5339030</v>
      </c>
      <c r="P31" s="65">
        <v>0</v>
      </c>
      <c r="Q31" s="65">
        <v>213.56120000000001</v>
      </c>
      <c r="R31" s="66">
        <v>0</v>
      </c>
      <c r="S31" s="66">
        <v>1.78E-2</v>
      </c>
      <c r="T31" s="66">
        <v>1.8E-3</v>
      </c>
    </row>
    <row r="32" spans="1:20">
      <c r="A32" t="s">
        <v>379</v>
      </c>
      <c r="B32" t="s">
        <v>380</v>
      </c>
      <c r="C32" t="s">
        <v>99</v>
      </c>
      <c r="D32" t="s">
        <v>122</v>
      </c>
      <c r="E32" t="s">
        <v>381</v>
      </c>
      <c r="F32" t="s">
        <v>308</v>
      </c>
      <c r="G32" t="s">
        <v>362</v>
      </c>
      <c r="H32" t="s">
        <v>210</v>
      </c>
      <c r="I32" t="s">
        <v>382</v>
      </c>
      <c r="J32" s="65">
        <v>0.5</v>
      </c>
      <c r="K32" t="s">
        <v>101</v>
      </c>
      <c r="L32" s="66">
        <v>4.4999999999999998E-2</v>
      </c>
      <c r="M32" s="66">
        <v>1.1999999999999999E-3</v>
      </c>
      <c r="N32" s="65">
        <v>329941</v>
      </c>
      <c r="O32" s="65">
        <v>124.96</v>
      </c>
      <c r="P32" s="65">
        <v>4.5382699999999998</v>
      </c>
      <c r="Q32" s="65">
        <v>416.83254360000001</v>
      </c>
      <c r="R32" s="66">
        <v>2.0000000000000001E-4</v>
      </c>
      <c r="S32" s="66">
        <v>3.4599999999999999E-2</v>
      </c>
      <c r="T32" s="66">
        <v>3.5000000000000001E-3</v>
      </c>
    </row>
    <row r="33" spans="1:20">
      <c r="A33" t="s">
        <v>383</v>
      </c>
      <c r="B33" t="s">
        <v>384</v>
      </c>
      <c r="C33" t="s">
        <v>99</v>
      </c>
      <c r="D33" t="s">
        <v>122</v>
      </c>
      <c r="E33" t="s">
        <v>385</v>
      </c>
      <c r="F33" t="s">
        <v>330</v>
      </c>
      <c r="G33" t="s">
        <v>367</v>
      </c>
      <c r="H33" t="s">
        <v>149</v>
      </c>
      <c r="I33" t="s">
        <v>346</v>
      </c>
      <c r="J33" s="65">
        <v>5.96</v>
      </c>
      <c r="K33" t="s">
        <v>101</v>
      </c>
      <c r="L33" s="66">
        <v>1.9599999999999999E-2</v>
      </c>
      <c r="M33" s="66">
        <v>-2.0000000000000001E-4</v>
      </c>
      <c r="N33" s="65">
        <v>12597</v>
      </c>
      <c r="O33" s="65">
        <v>115.15</v>
      </c>
      <c r="P33" s="65">
        <v>0</v>
      </c>
      <c r="Q33" s="65">
        <v>14.5054455</v>
      </c>
      <c r="R33" s="66">
        <v>0</v>
      </c>
      <c r="S33" s="66">
        <v>1.1999999999999999E-3</v>
      </c>
      <c r="T33" s="66">
        <v>1E-4</v>
      </c>
    </row>
    <row r="34" spans="1:20">
      <c r="A34" t="s">
        <v>386</v>
      </c>
      <c r="B34" t="s">
        <v>387</v>
      </c>
      <c r="C34" t="s">
        <v>99</v>
      </c>
      <c r="D34" t="s">
        <v>122</v>
      </c>
      <c r="E34" t="s">
        <v>317</v>
      </c>
      <c r="F34" t="s">
        <v>308</v>
      </c>
      <c r="G34" t="s">
        <v>367</v>
      </c>
      <c r="H34" t="s">
        <v>149</v>
      </c>
      <c r="I34" t="s">
        <v>388</v>
      </c>
      <c r="J34" s="65">
        <v>1.83</v>
      </c>
      <c r="K34" t="s">
        <v>101</v>
      </c>
      <c r="L34" s="66">
        <v>1.4200000000000001E-2</v>
      </c>
      <c r="M34" s="66">
        <v>-0.99729999999999996</v>
      </c>
      <c r="N34" s="65">
        <v>7</v>
      </c>
      <c r="O34" s="65">
        <v>5315208</v>
      </c>
      <c r="P34" s="65">
        <v>0</v>
      </c>
      <c r="Q34" s="65">
        <v>372.06455999999997</v>
      </c>
      <c r="R34" s="66">
        <v>0</v>
      </c>
      <c r="S34" s="66">
        <v>3.09E-2</v>
      </c>
      <c r="T34" s="66">
        <v>3.0999999999999999E-3</v>
      </c>
    </row>
    <row r="35" spans="1:20">
      <c r="A35" t="s">
        <v>389</v>
      </c>
      <c r="B35" t="s">
        <v>390</v>
      </c>
      <c r="C35" t="s">
        <v>99</v>
      </c>
      <c r="D35" t="s">
        <v>122</v>
      </c>
      <c r="E35" t="s">
        <v>391</v>
      </c>
      <c r="F35" t="s">
        <v>324</v>
      </c>
      <c r="G35" t="s">
        <v>362</v>
      </c>
      <c r="H35" t="s">
        <v>210</v>
      </c>
      <c r="I35" t="s">
        <v>309</v>
      </c>
      <c r="J35" s="65">
        <v>4.91</v>
      </c>
      <c r="K35" t="s">
        <v>101</v>
      </c>
      <c r="L35" s="66">
        <v>1.23E-2</v>
      </c>
      <c r="M35" s="66">
        <v>-3.0000000000000001E-3</v>
      </c>
      <c r="N35" s="65">
        <v>166066.81</v>
      </c>
      <c r="O35" s="65">
        <v>109.9</v>
      </c>
      <c r="P35" s="65">
        <v>0</v>
      </c>
      <c r="Q35" s="65">
        <v>182.50742418999999</v>
      </c>
      <c r="R35" s="66">
        <v>1E-4</v>
      </c>
      <c r="S35" s="66">
        <v>1.52E-2</v>
      </c>
      <c r="T35" s="66">
        <v>1.5E-3</v>
      </c>
    </row>
    <row r="36" spans="1:20">
      <c r="A36" t="s">
        <v>392</v>
      </c>
      <c r="B36" t="s">
        <v>393</v>
      </c>
      <c r="C36" t="s">
        <v>99</v>
      </c>
      <c r="D36" t="s">
        <v>122</v>
      </c>
      <c r="E36" t="s">
        <v>394</v>
      </c>
      <c r="F36" t="s">
        <v>330</v>
      </c>
      <c r="G36" t="s">
        <v>395</v>
      </c>
      <c r="H36" t="s">
        <v>210</v>
      </c>
      <c r="I36" t="s">
        <v>396</v>
      </c>
      <c r="J36" s="65">
        <v>6.64</v>
      </c>
      <c r="K36" t="s">
        <v>101</v>
      </c>
      <c r="L36" s="66">
        <v>8.3999999999999995E-3</v>
      </c>
      <c r="M36" s="66">
        <v>5.5999999999999999E-3</v>
      </c>
      <c r="N36" s="65">
        <v>166380</v>
      </c>
      <c r="O36" s="65">
        <v>103.4</v>
      </c>
      <c r="P36" s="65">
        <v>0</v>
      </c>
      <c r="Q36" s="65">
        <v>172.03692000000001</v>
      </c>
      <c r="R36" s="66">
        <v>2.0000000000000001E-4</v>
      </c>
      <c r="S36" s="66">
        <v>1.43E-2</v>
      </c>
      <c r="T36" s="66">
        <v>1.4E-3</v>
      </c>
    </row>
    <row r="37" spans="1:20">
      <c r="A37" t="s">
        <v>397</v>
      </c>
      <c r="B37" t="s">
        <v>398</v>
      </c>
      <c r="C37" t="s">
        <v>99</v>
      </c>
      <c r="D37" t="s">
        <v>122</v>
      </c>
      <c r="E37" t="s">
        <v>399</v>
      </c>
      <c r="F37" t="s">
        <v>330</v>
      </c>
      <c r="G37" t="s">
        <v>400</v>
      </c>
      <c r="H37" t="s">
        <v>149</v>
      </c>
      <c r="I37" t="s">
        <v>401</v>
      </c>
      <c r="J37" s="65">
        <v>3.21</v>
      </c>
      <c r="K37" t="s">
        <v>101</v>
      </c>
      <c r="L37" s="66">
        <v>2.1499999999999998E-2</v>
      </c>
      <c r="M37" s="66">
        <v>8.9999999999999998E-4</v>
      </c>
      <c r="N37" s="65">
        <v>241093</v>
      </c>
      <c r="O37" s="65">
        <v>109.9</v>
      </c>
      <c r="P37" s="65">
        <v>0</v>
      </c>
      <c r="Q37" s="65">
        <v>264.961207</v>
      </c>
      <c r="R37" s="66">
        <v>1E-4</v>
      </c>
      <c r="S37" s="66">
        <v>2.1999999999999999E-2</v>
      </c>
      <c r="T37" s="66">
        <v>2.2000000000000001E-3</v>
      </c>
    </row>
    <row r="38" spans="1:20">
      <c r="A38" t="s">
        <v>402</v>
      </c>
      <c r="B38" t="s">
        <v>403</v>
      </c>
      <c r="C38" t="s">
        <v>99</v>
      </c>
      <c r="D38" t="s">
        <v>122</v>
      </c>
      <c r="E38" t="s">
        <v>404</v>
      </c>
      <c r="F38" t="s">
        <v>371</v>
      </c>
      <c r="G38" t="s">
        <v>405</v>
      </c>
      <c r="H38" t="s">
        <v>149</v>
      </c>
      <c r="I38" t="s">
        <v>309</v>
      </c>
      <c r="J38" s="65">
        <v>1.32</v>
      </c>
      <c r="K38" t="s">
        <v>101</v>
      </c>
      <c r="L38" s="66">
        <v>3.6999999999999998E-2</v>
      </c>
      <c r="M38" s="66">
        <v>-3.8999999999999998E-3</v>
      </c>
      <c r="N38" s="65">
        <v>123359.06</v>
      </c>
      <c r="O38" s="65">
        <v>107.91</v>
      </c>
      <c r="P38" s="65">
        <v>0</v>
      </c>
      <c r="Q38" s="65">
        <v>133.11676164599999</v>
      </c>
      <c r="R38" s="66">
        <v>2.0000000000000001E-4</v>
      </c>
      <c r="S38" s="66">
        <v>1.11E-2</v>
      </c>
      <c r="T38" s="66">
        <v>1.1000000000000001E-3</v>
      </c>
    </row>
    <row r="39" spans="1:20">
      <c r="A39" t="s">
        <v>406</v>
      </c>
      <c r="B39" t="s">
        <v>407</v>
      </c>
      <c r="C39" t="s">
        <v>99</v>
      </c>
      <c r="D39" t="s">
        <v>122</v>
      </c>
      <c r="E39" t="s">
        <v>408</v>
      </c>
      <c r="F39" t="s">
        <v>330</v>
      </c>
      <c r="G39" t="s">
        <v>409</v>
      </c>
      <c r="H39" t="s">
        <v>210</v>
      </c>
      <c r="I39" t="s">
        <v>410</v>
      </c>
      <c r="J39" s="65">
        <v>3.3</v>
      </c>
      <c r="K39" t="s">
        <v>101</v>
      </c>
      <c r="L39" s="66">
        <v>3.0599999999999999E-2</v>
      </c>
      <c r="M39" s="66">
        <v>-3.3999999999999998E-3</v>
      </c>
      <c r="N39" s="65">
        <v>127554.7</v>
      </c>
      <c r="O39" s="65">
        <v>114.11</v>
      </c>
      <c r="P39" s="65">
        <v>1.9966600000000001</v>
      </c>
      <c r="Q39" s="65">
        <v>147.54932817</v>
      </c>
      <c r="R39" s="66">
        <v>2.9999999999999997E-4</v>
      </c>
      <c r="S39" s="66">
        <v>1.23E-2</v>
      </c>
      <c r="T39" s="66">
        <v>1.1999999999999999E-3</v>
      </c>
    </row>
    <row r="40" spans="1:20">
      <c r="A40" t="s">
        <v>411</v>
      </c>
      <c r="B40" t="s">
        <v>412</v>
      </c>
      <c r="C40" t="s">
        <v>99</v>
      </c>
      <c r="D40" t="s">
        <v>122</v>
      </c>
      <c r="E40" t="s">
        <v>408</v>
      </c>
      <c r="F40" t="s">
        <v>330</v>
      </c>
      <c r="G40" t="s">
        <v>409</v>
      </c>
      <c r="H40" t="s">
        <v>210</v>
      </c>
      <c r="I40" t="s">
        <v>413</v>
      </c>
      <c r="J40" s="65">
        <v>0.91</v>
      </c>
      <c r="K40" t="s">
        <v>101</v>
      </c>
      <c r="L40" s="66">
        <v>4.5999999999999999E-2</v>
      </c>
      <c r="M40" s="66">
        <v>-5.7000000000000002E-3</v>
      </c>
      <c r="N40" s="65">
        <v>6045.84</v>
      </c>
      <c r="O40" s="65">
        <v>108.03</v>
      </c>
      <c r="P40" s="65">
        <v>0</v>
      </c>
      <c r="Q40" s="65">
        <v>6.5313209519999997</v>
      </c>
      <c r="R40" s="66">
        <v>1E-4</v>
      </c>
      <c r="S40" s="66">
        <v>5.0000000000000001E-4</v>
      </c>
      <c r="T40" s="66">
        <v>1E-4</v>
      </c>
    </row>
    <row r="41" spans="1:20">
      <c r="A41" t="s">
        <v>414</v>
      </c>
      <c r="B41" t="s">
        <v>415</v>
      </c>
      <c r="C41" t="s">
        <v>99</v>
      </c>
      <c r="D41" t="s">
        <v>122</v>
      </c>
      <c r="E41" t="s">
        <v>416</v>
      </c>
      <c r="F41" t="s">
        <v>371</v>
      </c>
      <c r="G41" t="s">
        <v>417</v>
      </c>
      <c r="H41" t="s">
        <v>149</v>
      </c>
      <c r="I41" t="s">
        <v>309</v>
      </c>
      <c r="J41" s="65">
        <v>2.4300000000000002</v>
      </c>
      <c r="K41" t="s">
        <v>101</v>
      </c>
      <c r="L41" s="66">
        <v>4.65E-2</v>
      </c>
      <c r="M41" s="66">
        <v>2.9999999999999997E-4</v>
      </c>
      <c r="N41" s="65">
        <v>138996.79999999999</v>
      </c>
      <c r="O41" s="65">
        <v>113.65</v>
      </c>
      <c r="P41" s="65">
        <v>39.525280000000002</v>
      </c>
      <c r="Q41" s="65">
        <v>197.4951432</v>
      </c>
      <c r="R41" s="66">
        <v>2.0000000000000001E-4</v>
      </c>
      <c r="S41" s="66">
        <v>1.6400000000000001E-2</v>
      </c>
      <c r="T41" s="66">
        <v>1.6999999999999999E-3</v>
      </c>
    </row>
    <row r="42" spans="1:20">
      <c r="A42" t="s">
        <v>418</v>
      </c>
      <c r="B42" t="s">
        <v>419</v>
      </c>
      <c r="C42" t="s">
        <v>99</v>
      </c>
      <c r="D42" t="s">
        <v>122</v>
      </c>
      <c r="E42" t="s">
        <v>416</v>
      </c>
      <c r="F42" t="s">
        <v>371</v>
      </c>
      <c r="G42" t="s">
        <v>417</v>
      </c>
      <c r="H42" t="s">
        <v>149</v>
      </c>
      <c r="I42" t="s">
        <v>420</v>
      </c>
      <c r="J42" s="65">
        <v>5.65</v>
      </c>
      <c r="K42" t="s">
        <v>101</v>
      </c>
      <c r="L42" s="66">
        <v>2.4500000000000001E-2</v>
      </c>
      <c r="M42" s="66">
        <v>9.7000000000000003E-3</v>
      </c>
      <c r="N42" s="65">
        <v>236000</v>
      </c>
      <c r="O42" s="65">
        <v>110.57</v>
      </c>
      <c r="P42" s="65">
        <v>0</v>
      </c>
      <c r="Q42" s="65">
        <v>260.9452</v>
      </c>
      <c r="R42" s="66">
        <v>5.9999999999999995E-4</v>
      </c>
      <c r="S42" s="66">
        <v>2.1700000000000001E-2</v>
      </c>
      <c r="T42" s="66">
        <v>2.2000000000000001E-3</v>
      </c>
    </row>
    <row r="43" spans="1:20">
      <c r="A43" t="s">
        <v>421</v>
      </c>
      <c r="B43" t="s">
        <v>422</v>
      </c>
      <c r="C43" t="s">
        <v>99</v>
      </c>
      <c r="D43" t="s">
        <v>122</v>
      </c>
      <c r="E43" t="s">
        <v>423</v>
      </c>
      <c r="F43" t="s">
        <v>330</v>
      </c>
      <c r="G43" t="s">
        <v>424</v>
      </c>
      <c r="H43" t="s">
        <v>210</v>
      </c>
      <c r="I43" t="s">
        <v>425</v>
      </c>
      <c r="J43" s="65">
        <v>4.87</v>
      </c>
      <c r="K43" t="s">
        <v>101</v>
      </c>
      <c r="L43" s="66">
        <v>3.3000000000000002E-2</v>
      </c>
      <c r="M43" s="66">
        <v>1.5100000000000001E-2</v>
      </c>
      <c r="N43" s="65">
        <v>177000</v>
      </c>
      <c r="O43" s="65">
        <v>110.29</v>
      </c>
      <c r="P43" s="65">
        <v>0</v>
      </c>
      <c r="Q43" s="65">
        <v>195.2133</v>
      </c>
      <c r="R43" s="66">
        <v>2.9999999999999997E-4</v>
      </c>
      <c r="S43" s="66">
        <v>1.6199999999999999E-2</v>
      </c>
      <c r="T43" s="66">
        <v>1.6000000000000001E-3</v>
      </c>
    </row>
    <row r="44" spans="1:20">
      <c r="A44" s="67" t="s">
        <v>252</v>
      </c>
      <c r="B44" s="14"/>
      <c r="C44" s="14"/>
      <c r="D44" s="14"/>
      <c r="E44" s="14"/>
      <c r="J44" s="69">
        <v>3.56</v>
      </c>
      <c r="M44" s="68">
        <v>1.9199999999999998E-2</v>
      </c>
      <c r="N44" s="69">
        <v>4245522.25</v>
      </c>
      <c r="P44" s="69">
        <v>14.757289999999999</v>
      </c>
      <c r="Q44" s="69">
        <v>4448.1672203099997</v>
      </c>
      <c r="S44" s="68">
        <v>0.36980000000000002</v>
      </c>
      <c r="T44" s="68">
        <v>3.73E-2</v>
      </c>
    </row>
    <row r="45" spans="1:20">
      <c r="A45" t="s">
        <v>426</v>
      </c>
      <c r="B45" t="s">
        <v>427</v>
      </c>
      <c r="C45" t="s">
        <v>99</v>
      </c>
      <c r="D45" t="s">
        <v>122</v>
      </c>
      <c r="E45" t="s">
        <v>428</v>
      </c>
      <c r="F45" t="s">
        <v>429</v>
      </c>
      <c r="G45" t="s">
        <v>337</v>
      </c>
      <c r="H45" t="s">
        <v>149</v>
      </c>
      <c r="I45" t="s">
        <v>430</v>
      </c>
      <c r="J45" s="65">
        <v>1.66</v>
      </c>
      <c r="K45" t="s">
        <v>101</v>
      </c>
      <c r="L45" s="66">
        <v>1.49E-2</v>
      </c>
      <c r="M45" s="66">
        <v>2.7000000000000001E-3</v>
      </c>
      <c r="N45" s="65">
        <v>2899.48</v>
      </c>
      <c r="O45" s="65">
        <v>102.16</v>
      </c>
      <c r="P45" s="65">
        <v>0</v>
      </c>
      <c r="Q45" s="65">
        <v>2.9621087679999998</v>
      </c>
      <c r="R45" s="66">
        <v>0</v>
      </c>
      <c r="S45" s="66">
        <v>2.0000000000000001E-4</v>
      </c>
      <c r="T45" s="66">
        <v>0</v>
      </c>
    </row>
    <row r="46" spans="1:20">
      <c r="A46" t="s">
        <v>431</v>
      </c>
      <c r="B46" t="s">
        <v>432</v>
      </c>
      <c r="C46" t="s">
        <v>99</v>
      </c>
      <c r="D46" t="s">
        <v>122</v>
      </c>
      <c r="E46" t="s">
        <v>433</v>
      </c>
      <c r="F46" t="s">
        <v>361</v>
      </c>
      <c r="G46" t="s">
        <v>345</v>
      </c>
      <c r="H46" t="s">
        <v>210</v>
      </c>
      <c r="I46" t="s">
        <v>434</v>
      </c>
      <c r="J46" s="65">
        <v>1.72</v>
      </c>
      <c r="K46" t="s">
        <v>101</v>
      </c>
      <c r="L46" s="66">
        <v>2.4500000000000001E-2</v>
      </c>
      <c r="M46" s="66">
        <v>4.7000000000000002E-3</v>
      </c>
      <c r="N46" s="65">
        <v>89847</v>
      </c>
      <c r="O46" s="65">
        <v>104.06</v>
      </c>
      <c r="P46" s="65">
        <v>0</v>
      </c>
      <c r="Q46" s="65">
        <v>93.494788200000002</v>
      </c>
      <c r="R46" s="66">
        <v>1E-4</v>
      </c>
      <c r="S46" s="66">
        <v>7.7999999999999996E-3</v>
      </c>
      <c r="T46" s="66">
        <v>8.0000000000000004E-4</v>
      </c>
    </row>
    <row r="47" spans="1:20">
      <c r="A47" t="s">
        <v>435</v>
      </c>
      <c r="B47" t="s">
        <v>436</v>
      </c>
      <c r="C47" t="s">
        <v>99</v>
      </c>
      <c r="D47" t="s">
        <v>122</v>
      </c>
      <c r="E47" t="s">
        <v>437</v>
      </c>
      <c r="F47" t="s">
        <v>371</v>
      </c>
      <c r="G47" t="s">
        <v>337</v>
      </c>
      <c r="H47" t="s">
        <v>149</v>
      </c>
      <c r="I47" t="s">
        <v>410</v>
      </c>
      <c r="J47" s="65">
        <v>6.16</v>
      </c>
      <c r="K47" t="s">
        <v>101</v>
      </c>
      <c r="L47" s="66">
        <v>3.6900000000000002E-2</v>
      </c>
      <c r="M47" s="66">
        <v>1.9400000000000001E-2</v>
      </c>
      <c r="N47" s="65">
        <v>105002.48</v>
      </c>
      <c r="O47" s="65">
        <v>112.8</v>
      </c>
      <c r="P47" s="65">
        <v>0</v>
      </c>
      <c r="Q47" s="65">
        <v>118.44279744000001</v>
      </c>
      <c r="R47" s="66">
        <v>2.9999999999999997E-4</v>
      </c>
      <c r="S47" s="66">
        <v>9.7999999999999997E-3</v>
      </c>
      <c r="T47" s="66">
        <v>1E-3</v>
      </c>
    </row>
    <row r="48" spans="1:20">
      <c r="A48" t="s">
        <v>438</v>
      </c>
      <c r="B48" t="s">
        <v>439</v>
      </c>
      <c r="C48" t="s">
        <v>99</v>
      </c>
      <c r="D48" t="s">
        <v>122</v>
      </c>
      <c r="E48" t="s">
        <v>440</v>
      </c>
      <c r="F48" t="s">
        <v>131</v>
      </c>
      <c r="G48" t="s">
        <v>367</v>
      </c>
      <c r="H48" t="s">
        <v>149</v>
      </c>
      <c r="I48" t="s">
        <v>441</v>
      </c>
      <c r="J48" s="65">
        <v>3.08</v>
      </c>
      <c r="K48" t="s">
        <v>101</v>
      </c>
      <c r="L48" s="66">
        <v>3.6499999999999998E-2</v>
      </c>
      <c r="M48" s="66">
        <v>1.0699999999999999E-2</v>
      </c>
      <c r="N48" s="65">
        <v>2784</v>
      </c>
      <c r="O48" s="65">
        <v>108.42</v>
      </c>
      <c r="P48" s="65">
        <v>0</v>
      </c>
      <c r="Q48" s="65">
        <v>3.0184128000000001</v>
      </c>
      <c r="R48" s="66">
        <v>0</v>
      </c>
      <c r="S48" s="66">
        <v>2.9999999999999997E-4</v>
      </c>
      <c r="T48" s="66">
        <v>0</v>
      </c>
    </row>
    <row r="49" spans="1:20">
      <c r="A49" t="s">
        <v>442</v>
      </c>
      <c r="B49" t="s">
        <v>443</v>
      </c>
      <c r="C49" t="s">
        <v>99</v>
      </c>
      <c r="D49" t="s">
        <v>122</v>
      </c>
      <c r="E49" t="s">
        <v>444</v>
      </c>
      <c r="F49" t="s">
        <v>445</v>
      </c>
      <c r="G49" t="s">
        <v>367</v>
      </c>
      <c r="H49" t="s">
        <v>149</v>
      </c>
      <c r="I49" t="s">
        <v>237</v>
      </c>
      <c r="J49" s="65">
        <v>2.9</v>
      </c>
      <c r="K49" t="s">
        <v>101</v>
      </c>
      <c r="L49" s="66">
        <v>3.9199999999999999E-2</v>
      </c>
      <c r="M49" s="66">
        <v>1.0800000000000001E-2</v>
      </c>
      <c r="N49" s="65">
        <v>149705</v>
      </c>
      <c r="O49" s="65">
        <v>110.24</v>
      </c>
      <c r="P49" s="65">
        <v>0</v>
      </c>
      <c r="Q49" s="65">
        <v>165.03479200000001</v>
      </c>
      <c r="R49" s="66">
        <v>2.0000000000000001E-4</v>
      </c>
      <c r="S49" s="66">
        <v>1.37E-2</v>
      </c>
      <c r="T49" s="66">
        <v>1.4E-3</v>
      </c>
    </row>
    <row r="50" spans="1:20">
      <c r="A50" t="s">
        <v>446</v>
      </c>
      <c r="B50" t="s">
        <v>447</v>
      </c>
      <c r="C50" t="s">
        <v>99</v>
      </c>
      <c r="D50" t="s">
        <v>122</v>
      </c>
      <c r="E50" t="s">
        <v>391</v>
      </c>
      <c r="F50" t="s">
        <v>324</v>
      </c>
      <c r="G50" t="s">
        <v>362</v>
      </c>
      <c r="H50" t="s">
        <v>210</v>
      </c>
      <c r="I50" t="s">
        <v>448</v>
      </c>
      <c r="J50" s="65">
        <v>6.82</v>
      </c>
      <c r="K50" t="s">
        <v>101</v>
      </c>
      <c r="L50" s="66">
        <v>2.4299999999999999E-2</v>
      </c>
      <c r="M50" s="66">
        <v>1.84E-2</v>
      </c>
      <c r="N50" s="65">
        <v>103302</v>
      </c>
      <c r="O50" s="65">
        <v>104.3</v>
      </c>
      <c r="P50" s="65">
        <v>0</v>
      </c>
      <c r="Q50" s="65">
        <v>107.74398600000001</v>
      </c>
      <c r="R50" s="66">
        <v>1E-4</v>
      </c>
      <c r="S50" s="66">
        <v>8.9999999999999993E-3</v>
      </c>
      <c r="T50" s="66">
        <v>8.9999999999999998E-4</v>
      </c>
    </row>
    <row r="51" spans="1:20">
      <c r="A51" t="s">
        <v>449</v>
      </c>
      <c r="B51" t="s">
        <v>450</v>
      </c>
      <c r="C51" t="s">
        <v>99</v>
      </c>
      <c r="D51" t="s">
        <v>122</v>
      </c>
      <c r="E51" t="s">
        <v>451</v>
      </c>
      <c r="F51" t="s">
        <v>452</v>
      </c>
      <c r="G51" t="s">
        <v>400</v>
      </c>
      <c r="H51" t="s">
        <v>149</v>
      </c>
      <c r="I51" t="s">
        <v>453</v>
      </c>
      <c r="J51" s="65">
        <v>2.5499999999999998</v>
      </c>
      <c r="K51" t="s">
        <v>101</v>
      </c>
      <c r="L51" s="66">
        <v>4.1700000000000001E-2</v>
      </c>
      <c r="M51" s="66">
        <v>1.17E-2</v>
      </c>
      <c r="N51" s="65">
        <v>152220</v>
      </c>
      <c r="O51" s="65">
        <v>107.8</v>
      </c>
      <c r="P51" s="65">
        <v>0</v>
      </c>
      <c r="Q51" s="65">
        <v>164.09316000000001</v>
      </c>
      <c r="R51" s="66">
        <v>4.0000000000000002E-4</v>
      </c>
      <c r="S51" s="66">
        <v>1.3599999999999999E-2</v>
      </c>
      <c r="T51" s="66">
        <v>1.4E-3</v>
      </c>
    </row>
    <row r="52" spans="1:20">
      <c r="A52" t="s">
        <v>454</v>
      </c>
      <c r="B52" t="s">
        <v>455</v>
      </c>
      <c r="C52" t="s">
        <v>99</v>
      </c>
      <c r="D52" t="s">
        <v>122</v>
      </c>
      <c r="E52" t="s">
        <v>451</v>
      </c>
      <c r="F52" t="s">
        <v>452</v>
      </c>
      <c r="G52" t="s">
        <v>400</v>
      </c>
      <c r="H52" t="s">
        <v>149</v>
      </c>
      <c r="I52" t="s">
        <v>456</v>
      </c>
      <c r="J52" s="65">
        <v>4.49</v>
      </c>
      <c r="K52" t="s">
        <v>101</v>
      </c>
      <c r="L52" s="66">
        <v>2.58E-2</v>
      </c>
      <c r="M52" s="66">
        <v>1.5299999999999999E-2</v>
      </c>
      <c r="N52" s="65">
        <v>161458</v>
      </c>
      <c r="O52" s="65">
        <v>104.74</v>
      </c>
      <c r="P52" s="65">
        <v>0</v>
      </c>
      <c r="Q52" s="65">
        <v>169.11110919999999</v>
      </c>
      <c r="R52" s="66">
        <v>8.0000000000000004E-4</v>
      </c>
      <c r="S52" s="66">
        <v>1.41E-2</v>
      </c>
      <c r="T52" s="66">
        <v>1.4E-3</v>
      </c>
    </row>
    <row r="53" spans="1:20">
      <c r="A53" t="s">
        <v>457</v>
      </c>
      <c r="B53" t="s">
        <v>458</v>
      </c>
      <c r="C53" t="s">
        <v>99</v>
      </c>
      <c r="D53" t="s">
        <v>122</v>
      </c>
      <c r="E53" t="s">
        <v>459</v>
      </c>
      <c r="F53" t="s">
        <v>460</v>
      </c>
      <c r="G53" t="s">
        <v>395</v>
      </c>
      <c r="H53" t="s">
        <v>210</v>
      </c>
      <c r="I53" t="s">
        <v>461</v>
      </c>
      <c r="J53" s="65">
        <v>3.69</v>
      </c>
      <c r="K53" t="s">
        <v>101</v>
      </c>
      <c r="L53" s="66">
        <v>2.18E-2</v>
      </c>
      <c r="M53" s="66">
        <v>1.5299999999999999E-2</v>
      </c>
      <c r="N53" s="65">
        <v>313875</v>
      </c>
      <c r="O53" s="65">
        <v>102.75</v>
      </c>
      <c r="P53" s="65">
        <v>0</v>
      </c>
      <c r="Q53" s="65">
        <v>322.50656249999997</v>
      </c>
      <c r="R53" s="66">
        <v>1.1000000000000001E-3</v>
      </c>
      <c r="S53" s="66">
        <v>2.6800000000000001E-2</v>
      </c>
      <c r="T53" s="66">
        <v>2.7000000000000001E-3</v>
      </c>
    </row>
    <row r="54" spans="1:20">
      <c r="A54" t="s">
        <v>462</v>
      </c>
      <c r="B54" t="s">
        <v>463</v>
      </c>
      <c r="C54" t="s">
        <v>99</v>
      </c>
      <c r="D54" t="s">
        <v>122</v>
      </c>
      <c r="E54" t="s">
        <v>464</v>
      </c>
      <c r="F54" t="s">
        <v>131</v>
      </c>
      <c r="G54" t="s">
        <v>395</v>
      </c>
      <c r="H54" t="s">
        <v>210</v>
      </c>
      <c r="I54" t="s">
        <v>410</v>
      </c>
      <c r="J54" s="65">
        <v>1.96</v>
      </c>
      <c r="K54" t="s">
        <v>101</v>
      </c>
      <c r="L54" s="66">
        <v>2.1600000000000001E-2</v>
      </c>
      <c r="M54" s="66">
        <v>8.3000000000000001E-3</v>
      </c>
      <c r="N54" s="65">
        <v>14955.25</v>
      </c>
      <c r="O54" s="65">
        <v>102.64</v>
      </c>
      <c r="P54" s="65">
        <v>0</v>
      </c>
      <c r="Q54" s="65">
        <v>15.3500686</v>
      </c>
      <c r="R54" s="66">
        <v>0</v>
      </c>
      <c r="S54" s="66">
        <v>1.2999999999999999E-3</v>
      </c>
      <c r="T54" s="66">
        <v>1E-4</v>
      </c>
    </row>
    <row r="55" spans="1:20">
      <c r="A55" t="s">
        <v>465</v>
      </c>
      <c r="B55" t="s">
        <v>466</v>
      </c>
      <c r="C55" t="s">
        <v>99</v>
      </c>
      <c r="D55" t="s">
        <v>122</v>
      </c>
      <c r="E55" t="s">
        <v>467</v>
      </c>
      <c r="F55" t="s">
        <v>460</v>
      </c>
      <c r="G55" t="s">
        <v>400</v>
      </c>
      <c r="H55" t="s">
        <v>149</v>
      </c>
      <c r="I55" t="s">
        <v>468</v>
      </c>
      <c r="J55" s="65">
        <v>2.58</v>
      </c>
      <c r="K55" t="s">
        <v>101</v>
      </c>
      <c r="L55" s="66">
        <v>2.75E-2</v>
      </c>
      <c r="M55" s="66">
        <v>1.18E-2</v>
      </c>
      <c r="N55" s="65">
        <v>7708.3</v>
      </c>
      <c r="O55" s="65">
        <v>105.01</v>
      </c>
      <c r="P55" s="65">
        <v>0</v>
      </c>
      <c r="Q55" s="65">
        <v>8.09448583</v>
      </c>
      <c r="R55" s="66">
        <v>0</v>
      </c>
      <c r="S55" s="66">
        <v>6.9999999999999999E-4</v>
      </c>
      <c r="T55" s="66">
        <v>1E-4</v>
      </c>
    </row>
    <row r="56" spans="1:20">
      <c r="A56" t="s">
        <v>469</v>
      </c>
      <c r="B56" t="s">
        <v>470</v>
      </c>
      <c r="C56" t="s">
        <v>99</v>
      </c>
      <c r="D56" t="s">
        <v>122</v>
      </c>
      <c r="E56" t="s">
        <v>471</v>
      </c>
      <c r="F56" t="s">
        <v>452</v>
      </c>
      <c r="G56" t="s">
        <v>405</v>
      </c>
      <c r="H56" t="s">
        <v>149</v>
      </c>
      <c r="I56" t="s">
        <v>472</v>
      </c>
      <c r="J56" s="65">
        <v>3.41</v>
      </c>
      <c r="K56" t="s">
        <v>101</v>
      </c>
      <c r="L56" s="66">
        <v>2.9499999999999998E-2</v>
      </c>
      <c r="M56" s="66">
        <v>1.3899999999999999E-2</v>
      </c>
      <c r="N56" s="65">
        <v>38416.1</v>
      </c>
      <c r="O56" s="65">
        <v>105.39</v>
      </c>
      <c r="P56" s="65">
        <v>0</v>
      </c>
      <c r="Q56" s="65">
        <v>40.486727790000003</v>
      </c>
      <c r="R56" s="66">
        <v>1E-4</v>
      </c>
      <c r="S56" s="66">
        <v>3.3999999999999998E-3</v>
      </c>
      <c r="T56" s="66">
        <v>2.9999999999999997E-4</v>
      </c>
    </row>
    <row r="57" spans="1:20">
      <c r="A57" t="s">
        <v>473</v>
      </c>
      <c r="B57" t="s">
        <v>474</v>
      </c>
      <c r="C57" t="s">
        <v>99</v>
      </c>
      <c r="D57" t="s">
        <v>122</v>
      </c>
      <c r="E57" t="s">
        <v>475</v>
      </c>
      <c r="F57" t="s">
        <v>313</v>
      </c>
      <c r="G57" t="s">
        <v>409</v>
      </c>
      <c r="H57" t="s">
        <v>210</v>
      </c>
      <c r="I57" t="s">
        <v>476</v>
      </c>
      <c r="J57" s="65">
        <v>0.83</v>
      </c>
      <c r="K57" t="s">
        <v>101</v>
      </c>
      <c r="L57" s="66">
        <v>3.6999999999999998E-2</v>
      </c>
      <c r="M57" s="66">
        <v>2.01E-2</v>
      </c>
      <c r="N57" s="65">
        <v>263840.67</v>
      </c>
      <c r="O57" s="65">
        <v>102</v>
      </c>
      <c r="P57" s="65">
        <v>0</v>
      </c>
      <c r="Q57" s="65">
        <v>269.11748340000003</v>
      </c>
      <c r="R57" s="66">
        <v>2E-3</v>
      </c>
      <c r="S57" s="66">
        <v>2.24E-2</v>
      </c>
      <c r="T57" s="66">
        <v>2.3E-3</v>
      </c>
    </row>
    <row r="58" spans="1:20">
      <c r="A58" t="s">
        <v>477</v>
      </c>
      <c r="B58" t="s">
        <v>478</v>
      </c>
      <c r="C58" t="s">
        <v>99</v>
      </c>
      <c r="D58" t="s">
        <v>122</v>
      </c>
      <c r="E58" t="s">
        <v>479</v>
      </c>
      <c r="F58" t="s">
        <v>480</v>
      </c>
      <c r="G58" t="s">
        <v>409</v>
      </c>
      <c r="H58" t="s">
        <v>210</v>
      </c>
      <c r="I58" t="s">
        <v>481</v>
      </c>
      <c r="J58" s="65">
        <v>3.04</v>
      </c>
      <c r="K58" t="s">
        <v>101</v>
      </c>
      <c r="L58" s="66">
        <v>3.9E-2</v>
      </c>
      <c r="M58" s="66">
        <v>1.9599999999999999E-2</v>
      </c>
      <c r="N58" s="65">
        <v>188000</v>
      </c>
      <c r="O58" s="65">
        <v>107</v>
      </c>
      <c r="P58" s="65">
        <v>0</v>
      </c>
      <c r="Q58" s="65">
        <v>201.16</v>
      </c>
      <c r="R58" s="66">
        <v>2.9999999999999997E-4</v>
      </c>
      <c r="S58" s="66">
        <v>1.67E-2</v>
      </c>
      <c r="T58" s="66">
        <v>1.6999999999999999E-3</v>
      </c>
    </row>
    <row r="59" spans="1:20">
      <c r="A59" t="s">
        <v>482</v>
      </c>
      <c r="B59" t="s">
        <v>483</v>
      </c>
      <c r="C59" t="s">
        <v>99</v>
      </c>
      <c r="D59" t="s">
        <v>122</v>
      </c>
      <c r="E59" t="s">
        <v>484</v>
      </c>
      <c r="F59" t="s">
        <v>485</v>
      </c>
      <c r="G59" t="s">
        <v>409</v>
      </c>
      <c r="H59" t="s">
        <v>210</v>
      </c>
      <c r="I59" t="s">
        <v>486</v>
      </c>
      <c r="J59" s="65">
        <v>4.57</v>
      </c>
      <c r="K59" t="s">
        <v>101</v>
      </c>
      <c r="L59" s="66">
        <v>2.0500000000000001E-2</v>
      </c>
      <c r="M59" s="66">
        <v>1.47E-2</v>
      </c>
      <c r="N59" s="65">
        <v>168223</v>
      </c>
      <c r="O59" s="65">
        <v>103.53</v>
      </c>
      <c r="P59" s="65">
        <v>0</v>
      </c>
      <c r="Q59" s="65">
        <v>174.1612719</v>
      </c>
      <c r="R59" s="66">
        <v>4.0000000000000002E-4</v>
      </c>
      <c r="S59" s="66">
        <v>1.4500000000000001E-2</v>
      </c>
      <c r="T59" s="66">
        <v>1.5E-3</v>
      </c>
    </row>
    <row r="60" spans="1:20">
      <c r="A60" t="s">
        <v>487</v>
      </c>
      <c r="B60" t="s">
        <v>488</v>
      </c>
      <c r="C60" t="s">
        <v>99</v>
      </c>
      <c r="D60" t="s">
        <v>122</v>
      </c>
      <c r="E60" t="s">
        <v>404</v>
      </c>
      <c r="F60" t="s">
        <v>371</v>
      </c>
      <c r="G60" t="s">
        <v>405</v>
      </c>
      <c r="H60" t="s">
        <v>149</v>
      </c>
      <c r="I60" t="s">
        <v>489</v>
      </c>
      <c r="J60" s="65">
        <v>5.14</v>
      </c>
      <c r="K60" t="s">
        <v>101</v>
      </c>
      <c r="L60" s="66">
        <v>2.3E-2</v>
      </c>
      <c r="M60" s="66">
        <v>1.9E-2</v>
      </c>
      <c r="N60" s="65">
        <v>381000</v>
      </c>
      <c r="O60" s="65">
        <v>102.8</v>
      </c>
      <c r="P60" s="65">
        <v>0</v>
      </c>
      <c r="Q60" s="65">
        <v>391.66800000000001</v>
      </c>
      <c r="R60" s="66">
        <v>5.9999999999999995E-4</v>
      </c>
      <c r="S60" s="66">
        <v>3.2599999999999997E-2</v>
      </c>
      <c r="T60" s="66">
        <v>3.3E-3</v>
      </c>
    </row>
    <row r="61" spans="1:20">
      <c r="A61" t="s">
        <v>490</v>
      </c>
      <c r="B61" t="s">
        <v>491</v>
      </c>
      <c r="C61" t="s">
        <v>99</v>
      </c>
      <c r="D61" t="s">
        <v>122</v>
      </c>
      <c r="E61" t="s">
        <v>492</v>
      </c>
      <c r="F61" t="s">
        <v>452</v>
      </c>
      <c r="G61" t="s">
        <v>409</v>
      </c>
      <c r="H61" t="s">
        <v>210</v>
      </c>
      <c r="I61" t="s">
        <v>493</v>
      </c>
      <c r="J61" s="65">
        <v>2.29</v>
      </c>
      <c r="K61" t="s">
        <v>101</v>
      </c>
      <c r="L61" s="66">
        <v>3.4200000000000001E-2</v>
      </c>
      <c r="M61" s="66">
        <v>1.1599999999999999E-2</v>
      </c>
      <c r="N61" s="65">
        <v>174000</v>
      </c>
      <c r="O61" s="65">
        <v>106.7</v>
      </c>
      <c r="P61" s="65">
        <v>0</v>
      </c>
      <c r="Q61" s="65">
        <v>185.65799999999999</v>
      </c>
      <c r="R61" s="66">
        <v>5.0000000000000001E-4</v>
      </c>
      <c r="S61" s="66">
        <v>1.54E-2</v>
      </c>
      <c r="T61" s="66">
        <v>1.6000000000000001E-3</v>
      </c>
    </row>
    <row r="62" spans="1:20">
      <c r="A62" t="s">
        <v>494</v>
      </c>
      <c r="B62" t="s">
        <v>495</v>
      </c>
      <c r="C62" t="s">
        <v>99</v>
      </c>
      <c r="D62" t="s">
        <v>122</v>
      </c>
      <c r="E62" t="s">
        <v>496</v>
      </c>
      <c r="F62" t="s">
        <v>452</v>
      </c>
      <c r="G62" t="s">
        <v>409</v>
      </c>
      <c r="H62" t="s">
        <v>210</v>
      </c>
      <c r="I62" t="s">
        <v>453</v>
      </c>
      <c r="J62" s="65">
        <v>2.27</v>
      </c>
      <c r="K62" t="s">
        <v>101</v>
      </c>
      <c r="L62" s="66">
        <v>4.2000000000000003E-2</v>
      </c>
      <c r="M62" s="66">
        <v>1.2699999999999999E-2</v>
      </c>
      <c r="N62" s="65">
        <v>17132</v>
      </c>
      <c r="O62" s="65">
        <v>107.36</v>
      </c>
      <c r="P62" s="65">
        <v>0</v>
      </c>
      <c r="Q62" s="65">
        <v>18.392915200000001</v>
      </c>
      <c r="R62" s="66">
        <v>0</v>
      </c>
      <c r="S62" s="66">
        <v>1.5E-3</v>
      </c>
      <c r="T62" s="66">
        <v>2.0000000000000001E-4</v>
      </c>
    </row>
    <row r="63" spans="1:20">
      <c r="A63" t="s">
        <v>497</v>
      </c>
      <c r="B63" t="s">
        <v>498</v>
      </c>
      <c r="C63" t="s">
        <v>99</v>
      </c>
      <c r="D63" t="s">
        <v>122</v>
      </c>
      <c r="E63" t="s">
        <v>496</v>
      </c>
      <c r="F63" t="s">
        <v>452</v>
      </c>
      <c r="G63" t="s">
        <v>409</v>
      </c>
      <c r="H63" t="s">
        <v>210</v>
      </c>
      <c r="I63" t="s">
        <v>499</v>
      </c>
      <c r="J63" s="65">
        <v>3.51</v>
      </c>
      <c r="K63" t="s">
        <v>101</v>
      </c>
      <c r="L63" s="66">
        <v>4.2999999999999997E-2</v>
      </c>
      <c r="M63" s="66">
        <v>1.67E-2</v>
      </c>
      <c r="N63" s="65">
        <v>113074.66</v>
      </c>
      <c r="O63" s="65">
        <v>111.49</v>
      </c>
      <c r="P63" s="65">
        <v>0</v>
      </c>
      <c r="Q63" s="65">
        <v>126.06693843399999</v>
      </c>
      <c r="R63" s="66">
        <v>1E-4</v>
      </c>
      <c r="S63" s="66">
        <v>1.0500000000000001E-2</v>
      </c>
      <c r="T63" s="66">
        <v>1.1000000000000001E-3</v>
      </c>
    </row>
    <row r="64" spans="1:20">
      <c r="A64" t="s">
        <v>500</v>
      </c>
      <c r="B64" t="s">
        <v>501</v>
      </c>
      <c r="C64" t="s">
        <v>99</v>
      </c>
      <c r="D64" t="s">
        <v>122</v>
      </c>
      <c r="E64" t="s">
        <v>502</v>
      </c>
      <c r="F64" t="s">
        <v>480</v>
      </c>
      <c r="G64" t="s">
        <v>409</v>
      </c>
      <c r="H64" t="s">
        <v>210</v>
      </c>
      <c r="I64" t="s">
        <v>503</v>
      </c>
      <c r="J64" s="65">
        <v>6.53</v>
      </c>
      <c r="K64" t="s">
        <v>101</v>
      </c>
      <c r="L64" s="66">
        <v>2.7400000000000001E-2</v>
      </c>
      <c r="M64" s="66">
        <v>2.6200000000000001E-2</v>
      </c>
      <c r="N64" s="65">
        <v>257000</v>
      </c>
      <c r="O64" s="65">
        <v>101.43</v>
      </c>
      <c r="P64" s="65">
        <v>0</v>
      </c>
      <c r="Q64" s="65">
        <v>260.67509999999999</v>
      </c>
      <c r="R64" s="66">
        <v>2.9999999999999997E-4</v>
      </c>
      <c r="S64" s="66">
        <v>2.1700000000000001E-2</v>
      </c>
      <c r="T64" s="66">
        <v>2.2000000000000001E-3</v>
      </c>
    </row>
    <row r="65" spans="1:20">
      <c r="A65" t="s">
        <v>504</v>
      </c>
      <c r="B65" t="s">
        <v>505</v>
      </c>
      <c r="C65" t="s">
        <v>99</v>
      </c>
      <c r="D65" t="s">
        <v>122</v>
      </c>
      <c r="E65" t="s">
        <v>502</v>
      </c>
      <c r="F65" t="s">
        <v>480</v>
      </c>
      <c r="G65" t="s">
        <v>409</v>
      </c>
      <c r="H65" t="s">
        <v>210</v>
      </c>
      <c r="I65" t="s">
        <v>499</v>
      </c>
      <c r="J65" s="65">
        <v>4.49</v>
      </c>
      <c r="K65" t="s">
        <v>101</v>
      </c>
      <c r="L65" s="66">
        <v>2.1999999999999999E-2</v>
      </c>
      <c r="M65" s="66">
        <v>1.7999999999999999E-2</v>
      </c>
      <c r="N65" s="65">
        <v>19757</v>
      </c>
      <c r="O65" s="65">
        <v>101.82</v>
      </c>
      <c r="P65" s="65">
        <v>0</v>
      </c>
      <c r="Q65" s="65">
        <v>20.116577400000001</v>
      </c>
      <c r="R65" s="66">
        <v>0</v>
      </c>
      <c r="S65" s="66">
        <v>1.6999999999999999E-3</v>
      </c>
      <c r="T65" s="66">
        <v>2.0000000000000001E-4</v>
      </c>
    </row>
    <row r="66" spans="1:20">
      <c r="A66" t="s">
        <v>506</v>
      </c>
      <c r="B66" t="s">
        <v>507</v>
      </c>
      <c r="C66" t="s">
        <v>99</v>
      </c>
      <c r="D66" t="s">
        <v>122</v>
      </c>
      <c r="E66" t="s">
        <v>508</v>
      </c>
      <c r="F66" t="s">
        <v>371</v>
      </c>
      <c r="G66" t="s">
        <v>409</v>
      </c>
      <c r="H66" t="s">
        <v>210</v>
      </c>
      <c r="I66" t="s">
        <v>256</v>
      </c>
      <c r="J66" s="65">
        <v>1.52</v>
      </c>
      <c r="K66" t="s">
        <v>101</v>
      </c>
      <c r="L66" s="66">
        <v>4.65E-2</v>
      </c>
      <c r="M66" s="66">
        <v>3.3799999999999997E-2</v>
      </c>
      <c r="N66" s="65">
        <v>242051.44</v>
      </c>
      <c r="O66" s="65">
        <v>103.9</v>
      </c>
      <c r="P66" s="65">
        <v>0</v>
      </c>
      <c r="Q66" s="65">
        <v>251.49144616000001</v>
      </c>
      <c r="R66" s="66">
        <v>1E-3</v>
      </c>
      <c r="S66" s="66">
        <v>2.0899999999999998E-2</v>
      </c>
      <c r="T66" s="66">
        <v>2.0999999999999999E-3</v>
      </c>
    </row>
    <row r="67" spans="1:20">
      <c r="A67" t="s">
        <v>509</v>
      </c>
      <c r="B67" t="s">
        <v>510</v>
      </c>
      <c r="C67" t="s">
        <v>99</v>
      </c>
      <c r="D67" t="s">
        <v>122</v>
      </c>
      <c r="E67" t="s">
        <v>511</v>
      </c>
      <c r="F67" t="s">
        <v>131</v>
      </c>
      <c r="G67" t="s">
        <v>409</v>
      </c>
      <c r="H67" t="s">
        <v>210</v>
      </c>
      <c r="I67" t="s">
        <v>237</v>
      </c>
      <c r="J67" s="65">
        <v>3.98</v>
      </c>
      <c r="K67" t="s">
        <v>101</v>
      </c>
      <c r="L67" s="66">
        <v>2.5000000000000001E-2</v>
      </c>
      <c r="M67" s="66">
        <v>2.4199999999999999E-2</v>
      </c>
      <c r="N67" s="65">
        <v>66243</v>
      </c>
      <c r="O67" s="65">
        <v>101.5</v>
      </c>
      <c r="P67" s="65">
        <v>0</v>
      </c>
      <c r="Q67" s="65">
        <v>67.236644999999996</v>
      </c>
      <c r="R67" s="66">
        <v>1E-4</v>
      </c>
      <c r="S67" s="66">
        <v>5.5999999999999999E-3</v>
      </c>
      <c r="T67" s="66">
        <v>5.9999999999999995E-4</v>
      </c>
    </row>
    <row r="68" spans="1:20">
      <c r="A68" t="s">
        <v>512</v>
      </c>
      <c r="B68" t="s">
        <v>513</v>
      </c>
      <c r="C68" t="s">
        <v>99</v>
      </c>
      <c r="D68" t="s">
        <v>122</v>
      </c>
      <c r="E68" t="s">
        <v>514</v>
      </c>
      <c r="F68" t="s">
        <v>452</v>
      </c>
      <c r="G68" t="s">
        <v>405</v>
      </c>
      <c r="H68" t="s">
        <v>149</v>
      </c>
      <c r="I68" t="s">
        <v>515</v>
      </c>
      <c r="J68" s="65">
        <v>6.23</v>
      </c>
      <c r="K68" t="s">
        <v>101</v>
      </c>
      <c r="L68" s="66">
        <v>2.8000000000000001E-2</v>
      </c>
      <c r="M68" s="66">
        <v>2.5499999999999998E-2</v>
      </c>
      <c r="N68" s="65">
        <v>253000</v>
      </c>
      <c r="O68" s="65">
        <v>102.1</v>
      </c>
      <c r="P68" s="65">
        <v>0</v>
      </c>
      <c r="Q68" s="65">
        <v>258.31299999999999</v>
      </c>
      <c r="R68" s="66">
        <v>5.0000000000000001E-4</v>
      </c>
      <c r="S68" s="66">
        <v>2.1499999999999998E-2</v>
      </c>
      <c r="T68" s="66">
        <v>2.2000000000000001E-3</v>
      </c>
    </row>
    <row r="69" spans="1:20">
      <c r="A69" t="s">
        <v>516</v>
      </c>
      <c r="B69" t="s">
        <v>517</v>
      </c>
      <c r="C69" t="s">
        <v>99</v>
      </c>
      <c r="D69" t="s">
        <v>122</v>
      </c>
      <c r="E69" t="s">
        <v>479</v>
      </c>
      <c r="F69" t="s">
        <v>480</v>
      </c>
      <c r="G69" t="s">
        <v>417</v>
      </c>
      <c r="H69" t="s">
        <v>149</v>
      </c>
      <c r="I69" t="s">
        <v>518</v>
      </c>
      <c r="J69" s="65">
        <v>1.85</v>
      </c>
      <c r="K69" t="s">
        <v>101</v>
      </c>
      <c r="L69" s="66">
        <v>4.5999999999999999E-2</v>
      </c>
      <c r="M69" s="66">
        <v>1.3299999999999999E-2</v>
      </c>
      <c r="N69" s="65">
        <v>328186.93</v>
      </c>
      <c r="O69" s="65">
        <v>106.08</v>
      </c>
      <c r="P69" s="65">
        <v>0</v>
      </c>
      <c r="Q69" s="65">
        <v>348.14069534399999</v>
      </c>
      <c r="R69" s="66">
        <v>4.0000000000000002E-4</v>
      </c>
      <c r="S69" s="66">
        <v>2.8899999999999999E-2</v>
      </c>
      <c r="T69" s="66">
        <v>2.8999999999999998E-3</v>
      </c>
    </row>
    <row r="70" spans="1:20">
      <c r="A70" t="s">
        <v>519</v>
      </c>
      <c r="B70" t="s">
        <v>520</v>
      </c>
      <c r="C70" t="s">
        <v>99</v>
      </c>
      <c r="D70" t="s">
        <v>122</v>
      </c>
      <c r="E70" t="s">
        <v>479</v>
      </c>
      <c r="F70" t="s">
        <v>480</v>
      </c>
      <c r="G70" t="s">
        <v>417</v>
      </c>
      <c r="H70" t="s">
        <v>149</v>
      </c>
      <c r="I70" t="s">
        <v>521</v>
      </c>
      <c r="J70" s="65">
        <v>0.33</v>
      </c>
      <c r="K70" t="s">
        <v>101</v>
      </c>
      <c r="L70" s="66">
        <v>4.02E-2</v>
      </c>
      <c r="M70" s="66">
        <v>1.47E-2</v>
      </c>
      <c r="N70" s="65">
        <v>33883.4</v>
      </c>
      <c r="O70" s="65">
        <v>101.52</v>
      </c>
      <c r="P70" s="65">
        <v>0</v>
      </c>
      <c r="Q70" s="65">
        <v>34.398427679999998</v>
      </c>
      <c r="R70" s="66">
        <v>5.9999999999999995E-4</v>
      </c>
      <c r="S70" s="66">
        <v>2.8999999999999998E-3</v>
      </c>
      <c r="T70" s="66">
        <v>2.9999999999999997E-4</v>
      </c>
    </row>
    <row r="71" spans="1:20">
      <c r="A71" t="s">
        <v>522</v>
      </c>
      <c r="B71" t="s">
        <v>523</v>
      </c>
      <c r="C71" t="s">
        <v>99</v>
      </c>
      <c r="D71" t="s">
        <v>122</v>
      </c>
      <c r="E71" t="s">
        <v>524</v>
      </c>
      <c r="F71" t="s">
        <v>525</v>
      </c>
      <c r="G71" t="s">
        <v>417</v>
      </c>
      <c r="H71" t="s">
        <v>149</v>
      </c>
      <c r="I71" t="s">
        <v>526</v>
      </c>
      <c r="J71" s="65">
        <v>1.53</v>
      </c>
      <c r="K71" t="s">
        <v>101</v>
      </c>
      <c r="L71" s="66">
        <v>2.4500000000000001E-2</v>
      </c>
      <c r="M71" s="66">
        <v>-2.7799999999999998E-2</v>
      </c>
      <c r="N71" s="65">
        <v>2</v>
      </c>
      <c r="O71" s="65">
        <v>107.9</v>
      </c>
      <c r="P71" s="65">
        <v>0</v>
      </c>
      <c r="Q71" s="65">
        <v>2.1580000000000002E-3</v>
      </c>
      <c r="R71" s="66">
        <v>0</v>
      </c>
      <c r="S71" s="66">
        <v>0</v>
      </c>
      <c r="T71" s="66">
        <v>0</v>
      </c>
    </row>
    <row r="72" spans="1:20">
      <c r="A72" t="s">
        <v>527</v>
      </c>
      <c r="B72" t="s">
        <v>528</v>
      </c>
      <c r="C72" t="s">
        <v>99</v>
      </c>
      <c r="D72" t="s">
        <v>122</v>
      </c>
      <c r="E72" t="s">
        <v>529</v>
      </c>
      <c r="F72" t="s">
        <v>324</v>
      </c>
      <c r="G72" t="s">
        <v>424</v>
      </c>
      <c r="H72" t="s">
        <v>210</v>
      </c>
      <c r="I72" t="s">
        <v>453</v>
      </c>
      <c r="J72" s="65">
        <v>4.59</v>
      </c>
      <c r="K72" t="s">
        <v>101</v>
      </c>
      <c r="L72" s="66">
        <v>2.7E-2</v>
      </c>
      <c r="M72" s="66">
        <v>3.8800000000000001E-2</v>
      </c>
      <c r="N72" s="65">
        <v>179861.6</v>
      </c>
      <c r="O72" s="65">
        <v>95.6</v>
      </c>
      <c r="P72" s="65">
        <v>0</v>
      </c>
      <c r="Q72" s="65">
        <v>171.94768959999999</v>
      </c>
      <c r="R72" s="66">
        <v>2.0000000000000001E-4</v>
      </c>
      <c r="S72" s="66">
        <v>1.43E-2</v>
      </c>
      <c r="T72" s="66">
        <v>1.4E-3</v>
      </c>
    </row>
    <row r="73" spans="1:20">
      <c r="A73" t="s">
        <v>530</v>
      </c>
      <c r="B73" t="s">
        <v>531</v>
      </c>
      <c r="C73" t="s">
        <v>99</v>
      </c>
      <c r="D73" t="s">
        <v>122</v>
      </c>
      <c r="E73" t="s">
        <v>532</v>
      </c>
      <c r="F73" t="s">
        <v>324</v>
      </c>
      <c r="G73" t="s">
        <v>417</v>
      </c>
      <c r="H73" t="s">
        <v>149</v>
      </c>
      <c r="I73" t="s">
        <v>410</v>
      </c>
      <c r="J73" s="65">
        <v>1.48</v>
      </c>
      <c r="K73" t="s">
        <v>101</v>
      </c>
      <c r="L73" s="66">
        <v>4.5499999999999999E-2</v>
      </c>
      <c r="M73" s="66">
        <v>8.0999999999999996E-3</v>
      </c>
      <c r="N73" s="65">
        <v>27628.94</v>
      </c>
      <c r="O73" s="65">
        <v>105.56</v>
      </c>
      <c r="P73" s="65">
        <v>14.757289999999999</v>
      </c>
      <c r="Q73" s="65">
        <v>43.922399063999997</v>
      </c>
      <c r="R73" s="66">
        <v>2.0000000000000001E-4</v>
      </c>
      <c r="S73" s="66">
        <v>3.7000000000000002E-3</v>
      </c>
      <c r="T73" s="66">
        <v>4.0000000000000002E-4</v>
      </c>
    </row>
    <row r="74" spans="1:20">
      <c r="A74" t="s">
        <v>533</v>
      </c>
      <c r="B74" t="s">
        <v>534</v>
      </c>
      <c r="C74" t="s">
        <v>99</v>
      </c>
      <c r="D74" t="s">
        <v>122</v>
      </c>
      <c r="E74" t="s">
        <v>532</v>
      </c>
      <c r="F74" t="s">
        <v>324</v>
      </c>
      <c r="G74" t="s">
        <v>417</v>
      </c>
      <c r="H74" t="s">
        <v>149</v>
      </c>
      <c r="I74" t="s">
        <v>237</v>
      </c>
      <c r="J74" s="65">
        <v>3.09</v>
      </c>
      <c r="K74" t="s">
        <v>101</v>
      </c>
      <c r="L74" s="66">
        <v>3.2899999999999999E-2</v>
      </c>
      <c r="M74" s="66">
        <v>1.7500000000000002E-2</v>
      </c>
      <c r="N74" s="65">
        <v>72327.5</v>
      </c>
      <c r="O74" s="65">
        <v>105.66</v>
      </c>
      <c r="P74" s="65">
        <v>0</v>
      </c>
      <c r="Q74" s="65">
        <v>76.421236500000006</v>
      </c>
      <c r="R74" s="66">
        <v>2.0000000000000001E-4</v>
      </c>
      <c r="S74" s="66">
        <v>6.4000000000000003E-3</v>
      </c>
      <c r="T74" s="66">
        <v>5.9999999999999995E-4</v>
      </c>
    </row>
    <row r="75" spans="1:20">
      <c r="A75" t="s">
        <v>535</v>
      </c>
      <c r="B75" t="s">
        <v>536</v>
      </c>
      <c r="C75" t="s">
        <v>99</v>
      </c>
      <c r="D75" t="s">
        <v>122</v>
      </c>
      <c r="E75" t="s">
        <v>537</v>
      </c>
      <c r="F75" t="s">
        <v>452</v>
      </c>
      <c r="G75" t="s">
        <v>538</v>
      </c>
      <c r="H75" t="s">
        <v>149</v>
      </c>
      <c r="I75" t="s">
        <v>539</v>
      </c>
      <c r="J75" s="65">
        <v>2.67</v>
      </c>
      <c r="K75" t="s">
        <v>101</v>
      </c>
      <c r="L75" s="66">
        <v>4.3999999999999997E-2</v>
      </c>
      <c r="M75" s="66">
        <v>2.5399999999999999E-2</v>
      </c>
      <c r="N75" s="65">
        <v>128255</v>
      </c>
      <c r="O75" s="65">
        <v>105.01</v>
      </c>
      <c r="P75" s="65">
        <v>0</v>
      </c>
      <c r="Q75" s="65">
        <v>134.6805755</v>
      </c>
      <c r="R75" s="66">
        <v>5.9999999999999995E-4</v>
      </c>
      <c r="S75" s="66">
        <v>1.12E-2</v>
      </c>
      <c r="T75" s="66">
        <v>1.1000000000000001E-3</v>
      </c>
    </row>
    <row r="76" spans="1:20">
      <c r="A76" t="s">
        <v>540</v>
      </c>
      <c r="B76" t="s">
        <v>541</v>
      </c>
      <c r="C76" t="s">
        <v>99</v>
      </c>
      <c r="D76" t="s">
        <v>122</v>
      </c>
      <c r="E76" t="s">
        <v>542</v>
      </c>
      <c r="F76" t="s">
        <v>452</v>
      </c>
      <c r="G76" t="s">
        <v>543</v>
      </c>
      <c r="H76" t="s">
        <v>210</v>
      </c>
      <c r="I76" t="s">
        <v>544</v>
      </c>
      <c r="J76" s="65">
        <v>1.23</v>
      </c>
      <c r="K76" t="s">
        <v>101</v>
      </c>
      <c r="L76" s="66">
        <v>6.3E-2</v>
      </c>
      <c r="M76" s="66">
        <v>1.3299999999999999E-2</v>
      </c>
      <c r="N76" s="65">
        <v>3882.5</v>
      </c>
      <c r="O76" s="65">
        <v>106.16</v>
      </c>
      <c r="P76" s="65">
        <v>0</v>
      </c>
      <c r="Q76" s="65">
        <v>4.1216619999999997</v>
      </c>
      <c r="R76" s="66">
        <v>1E-4</v>
      </c>
      <c r="S76" s="66">
        <v>2.9999999999999997E-4</v>
      </c>
      <c r="T76" s="66">
        <v>0</v>
      </c>
    </row>
    <row r="77" spans="1:20">
      <c r="A77" t="s">
        <v>545</v>
      </c>
      <c r="B77" t="s">
        <v>546</v>
      </c>
      <c r="C77" t="s">
        <v>99</v>
      </c>
      <c r="D77" t="s">
        <v>122</v>
      </c>
      <c r="E77" t="s">
        <v>547</v>
      </c>
      <c r="F77" t="s">
        <v>452</v>
      </c>
      <c r="G77" t="s">
        <v>543</v>
      </c>
      <c r="H77" t="s">
        <v>210</v>
      </c>
      <c r="I77" t="s">
        <v>548</v>
      </c>
      <c r="J77" s="65">
        <v>2.15</v>
      </c>
      <c r="K77" t="s">
        <v>101</v>
      </c>
      <c r="L77" s="66">
        <v>4.8000000000000001E-2</v>
      </c>
      <c r="M77" s="66">
        <v>1.8700000000000001E-2</v>
      </c>
      <c r="N77" s="65">
        <v>186000</v>
      </c>
      <c r="O77" s="65">
        <v>107.6</v>
      </c>
      <c r="P77" s="65">
        <v>0</v>
      </c>
      <c r="Q77" s="65">
        <v>200.136</v>
      </c>
      <c r="R77" s="66">
        <v>8.9999999999999998E-4</v>
      </c>
      <c r="S77" s="66">
        <v>1.66E-2</v>
      </c>
      <c r="T77" s="66">
        <v>1.6999999999999999E-3</v>
      </c>
    </row>
    <row r="78" spans="1:20">
      <c r="A78" s="67" t="s">
        <v>297</v>
      </c>
      <c r="B78" s="14"/>
      <c r="C78" s="14"/>
      <c r="D78" s="14"/>
      <c r="E78" s="14"/>
      <c r="J78" s="69">
        <v>3.35</v>
      </c>
      <c r="M78" s="68">
        <v>3.4500000000000003E-2</v>
      </c>
      <c r="N78" s="69">
        <v>1064279.97</v>
      </c>
      <c r="P78" s="69">
        <v>2.3302200000000002</v>
      </c>
      <c r="Q78" s="69">
        <v>1031.185677534</v>
      </c>
      <c r="S78" s="68">
        <v>8.5699999999999998E-2</v>
      </c>
      <c r="T78" s="68">
        <v>8.6999999999999994E-3</v>
      </c>
    </row>
    <row r="79" spans="1:20">
      <c r="A79" t="s">
        <v>549</v>
      </c>
      <c r="B79" t="s">
        <v>550</v>
      </c>
      <c r="C79" t="s">
        <v>99</v>
      </c>
      <c r="D79" t="s">
        <v>122</v>
      </c>
      <c r="E79" t="s">
        <v>302</v>
      </c>
      <c r="F79" t="s">
        <v>303</v>
      </c>
      <c r="G79" t="s">
        <v>209</v>
      </c>
      <c r="H79" t="s">
        <v>210</v>
      </c>
      <c r="I79" t="s">
        <v>551</v>
      </c>
      <c r="J79" s="65">
        <v>2.06</v>
      </c>
      <c r="K79" t="s">
        <v>101</v>
      </c>
      <c r="L79" s="66">
        <v>2.9000000000000001E-2</v>
      </c>
      <c r="M79" s="66">
        <v>1.9400000000000001E-2</v>
      </c>
      <c r="N79" s="65">
        <v>236727</v>
      </c>
      <c r="O79" s="65">
        <v>94.02</v>
      </c>
      <c r="P79" s="65">
        <v>0</v>
      </c>
      <c r="Q79" s="65">
        <v>222.57072539999999</v>
      </c>
      <c r="R79" s="66">
        <v>2.9999999999999997E-4</v>
      </c>
      <c r="S79" s="66">
        <v>1.8499999999999999E-2</v>
      </c>
      <c r="T79" s="66">
        <v>1.9E-3</v>
      </c>
    </row>
    <row r="80" spans="1:20">
      <c r="A80" t="s">
        <v>552</v>
      </c>
      <c r="B80" t="s">
        <v>553</v>
      </c>
      <c r="C80" t="s">
        <v>99</v>
      </c>
      <c r="D80" t="s">
        <v>122</v>
      </c>
      <c r="E80" t="s">
        <v>554</v>
      </c>
      <c r="F80" t="s">
        <v>555</v>
      </c>
      <c r="G80" t="s">
        <v>345</v>
      </c>
      <c r="H80" t="s">
        <v>210</v>
      </c>
      <c r="I80" t="s">
        <v>556</v>
      </c>
      <c r="J80" s="65">
        <v>2.19</v>
      </c>
      <c r="K80" t="s">
        <v>101</v>
      </c>
      <c r="L80" s="66">
        <v>3.49E-2</v>
      </c>
      <c r="M80" s="66">
        <v>2.2700000000000001E-2</v>
      </c>
      <c r="N80" s="65">
        <v>84193.2</v>
      </c>
      <c r="O80" s="65">
        <v>93.44</v>
      </c>
      <c r="P80" s="65">
        <v>0</v>
      </c>
      <c r="Q80" s="65">
        <v>78.670126080000003</v>
      </c>
      <c r="R80" s="66">
        <v>1E-4</v>
      </c>
      <c r="S80" s="66">
        <v>6.4999999999999997E-3</v>
      </c>
      <c r="T80" s="66">
        <v>6.9999999999999999E-4</v>
      </c>
    </row>
    <row r="81" spans="1:20">
      <c r="A81" t="s">
        <v>557</v>
      </c>
      <c r="B81" t="s">
        <v>558</v>
      </c>
      <c r="C81" t="s">
        <v>99</v>
      </c>
      <c r="D81" t="s">
        <v>122</v>
      </c>
      <c r="E81" t="s">
        <v>559</v>
      </c>
      <c r="F81" t="s">
        <v>330</v>
      </c>
      <c r="G81" t="s">
        <v>367</v>
      </c>
      <c r="H81" t="s">
        <v>149</v>
      </c>
      <c r="I81" t="s">
        <v>560</v>
      </c>
      <c r="J81" s="65">
        <v>4</v>
      </c>
      <c r="K81" t="s">
        <v>101</v>
      </c>
      <c r="L81" s="66">
        <v>3.78E-2</v>
      </c>
      <c r="M81" s="66">
        <v>3.2099999999999997E-2</v>
      </c>
      <c r="N81" s="65">
        <v>132851.98000000001</v>
      </c>
      <c r="O81" s="65">
        <v>102.13</v>
      </c>
      <c r="P81" s="65">
        <v>0</v>
      </c>
      <c r="Q81" s="65">
        <v>135.681727174</v>
      </c>
      <c r="R81" s="66">
        <v>5.9999999999999995E-4</v>
      </c>
      <c r="S81" s="66">
        <v>1.1299999999999999E-2</v>
      </c>
      <c r="T81" s="66">
        <v>1.1000000000000001E-3</v>
      </c>
    </row>
    <row r="82" spans="1:20">
      <c r="A82" t="s">
        <v>561</v>
      </c>
      <c r="B82" t="s">
        <v>562</v>
      </c>
      <c r="C82" t="s">
        <v>99</v>
      </c>
      <c r="D82" t="s">
        <v>122</v>
      </c>
      <c r="E82" t="s">
        <v>563</v>
      </c>
      <c r="F82" t="s">
        <v>371</v>
      </c>
      <c r="G82" t="s">
        <v>367</v>
      </c>
      <c r="H82" t="s">
        <v>149</v>
      </c>
      <c r="I82" t="s">
        <v>564</v>
      </c>
      <c r="J82" s="65">
        <v>4.82</v>
      </c>
      <c r="K82" t="s">
        <v>101</v>
      </c>
      <c r="L82" s="66">
        <v>4.2999999999999997E-2</v>
      </c>
      <c r="M82" s="66">
        <v>5.1700000000000003E-2</v>
      </c>
      <c r="N82" s="65">
        <v>349888.79</v>
      </c>
      <c r="O82" s="65">
        <v>97.2</v>
      </c>
      <c r="P82" s="65">
        <v>0</v>
      </c>
      <c r="Q82" s="65">
        <v>340.09190388000002</v>
      </c>
      <c r="R82" s="66">
        <v>2.9999999999999997E-4</v>
      </c>
      <c r="S82" s="66">
        <v>2.8299999999999999E-2</v>
      </c>
      <c r="T82" s="66">
        <v>2.8999999999999998E-3</v>
      </c>
    </row>
    <row r="83" spans="1:20">
      <c r="A83" t="s">
        <v>565</v>
      </c>
      <c r="B83" t="s">
        <v>566</v>
      </c>
      <c r="C83" t="s">
        <v>99</v>
      </c>
      <c r="D83" t="s">
        <v>122</v>
      </c>
      <c r="E83" t="s">
        <v>567</v>
      </c>
      <c r="F83" t="s">
        <v>128</v>
      </c>
      <c r="G83" t="s">
        <v>395</v>
      </c>
      <c r="H83" t="s">
        <v>210</v>
      </c>
      <c r="I83" t="s">
        <v>568</v>
      </c>
      <c r="J83" s="65">
        <v>2.37</v>
      </c>
      <c r="K83" t="s">
        <v>101</v>
      </c>
      <c r="L83" s="66">
        <v>3.3700000000000001E-2</v>
      </c>
      <c r="M83" s="66">
        <v>2.86E-2</v>
      </c>
      <c r="N83" s="65">
        <v>150000</v>
      </c>
      <c r="O83" s="65">
        <v>95.27</v>
      </c>
      <c r="P83" s="65">
        <v>2.3302200000000002</v>
      </c>
      <c r="Q83" s="65">
        <v>145.23522</v>
      </c>
      <c r="R83" s="66">
        <v>4.0000000000000002E-4</v>
      </c>
      <c r="S83" s="66">
        <v>1.21E-2</v>
      </c>
      <c r="T83" s="66">
        <v>1.1999999999999999E-3</v>
      </c>
    </row>
    <row r="84" spans="1:20">
      <c r="A84" t="s">
        <v>569</v>
      </c>
      <c r="B84" t="s">
        <v>570</v>
      </c>
      <c r="C84" t="s">
        <v>99</v>
      </c>
      <c r="D84" t="s">
        <v>122</v>
      </c>
      <c r="E84" t="s">
        <v>502</v>
      </c>
      <c r="F84" t="s">
        <v>480</v>
      </c>
      <c r="G84" t="s">
        <v>409</v>
      </c>
      <c r="H84" t="s">
        <v>210</v>
      </c>
      <c r="I84" t="s">
        <v>410</v>
      </c>
      <c r="J84" s="65">
        <v>2.78</v>
      </c>
      <c r="K84" t="s">
        <v>101</v>
      </c>
      <c r="L84" s="66">
        <v>5.6000000000000001E-2</v>
      </c>
      <c r="M84" s="66">
        <v>2.6599999999999999E-2</v>
      </c>
      <c r="N84" s="65">
        <v>67219</v>
      </c>
      <c r="O84" s="65">
        <v>102.5</v>
      </c>
      <c r="P84" s="65">
        <v>0</v>
      </c>
      <c r="Q84" s="65">
        <v>68.899474999999995</v>
      </c>
      <c r="R84" s="66">
        <v>2.0000000000000001E-4</v>
      </c>
      <c r="S84" s="66">
        <v>5.7000000000000002E-3</v>
      </c>
      <c r="T84" s="66">
        <v>5.9999999999999995E-4</v>
      </c>
    </row>
    <row r="85" spans="1:20">
      <c r="A85" t="s">
        <v>571</v>
      </c>
      <c r="B85" t="s">
        <v>572</v>
      </c>
      <c r="C85" t="s">
        <v>99</v>
      </c>
      <c r="D85" t="s">
        <v>122</v>
      </c>
      <c r="E85" t="s">
        <v>529</v>
      </c>
      <c r="F85" t="s">
        <v>324</v>
      </c>
      <c r="G85" t="s">
        <v>424</v>
      </c>
      <c r="H85" t="s">
        <v>210</v>
      </c>
      <c r="I85" t="s">
        <v>573</v>
      </c>
      <c r="J85" s="65">
        <v>2.73</v>
      </c>
      <c r="K85" t="s">
        <v>101</v>
      </c>
      <c r="L85" s="66">
        <v>4.7E-2</v>
      </c>
      <c r="M85" s="66">
        <v>3.9699999999999999E-2</v>
      </c>
      <c r="N85" s="65">
        <v>43400</v>
      </c>
      <c r="O85" s="65">
        <v>92.25</v>
      </c>
      <c r="P85" s="65">
        <v>0</v>
      </c>
      <c r="Q85" s="65">
        <v>40.036499999999997</v>
      </c>
      <c r="R85" s="66">
        <v>1E-4</v>
      </c>
      <c r="S85" s="66">
        <v>3.3E-3</v>
      </c>
      <c r="T85" s="66">
        <v>2.9999999999999997E-4</v>
      </c>
    </row>
    <row r="86" spans="1:20">
      <c r="A86" s="67" t="s">
        <v>574</v>
      </c>
      <c r="B86" s="14"/>
      <c r="C86" s="14"/>
      <c r="D86" s="14"/>
      <c r="E86" s="14"/>
      <c r="J86" s="69">
        <v>0</v>
      </c>
      <c r="M86" s="68">
        <v>0</v>
      </c>
      <c r="N86" s="69">
        <v>0</v>
      </c>
      <c r="P86" s="69">
        <v>0</v>
      </c>
      <c r="Q86" s="69">
        <v>0</v>
      </c>
      <c r="S86" s="68">
        <v>0</v>
      </c>
      <c r="T86" s="68">
        <v>0</v>
      </c>
    </row>
    <row r="87" spans="1:20">
      <c r="A87" t="s">
        <v>224</v>
      </c>
      <c r="B87" t="s">
        <v>224</v>
      </c>
      <c r="C87" s="14"/>
      <c r="D87" s="14"/>
      <c r="E87" s="14"/>
      <c r="F87" t="s">
        <v>224</v>
      </c>
      <c r="G87" t="s">
        <v>224</v>
      </c>
      <c r="J87" s="65">
        <v>0</v>
      </c>
      <c r="K87" t="s">
        <v>224</v>
      </c>
      <c r="L87" s="66">
        <v>0</v>
      </c>
      <c r="M87" s="66">
        <v>0</v>
      </c>
      <c r="N87" s="65">
        <v>0</v>
      </c>
      <c r="O87" s="65">
        <v>0</v>
      </c>
      <c r="Q87" s="65">
        <v>0</v>
      </c>
      <c r="R87" s="66">
        <v>0</v>
      </c>
      <c r="S87" s="66">
        <v>0</v>
      </c>
      <c r="T87" s="66">
        <v>0</v>
      </c>
    </row>
    <row r="88" spans="1:20">
      <c r="A88" s="67" t="s">
        <v>229</v>
      </c>
      <c r="B88" s="14"/>
      <c r="C88" s="14"/>
      <c r="D88" s="14"/>
      <c r="E88" s="14"/>
      <c r="J88" s="69">
        <v>4.9000000000000004</v>
      </c>
      <c r="M88" s="68">
        <v>3.7699999999999997E-2</v>
      </c>
      <c r="N88" s="69">
        <v>107000</v>
      </c>
      <c r="P88" s="69">
        <v>0</v>
      </c>
      <c r="Q88" s="69">
        <v>364.39593346200002</v>
      </c>
      <c r="S88" s="68">
        <v>3.0300000000000001E-2</v>
      </c>
      <c r="T88" s="68">
        <v>3.0999999999999999E-3</v>
      </c>
    </row>
    <row r="89" spans="1:20">
      <c r="A89" s="67" t="s">
        <v>298</v>
      </c>
      <c r="B89" s="14"/>
      <c r="C89" s="14"/>
      <c r="D89" s="14"/>
      <c r="E89" s="14"/>
      <c r="J89" s="69">
        <v>0</v>
      </c>
      <c r="M89" s="68">
        <v>0</v>
      </c>
      <c r="N89" s="69">
        <v>0</v>
      </c>
      <c r="P89" s="69">
        <v>0</v>
      </c>
      <c r="Q89" s="69">
        <v>0</v>
      </c>
      <c r="S89" s="68">
        <v>0</v>
      </c>
      <c r="T89" s="68">
        <v>0</v>
      </c>
    </row>
    <row r="90" spans="1:20">
      <c r="A90" t="s">
        <v>224</v>
      </c>
      <c r="B90" t="s">
        <v>224</v>
      </c>
      <c r="C90" s="14"/>
      <c r="D90" s="14"/>
      <c r="E90" s="14"/>
      <c r="F90" t="s">
        <v>224</v>
      </c>
      <c r="G90" t="s">
        <v>224</v>
      </c>
      <c r="J90" s="65">
        <v>0</v>
      </c>
      <c r="K90" t="s">
        <v>224</v>
      </c>
      <c r="L90" s="66">
        <v>0</v>
      </c>
      <c r="M90" s="66">
        <v>0</v>
      </c>
      <c r="N90" s="65">
        <v>0</v>
      </c>
      <c r="O90" s="65">
        <v>0</v>
      </c>
      <c r="Q90" s="65">
        <v>0</v>
      </c>
      <c r="R90" s="66">
        <v>0</v>
      </c>
      <c r="S90" s="66">
        <v>0</v>
      </c>
      <c r="T90" s="66">
        <v>0</v>
      </c>
    </row>
    <row r="91" spans="1:20">
      <c r="A91" s="67" t="s">
        <v>299</v>
      </c>
      <c r="B91" s="14"/>
      <c r="C91" s="14"/>
      <c r="D91" s="14"/>
      <c r="E91" s="14"/>
      <c r="J91" s="69">
        <v>4.9000000000000004</v>
      </c>
      <c r="M91" s="68">
        <v>3.7699999999999997E-2</v>
      </c>
      <c r="N91" s="69">
        <v>107000</v>
      </c>
      <c r="P91" s="69">
        <v>0</v>
      </c>
      <c r="Q91" s="69">
        <v>364.39593346200002</v>
      </c>
      <c r="S91" s="68">
        <v>3.0300000000000001E-2</v>
      </c>
      <c r="T91" s="68">
        <v>3.0999999999999999E-3</v>
      </c>
    </row>
    <row r="92" spans="1:20">
      <c r="A92" t="s">
        <v>575</v>
      </c>
      <c r="B92" t="s">
        <v>576</v>
      </c>
      <c r="C92" t="s">
        <v>122</v>
      </c>
      <c r="D92" t="s">
        <v>577</v>
      </c>
      <c r="E92" t="s">
        <v>578</v>
      </c>
      <c r="F92" t="s">
        <v>579</v>
      </c>
      <c r="G92" t="s">
        <v>580</v>
      </c>
      <c r="H92" t="s">
        <v>581</v>
      </c>
      <c r="I92" t="s">
        <v>248</v>
      </c>
      <c r="J92" s="65">
        <v>6.67</v>
      </c>
      <c r="K92" t="s">
        <v>105</v>
      </c>
      <c r="L92" s="66">
        <v>4.1300000000000003E-2</v>
      </c>
      <c r="M92" s="66">
        <v>3.6600000000000001E-2</v>
      </c>
      <c r="N92" s="65">
        <v>59000</v>
      </c>
      <c r="O92" s="65">
        <v>104.40945830508474</v>
      </c>
      <c r="P92" s="65">
        <v>0</v>
      </c>
      <c r="Q92" s="65">
        <v>200.82115210399999</v>
      </c>
      <c r="R92" s="66">
        <v>0</v>
      </c>
      <c r="S92" s="66">
        <v>1.67E-2</v>
      </c>
      <c r="T92" s="66">
        <v>1.6999999999999999E-3</v>
      </c>
    </row>
    <row r="93" spans="1:20">
      <c r="A93" t="s">
        <v>582</v>
      </c>
      <c r="B93" t="s">
        <v>583</v>
      </c>
      <c r="C93" t="s">
        <v>584</v>
      </c>
      <c r="D93" t="s">
        <v>577</v>
      </c>
      <c r="E93" t="s">
        <v>585</v>
      </c>
      <c r="F93" t="s">
        <v>586</v>
      </c>
      <c r="G93" t="s">
        <v>587</v>
      </c>
      <c r="H93" t="s">
        <v>588</v>
      </c>
      <c r="I93" t="s">
        <v>589</v>
      </c>
      <c r="J93" s="65">
        <v>2.74</v>
      </c>
      <c r="K93" t="s">
        <v>105</v>
      </c>
      <c r="L93" s="66">
        <v>5.3800000000000001E-2</v>
      </c>
      <c r="M93" s="66">
        <v>3.9100000000000003E-2</v>
      </c>
      <c r="N93" s="65">
        <v>48000</v>
      </c>
      <c r="O93" s="65">
        <v>104.53398604166667</v>
      </c>
      <c r="P93" s="65">
        <v>0</v>
      </c>
      <c r="Q93" s="65">
        <v>163.574781358</v>
      </c>
      <c r="R93" s="66">
        <v>0</v>
      </c>
      <c r="S93" s="66">
        <v>1.3599999999999999E-2</v>
      </c>
      <c r="T93" s="66">
        <v>1.4E-3</v>
      </c>
    </row>
    <row r="94" spans="1:20">
      <c r="A94" s="85" t="s">
        <v>231</v>
      </c>
      <c r="B94" s="14"/>
      <c r="C94" s="14"/>
      <c r="D94" s="14"/>
      <c r="E94" s="14"/>
    </row>
    <row r="95" spans="1:20">
      <c r="A95" s="85" t="s">
        <v>292</v>
      </c>
      <c r="B95" s="14"/>
      <c r="C95" s="14"/>
      <c r="D95" s="14"/>
      <c r="E95" s="14"/>
    </row>
    <row r="96" spans="1:20">
      <c r="A96" s="85" t="s">
        <v>293</v>
      </c>
      <c r="B96" s="14"/>
      <c r="C96" s="14"/>
      <c r="D96" s="14"/>
      <c r="E96" s="14"/>
    </row>
    <row r="97" spans="1:5">
      <c r="A97" s="85" t="s">
        <v>294</v>
      </c>
      <c r="B97" s="14"/>
      <c r="C97" s="14"/>
      <c r="D97" s="14"/>
      <c r="E97" s="14"/>
    </row>
    <row r="98" spans="1:5">
      <c r="A98" s="85" t="s">
        <v>295</v>
      </c>
      <c r="B98" s="14"/>
      <c r="C98" s="14"/>
      <c r="D98" s="14"/>
      <c r="E98" s="14"/>
    </row>
    <row r="99" spans="1:5" hidden="1">
      <c r="B99" s="14"/>
      <c r="C99" s="14"/>
      <c r="D99" s="14"/>
      <c r="E99" s="14"/>
    </row>
    <row r="100" spans="1:5" hidden="1">
      <c r="B100" s="14"/>
      <c r="C100" s="14"/>
      <c r="D100" s="14"/>
      <c r="E100" s="14"/>
    </row>
    <row r="101" spans="1:5" hidden="1">
      <c r="B101" s="14"/>
      <c r="C101" s="14"/>
      <c r="D101" s="14"/>
      <c r="E101" s="14"/>
    </row>
    <row r="102" spans="1:5" hidden="1">
      <c r="B102" s="14"/>
      <c r="C102" s="14"/>
      <c r="D102" s="14"/>
      <c r="E102" s="14"/>
    </row>
    <row r="103" spans="1:5" hidden="1">
      <c r="B103" s="14"/>
      <c r="C103" s="14"/>
      <c r="D103" s="14"/>
      <c r="E103" s="14"/>
    </row>
    <row r="104" spans="1:5" hidden="1">
      <c r="B104" s="14"/>
      <c r="C104" s="14"/>
      <c r="D104" s="14"/>
      <c r="E104" s="14"/>
    </row>
    <row r="105" spans="1:5" hidden="1">
      <c r="B105" s="14"/>
      <c r="C105" s="14"/>
      <c r="D105" s="14"/>
      <c r="E105" s="14"/>
    </row>
    <row r="106" spans="1:5" hidden="1">
      <c r="B106" s="14"/>
      <c r="C106" s="14"/>
      <c r="D106" s="14"/>
      <c r="E106" s="14"/>
    </row>
    <row r="107" spans="1:5" hidden="1">
      <c r="B107" s="14"/>
      <c r="C107" s="14"/>
      <c r="D107" s="14"/>
      <c r="E107" s="14"/>
    </row>
    <row r="108" spans="1:5" hidden="1">
      <c r="B108" s="14"/>
      <c r="C108" s="14"/>
      <c r="D108" s="14"/>
      <c r="E108" s="14"/>
    </row>
    <row r="109" spans="1:5" hidden="1">
      <c r="B109" s="14"/>
      <c r="C109" s="14"/>
      <c r="D109" s="14"/>
      <c r="E109" s="14"/>
    </row>
    <row r="110" spans="1:5" hidden="1">
      <c r="B110" s="14"/>
      <c r="C110" s="14"/>
      <c r="D110" s="14"/>
      <c r="E110" s="14"/>
    </row>
    <row r="111" spans="1:5" hidden="1">
      <c r="B111" s="14"/>
      <c r="C111" s="14"/>
      <c r="D111" s="14"/>
      <c r="E111" s="14"/>
    </row>
    <row r="112" spans="1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A4" workbookViewId="0">
      <selection activeCell="A7" sqref="A7"/>
    </sheetView>
  </sheetViews>
  <sheetFormatPr defaultColWidth="0" defaultRowHeight="18" zeroHeight="1"/>
  <cols>
    <col min="1" max="1" width="57.7109375" style="13" customWidth="1"/>
    <col min="2" max="2" width="15.710937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 customWidth="1"/>
    <col min="16" max="16" width="7.140625" style="14" hidden="1" customWidth="1"/>
    <col min="17" max="17" width="6" style="14" hidden="1" customWidth="1"/>
    <col min="18" max="18" width="7.85546875" style="14" hidden="1" customWidth="1"/>
    <col min="19" max="19" width="8.140625" style="14" hidden="1" customWidth="1"/>
    <col min="20" max="20" width="6.28515625" style="14" hidden="1" customWidth="1"/>
    <col min="21" max="21" width="8" style="14" hidden="1" customWidth="1"/>
    <col min="22" max="22" width="8.7109375" style="14" hidden="1" customWidth="1"/>
    <col min="23" max="23" width="10" style="14" hidden="1" customWidth="1"/>
    <col min="24" max="24" width="9.5703125" style="14" hidden="1" customWidth="1"/>
    <col min="25" max="25" width="6.140625" style="14" hidden="1" customWidth="1"/>
    <col min="26" max="27" width="5.7109375" style="14" hidden="1" customWidth="1"/>
    <col min="28" max="28" width="6.85546875" style="14" hidden="1" customWidth="1"/>
    <col min="29" max="29" width="6.42578125" style="14" hidden="1" customWidth="1"/>
    <col min="30" max="30" width="6.7109375" style="14" hidden="1" customWidth="1"/>
    <col min="31" max="31" width="7.28515625" style="14" hidden="1" customWidth="1"/>
    <col min="32" max="43" width="5.7109375" style="14" hidden="1" customWidth="1"/>
    <col min="44" max="44" width="9.140625" style="14" hidden="1" customWidth="1"/>
    <col min="45" max="62" width="0" style="14" hidden="1" customWidth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1"/>
      <c r="BI5" s="16"/>
    </row>
    <row r="6" spans="1:61" ht="26.25" customHeight="1">
      <c r="A6" s="99" t="s">
        <v>90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1"/>
      <c r="BE6" s="16"/>
      <c r="BI6" s="16"/>
    </row>
    <row r="7" spans="1:61" s="16" customFormat="1" ht="20.25">
      <c r="A7" s="40" t="s">
        <v>47</v>
      </c>
      <c r="B7" s="41" t="s">
        <v>48</v>
      </c>
      <c r="C7" s="102" t="s">
        <v>69</v>
      </c>
      <c r="D7" s="102" t="s">
        <v>82</v>
      </c>
      <c r="E7" s="102" t="s">
        <v>49</v>
      </c>
      <c r="F7" s="102" t="s">
        <v>83</v>
      </c>
      <c r="G7" s="102" t="s">
        <v>52</v>
      </c>
      <c r="H7" s="93" t="s">
        <v>186</v>
      </c>
      <c r="I7" s="93" t="s">
        <v>187</v>
      </c>
      <c r="J7" s="93" t="s">
        <v>191</v>
      </c>
      <c r="K7" s="93" t="s">
        <v>55</v>
      </c>
      <c r="L7" s="93" t="s">
        <v>72</v>
      </c>
      <c r="M7" s="93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1265751.26</v>
      </c>
      <c r="I10" s="7"/>
      <c r="J10" s="63">
        <v>2.9325595999999998</v>
      </c>
      <c r="K10" s="63">
        <v>25125.422635816001</v>
      </c>
      <c r="L10" s="7"/>
      <c r="M10" s="64">
        <v>1</v>
      </c>
      <c r="N10" s="64">
        <v>0.2109</v>
      </c>
      <c r="BE10" s="14"/>
      <c r="BF10" s="16"/>
      <c r="BG10" s="14"/>
      <c r="BI10" s="14"/>
    </row>
    <row r="11" spans="1:61">
      <c r="A11" s="67" t="s">
        <v>200</v>
      </c>
      <c r="D11" s="14"/>
      <c r="E11" s="14"/>
      <c r="F11" s="14"/>
      <c r="H11" s="69">
        <v>1216195.23</v>
      </c>
      <c r="J11" s="69">
        <v>1.8033699999999999</v>
      </c>
      <c r="K11" s="69">
        <v>17375.787699199998</v>
      </c>
      <c r="M11" s="68">
        <v>0.69159999999999999</v>
      </c>
      <c r="N11" s="68">
        <v>0.14580000000000001</v>
      </c>
    </row>
    <row r="12" spans="1:61">
      <c r="A12" s="67" t="s">
        <v>590</v>
      </c>
      <c r="D12" s="14"/>
      <c r="E12" s="14"/>
      <c r="F12" s="14"/>
      <c r="H12" s="69">
        <v>377273.4</v>
      </c>
      <c r="J12" s="69">
        <v>1.8033699999999999</v>
      </c>
      <c r="K12" s="69">
        <v>8570.9714499999991</v>
      </c>
      <c r="M12" s="68">
        <v>0.34110000000000001</v>
      </c>
      <c r="N12" s="68">
        <v>7.1900000000000006E-2</v>
      </c>
    </row>
    <row r="13" spans="1:61">
      <c r="A13" t="s">
        <v>591</v>
      </c>
      <c r="B13" t="s">
        <v>592</v>
      </c>
      <c r="C13" t="s">
        <v>99</v>
      </c>
      <c r="D13" t="s">
        <v>122</v>
      </c>
      <c r="E13" t="s">
        <v>593</v>
      </c>
      <c r="F13" t="s">
        <v>324</v>
      </c>
      <c r="G13" t="s">
        <v>101</v>
      </c>
      <c r="H13" s="65">
        <v>8278</v>
      </c>
      <c r="I13" s="65">
        <v>3182</v>
      </c>
      <c r="J13" s="65">
        <v>0</v>
      </c>
      <c r="K13" s="65">
        <v>263.40595999999999</v>
      </c>
      <c r="L13" s="66">
        <v>0</v>
      </c>
      <c r="M13" s="66">
        <v>1.0500000000000001E-2</v>
      </c>
      <c r="N13" s="66">
        <v>2.2000000000000001E-3</v>
      </c>
    </row>
    <row r="14" spans="1:61">
      <c r="A14" t="s">
        <v>594</v>
      </c>
      <c r="B14" t="s">
        <v>595</v>
      </c>
      <c r="C14" t="s">
        <v>99</v>
      </c>
      <c r="D14" t="s">
        <v>122</v>
      </c>
      <c r="E14" t="s">
        <v>596</v>
      </c>
      <c r="F14" t="s">
        <v>485</v>
      </c>
      <c r="G14" t="s">
        <v>101</v>
      </c>
      <c r="H14" s="65">
        <v>1150</v>
      </c>
      <c r="I14" s="65">
        <v>22570</v>
      </c>
      <c r="J14" s="65">
        <v>0</v>
      </c>
      <c r="K14" s="65">
        <v>259.55500000000001</v>
      </c>
      <c r="L14" s="66">
        <v>0</v>
      </c>
      <c r="M14" s="66">
        <v>1.03E-2</v>
      </c>
      <c r="N14" s="66">
        <v>2.2000000000000001E-3</v>
      </c>
    </row>
    <row r="15" spans="1:61">
      <c r="A15" t="s">
        <v>597</v>
      </c>
      <c r="B15" t="s">
        <v>598</v>
      </c>
      <c r="C15" t="s">
        <v>99</v>
      </c>
      <c r="D15" t="s">
        <v>122</v>
      </c>
      <c r="E15" t="s">
        <v>484</v>
      </c>
      <c r="F15" t="s">
        <v>485</v>
      </c>
      <c r="G15" t="s">
        <v>101</v>
      </c>
      <c r="H15" s="65">
        <v>40364</v>
      </c>
      <c r="I15" s="65">
        <v>1251</v>
      </c>
      <c r="J15" s="65">
        <v>0</v>
      </c>
      <c r="K15" s="65">
        <v>504.95364000000001</v>
      </c>
      <c r="L15" s="66">
        <v>1E-4</v>
      </c>
      <c r="M15" s="66">
        <v>2.01E-2</v>
      </c>
      <c r="N15" s="66">
        <v>4.1999999999999997E-3</v>
      </c>
    </row>
    <row r="16" spans="1:61">
      <c r="A16" t="s">
        <v>599</v>
      </c>
      <c r="B16" t="s">
        <v>600</v>
      </c>
      <c r="C16" t="s">
        <v>99</v>
      </c>
      <c r="D16" t="s">
        <v>122</v>
      </c>
      <c r="E16" t="s">
        <v>601</v>
      </c>
      <c r="F16" t="s">
        <v>445</v>
      </c>
      <c r="G16" t="s">
        <v>101</v>
      </c>
      <c r="H16" s="65">
        <v>17058</v>
      </c>
      <c r="I16" s="65">
        <v>3230</v>
      </c>
      <c r="J16" s="65">
        <v>0</v>
      </c>
      <c r="K16" s="65">
        <v>550.97339999999997</v>
      </c>
      <c r="L16" s="66">
        <v>1E-4</v>
      </c>
      <c r="M16" s="66">
        <v>2.1899999999999999E-2</v>
      </c>
      <c r="N16" s="66">
        <v>4.5999999999999999E-3</v>
      </c>
    </row>
    <row r="17" spans="1:14">
      <c r="A17" t="s">
        <v>602</v>
      </c>
      <c r="B17" t="s">
        <v>603</v>
      </c>
      <c r="C17" t="s">
        <v>99</v>
      </c>
      <c r="D17" t="s">
        <v>122</v>
      </c>
      <c r="E17" t="s">
        <v>604</v>
      </c>
      <c r="F17" t="s">
        <v>605</v>
      </c>
      <c r="G17" t="s">
        <v>101</v>
      </c>
      <c r="H17" s="65">
        <v>1023</v>
      </c>
      <c r="I17" s="65">
        <v>42200</v>
      </c>
      <c r="J17" s="65">
        <v>0</v>
      </c>
      <c r="K17" s="65">
        <v>431.70600000000002</v>
      </c>
      <c r="L17" s="66">
        <v>0</v>
      </c>
      <c r="M17" s="66">
        <v>1.72E-2</v>
      </c>
      <c r="N17" s="66">
        <v>3.5999999999999999E-3</v>
      </c>
    </row>
    <row r="18" spans="1:14">
      <c r="A18" t="s">
        <v>606</v>
      </c>
      <c r="B18" t="s">
        <v>607</v>
      </c>
      <c r="C18" t="s">
        <v>99</v>
      </c>
      <c r="D18" t="s">
        <v>122</v>
      </c>
      <c r="E18" t="s">
        <v>514</v>
      </c>
      <c r="F18" t="s">
        <v>452</v>
      </c>
      <c r="G18" t="s">
        <v>101</v>
      </c>
      <c r="H18" s="65">
        <v>3213</v>
      </c>
      <c r="I18" s="65">
        <v>2108</v>
      </c>
      <c r="J18" s="65">
        <v>0</v>
      </c>
      <c r="K18" s="65">
        <v>67.730040000000002</v>
      </c>
      <c r="L18" s="66">
        <v>0</v>
      </c>
      <c r="M18" s="66">
        <v>2.7000000000000001E-3</v>
      </c>
      <c r="N18" s="66">
        <v>5.9999999999999995E-4</v>
      </c>
    </row>
    <row r="19" spans="1:14">
      <c r="A19" t="s">
        <v>608</v>
      </c>
      <c r="B19" t="s">
        <v>609</v>
      </c>
      <c r="C19" t="s">
        <v>99</v>
      </c>
      <c r="D19" t="s">
        <v>122</v>
      </c>
      <c r="E19" t="s">
        <v>610</v>
      </c>
      <c r="F19" t="s">
        <v>308</v>
      </c>
      <c r="G19" t="s">
        <v>101</v>
      </c>
      <c r="H19" s="65">
        <v>2615</v>
      </c>
      <c r="I19" s="65">
        <v>10440</v>
      </c>
      <c r="J19" s="65">
        <v>0</v>
      </c>
      <c r="K19" s="65">
        <v>273.00599999999997</v>
      </c>
      <c r="L19" s="66">
        <v>0</v>
      </c>
      <c r="M19" s="66">
        <v>1.09E-2</v>
      </c>
      <c r="N19" s="66">
        <v>2.3E-3</v>
      </c>
    </row>
    <row r="20" spans="1:14">
      <c r="A20" t="s">
        <v>611</v>
      </c>
      <c r="B20" t="s">
        <v>612</v>
      </c>
      <c r="C20" t="s">
        <v>99</v>
      </c>
      <c r="D20" t="s">
        <v>122</v>
      </c>
      <c r="E20" t="s">
        <v>613</v>
      </c>
      <c r="F20" t="s">
        <v>308</v>
      </c>
      <c r="G20" t="s">
        <v>101</v>
      </c>
      <c r="H20" s="65">
        <v>18414</v>
      </c>
      <c r="I20" s="65">
        <v>1552</v>
      </c>
      <c r="J20" s="65">
        <v>0</v>
      </c>
      <c r="K20" s="65">
        <v>285.78528</v>
      </c>
      <c r="L20" s="66">
        <v>0</v>
      </c>
      <c r="M20" s="66">
        <v>1.14E-2</v>
      </c>
      <c r="N20" s="66">
        <v>2.3999999999999998E-3</v>
      </c>
    </row>
    <row r="21" spans="1:14">
      <c r="A21" t="s">
        <v>614</v>
      </c>
      <c r="B21" t="s">
        <v>615</v>
      </c>
      <c r="C21" t="s">
        <v>99</v>
      </c>
      <c r="D21" t="s">
        <v>122</v>
      </c>
      <c r="E21" t="s">
        <v>616</v>
      </c>
      <c r="F21" t="s">
        <v>308</v>
      </c>
      <c r="G21" t="s">
        <v>101</v>
      </c>
      <c r="H21" s="65">
        <v>51204</v>
      </c>
      <c r="I21" s="65">
        <v>2476</v>
      </c>
      <c r="J21" s="65">
        <v>0</v>
      </c>
      <c r="K21" s="65">
        <v>1267.81104</v>
      </c>
      <c r="L21" s="66">
        <v>0</v>
      </c>
      <c r="M21" s="66">
        <v>5.0500000000000003E-2</v>
      </c>
      <c r="N21" s="66">
        <v>1.06E-2</v>
      </c>
    </row>
    <row r="22" spans="1:14">
      <c r="A22" t="s">
        <v>617</v>
      </c>
      <c r="B22" t="s">
        <v>618</v>
      </c>
      <c r="C22" t="s">
        <v>99</v>
      </c>
      <c r="D22" t="s">
        <v>122</v>
      </c>
      <c r="E22" t="s">
        <v>381</v>
      </c>
      <c r="F22" t="s">
        <v>308</v>
      </c>
      <c r="G22" t="s">
        <v>101</v>
      </c>
      <c r="H22" s="65">
        <v>1021</v>
      </c>
      <c r="I22" s="65">
        <v>10040</v>
      </c>
      <c r="J22" s="65">
        <v>0</v>
      </c>
      <c r="K22" s="65">
        <v>102.50839999999999</v>
      </c>
      <c r="L22" s="66">
        <v>0</v>
      </c>
      <c r="M22" s="66">
        <v>4.1000000000000003E-3</v>
      </c>
      <c r="N22" s="66">
        <v>8.9999999999999998E-4</v>
      </c>
    </row>
    <row r="23" spans="1:14">
      <c r="A23" t="s">
        <v>619</v>
      </c>
      <c r="B23" t="s">
        <v>620</v>
      </c>
      <c r="C23" t="s">
        <v>99</v>
      </c>
      <c r="D23" t="s">
        <v>122</v>
      </c>
      <c r="E23" t="s">
        <v>621</v>
      </c>
      <c r="F23" t="s">
        <v>308</v>
      </c>
      <c r="G23" t="s">
        <v>101</v>
      </c>
      <c r="H23" s="65">
        <v>21344</v>
      </c>
      <c r="I23" s="65">
        <v>2616</v>
      </c>
      <c r="J23" s="65">
        <v>0</v>
      </c>
      <c r="K23" s="65">
        <v>558.35904000000005</v>
      </c>
      <c r="L23" s="66">
        <v>0</v>
      </c>
      <c r="M23" s="66">
        <v>2.2200000000000001E-2</v>
      </c>
      <c r="N23" s="66">
        <v>4.7000000000000002E-3</v>
      </c>
    </row>
    <row r="24" spans="1:14">
      <c r="A24" t="s">
        <v>622</v>
      </c>
      <c r="B24" t="s">
        <v>623</v>
      </c>
      <c r="C24" t="s">
        <v>99</v>
      </c>
      <c r="D24" t="s">
        <v>122</v>
      </c>
      <c r="E24" t="s">
        <v>433</v>
      </c>
      <c r="F24" t="s">
        <v>361</v>
      </c>
      <c r="G24" t="s">
        <v>101</v>
      </c>
      <c r="H24" s="65">
        <v>3810</v>
      </c>
      <c r="I24" s="65">
        <v>2211</v>
      </c>
      <c r="J24" s="65">
        <v>0</v>
      </c>
      <c r="K24" s="65">
        <v>84.239099999999993</v>
      </c>
      <c r="L24" s="66">
        <v>0</v>
      </c>
      <c r="M24" s="66">
        <v>3.3999999999999998E-3</v>
      </c>
      <c r="N24" s="66">
        <v>6.9999999999999999E-4</v>
      </c>
    </row>
    <row r="25" spans="1:14">
      <c r="A25" t="s">
        <v>624</v>
      </c>
      <c r="B25" t="s">
        <v>625</v>
      </c>
      <c r="C25" t="s">
        <v>99</v>
      </c>
      <c r="D25" t="s">
        <v>122</v>
      </c>
      <c r="E25" t="s">
        <v>626</v>
      </c>
      <c r="F25" t="s">
        <v>627</v>
      </c>
      <c r="G25" t="s">
        <v>101</v>
      </c>
      <c r="H25" s="65">
        <v>5205</v>
      </c>
      <c r="I25" s="65">
        <v>9125</v>
      </c>
      <c r="J25" s="65">
        <v>0</v>
      </c>
      <c r="K25" s="65">
        <v>474.95625000000001</v>
      </c>
      <c r="L25" s="66">
        <v>0</v>
      </c>
      <c r="M25" s="66">
        <v>1.89E-2</v>
      </c>
      <c r="N25" s="66">
        <v>4.0000000000000001E-3</v>
      </c>
    </row>
    <row r="26" spans="1:14">
      <c r="A26" t="s">
        <v>628</v>
      </c>
      <c r="B26" t="s">
        <v>629</v>
      </c>
      <c r="C26" t="s">
        <v>99</v>
      </c>
      <c r="D26" t="s">
        <v>122</v>
      </c>
      <c r="E26" t="s">
        <v>630</v>
      </c>
      <c r="F26" t="s">
        <v>460</v>
      </c>
      <c r="G26" t="s">
        <v>101</v>
      </c>
      <c r="H26" s="65">
        <v>25369</v>
      </c>
      <c r="I26" s="65">
        <v>2594</v>
      </c>
      <c r="J26" s="65">
        <v>0</v>
      </c>
      <c r="K26" s="65">
        <v>658.07186000000002</v>
      </c>
      <c r="L26" s="66">
        <v>1E-4</v>
      </c>
      <c r="M26" s="66">
        <v>2.6200000000000001E-2</v>
      </c>
      <c r="N26" s="66">
        <v>5.4999999999999997E-3</v>
      </c>
    </row>
    <row r="27" spans="1:14">
      <c r="A27" t="s">
        <v>631</v>
      </c>
      <c r="B27" t="s">
        <v>632</v>
      </c>
      <c r="C27" t="s">
        <v>99</v>
      </c>
      <c r="D27" t="s">
        <v>122</v>
      </c>
      <c r="E27" t="s">
        <v>633</v>
      </c>
      <c r="F27" t="s">
        <v>634</v>
      </c>
      <c r="G27" t="s">
        <v>101</v>
      </c>
      <c r="H27" s="65">
        <v>7019</v>
      </c>
      <c r="I27" s="65">
        <v>2485</v>
      </c>
      <c r="J27" s="65">
        <v>0</v>
      </c>
      <c r="K27" s="65">
        <v>174.42214999999999</v>
      </c>
      <c r="L27" s="66">
        <v>0</v>
      </c>
      <c r="M27" s="66">
        <v>6.8999999999999999E-3</v>
      </c>
      <c r="N27" s="66">
        <v>1.5E-3</v>
      </c>
    </row>
    <row r="28" spans="1:14">
      <c r="A28" t="s">
        <v>635</v>
      </c>
      <c r="B28" t="s">
        <v>636</v>
      </c>
      <c r="C28" t="s">
        <v>99</v>
      </c>
      <c r="D28" t="s">
        <v>122</v>
      </c>
      <c r="E28" t="s">
        <v>344</v>
      </c>
      <c r="F28" t="s">
        <v>330</v>
      </c>
      <c r="G28" t="s">
        <v>101</v>
      </c>
      <c r="H28" s="65">
        <v>3967</v>
      </c>
      <c r="I28" s="65">
        <v>5466</v>
      </c>
      <c r="J28" s="65">
        <v>0</v>
      </c>
      <c r="K28" s="65">
        <v>216.83622</v>
      </c>
      <c r="L28" s="66">
        <v>0</v>
      </c>
      <c r="M28" s="66">
        <v>8.6E-3</v>
      </c>
      <c r="N28" s="66">
        <v>1.8E-3</v>
      </c>
    </row>
    <row r="29" spans="1:14">
      <c r="A29" t="s">
        <v>637</v>
      </c>
      <c r="B29" t="s">
        <v>638</v>
      </c>
      <c r="C29" t="s">
        <v>99</v>
      </c>
      <c r="D29" t="s">
        <v>122</v>
      </c>
      <c r="E29" t="s">
        <v>366</v>
      </c>
      <c r="F29" t="s">
        <v>330</v>
      </c>
      <c r="G29" t="s">
        <v>101</v>
      </c>
      <c r="H29" s="65">
        <v>6636</v>
      </c>
      <c r="I29" s="65">
        <v>4540</v>
      </c>
      <c r="J29" s="65">
        <v>0</v>
      </c>
      <c r="K29" s="65">
        <v>301.27440000000001</v>
      </c>
      <c r="L29" s="66">
        <v>0</v>
      </c>
      <c r="M29" s="66">
        <v>1.2E-2</v>
      </c>
      <c r="N29" s="66">
        <v>2.5000000000000001E-3</v>
      </c>
    </row>
    <row r="30" spans="1:14">
      <c r="A30" t="s">
        <v>639</v>
      </c>
      <c r="B30" t="s">
        <v>640</v>
      </c>
      <c r="C30" t="s">
        <v>99</v>
      </c>
      <c r="D30" t="s">
        <v>122</v>
      </c>
      <c r="E30" t="s">
        <v>336</v>
      </c>
      <c r="F30" t="s">
        <v>330</v>
      </c>
      <c r="G30" t="s">
        <v>101</v>
      </c>
      <c r="H30" s="65">
        <v>21774</v>
      </c>
      <c r="I30" s="65">
        <v>2138</v>
      </c>
      <c r="J30" s="65">
        <v>0</v>
      </c>
      <c r="K30" s="65">
        <v>465.52812</v>
      </c>
      <c r="L30" s="66">
        <v>1E-4</v>
      </c>
      <c r="M30" s="66">
        <v>1.8499999999999999E-2</v>
      </c>
      <c r="N30" s="66">
        <v>3.8999999999999998E-3</v>
      </c>
    </row>
    <row r="31" spans="1:14">
      <c r="A31" t="s">
        <v>641</v>
      </c>
      <c r="B31" t="s">
        <v>642</v>
      </c>
      <c r="C31" t="s">
        <v>99</v>
      </c>
      <c r="D31" t="s">
        <v>122</v>
      </c>
      <c r="E31" t="s">
        <v>349</v>
      </c>
      <c r="F31" t="s">
        <v>330</v>
      </c>
      <c r="G31" t="s">
        <v>101</v>
      </c>
      <c r="H31" s="65">
        <v>42469.4</v>
      </c>
      <c r="I31" s="65">
        <v>945</v>
      </c>
      <c r="J31" s="65">
        <v>0</v>
      </c>
      <c r="K31" s="65">
        <v>401.33582999999999</v>
      </c>
      <c r="L31" s="66">
        <v>1E-4</v>
      </c>
      <c r="M31" s="66">
        <v>1.6E-2</v>
      </c>
      <c r="N31" s="66">
        <v>3.3999999999999998E-3</v>
      </c>
    </row>
    <row r="32" spans="1:14">
      <c r="A32" t="s">
        <v>643</v>
      </c>
      <c r="B32" t="s">
        <v>644</v>
      </c>
      <c r="C32" t="s">
        <v>99</v>
      </c>
      <c r="D32" t="s">
        <v>122</v>
      </c>
      <c r="E32" t="s">
        <v>333</v>
      </c>
      <c r="F32" t="s">
        <v>330</v>
      </c>
      <c r="G32" t="s">
        <v>101</v>
      </c>
      <c r="H32" s="65">
        <v>1458</v>
      </c>
      <c r="I32" s="65">
        <v>22950</v>
      </c>
      <c r="J32" s="65">
        <v>1.8033699999999999</v>
      </c>
      <c r="K32" s="65">
        <v>336.41437000000002</v>
      </c>
      <c r="L32" s="66">
        <v>0</v>
      </c>
      <c r="M32" s="66">
        <v>1.34E-2</v>
      </c>
      <c r="N32" s="66">
        <v>2.8E-3</v>
      </c>
    </row>
    <row r="33" spans="1:14">
      <c r="A33" t="s">
        <v>645</v>
      </c>
      <c r="B33" t="s">
        <v>646</v>
      </c>
      <c r="C33" t="s">
        <v>99</v>
      </c>
      <c r="D33" t="s">
        <v>122</v>
      </c>
      <c r="E33" t="s">
        <v>647</v>
      </c>
      <c r="F33" t="s">
        <v>128</v>
      </c>
      <c r="G33" t="s">
        <v>101</v>
      </c>
      <c r="H33" s="65">
        <v>705</v>
      </c>
      <c r="I33" s="65">
        <v>79620</v>
      </c>
      <c r="J33" s="65">
        <v>0</v>
      </c>
      <c r="K33" s="65">
        <v>561.32100000000003</v>
      </c>
      <c r="L33" s="66">
        <v>0</v>
      </c>
      <c r="M33" s="66">
        <v>2.23E-2</v>
      </c>
      <c r="N33" s="66">
        <v>4.7000000000000002E-3</v>
      </c>
    </row>
    <row r="34" spans="1:14">
      <c r="A34" t="s">
        <v>648</v>
      </c>
      <c r="B34" t="s">
        <v>649</v>
      </c>
      <c r="C34" t="s">
        <v>99</v>
      </c>
      <c r="D34" t="s">
        <v>122</v>
      </c>
      <c r="E34" t="s">
        <v>440</v>
      </c>
      <c r="F34" t="s">
        <v>131</v>
      </c>
      <c r="G34" t="s">
        <v>101</v>
      </c>
      <c r="H34" s="65">
        <v>93177</v>
      </c>
      <c r="I34" s="65">
        <v>355</v>
      </c>
      <c r="J34" s="65">
        <v>0</v>
      </c>
      <c r="K34" s="65">
        <v>330.77834999999999</v>
      </c>
      <c r="L34" s="66">
        <v>0</v>
      </c>
      <c r="M34" s="66">
        <v>1.32E-2</v>
      </c>
      <c r="N34" s="66">
        <v>2.8E-3</v>
      </c>
    </row>
    <row r="35" spans="1:14">
      <c r="A35" s="67" t="s">
        <v>650</v>
      </c>
      <c r="D35" s="14"/>
      <c r="E35" s="14"/>
      <c r="F35" s="14"/>
      <c r="H35" s="69">
        <v>297109.71999999997</v>
      </c>
      <c r="J35" s="69">
        <v>0</v>
      </c>
      <c r="K35" s="69">
        <v>5795.1967931999998</v>
      </c>
      <c r="M35" s="68">
        <v>0.23069999999999999</v>
      </c>
      <c r="N35" s="68">
        <v>4.8599999999999997E-2</v>
      </c>
    </row>
    <row r="36" spans="1:14">
      <c r="A36" t="s">
        <v>651</v>
      </c>
      <c r="B36" t="s">
        <v>652</v>
      </c>
      <c r="C36" t="s">
        <v>99</v>
      </c>
      <c r="D36" t="s">
        <v>122</v>
      </c>
      <c r="E36" t="s">
        <v>653</v>
      </c>
      <c r="F36" t="s">
        <v>100</v>
      </c>
      <c r="G36" t="s">
        <v>101</v>
      </c>
      <c r="H36" s="65">
        <v>415</v>
      </c>
      <c r="I36" s="65">
        <v>37340</v>
      </c>
      <c r="J36" s="65">
        <v>0</v>
      </c>
      <c r="K36" s="65">
        <v>154.96100000000001</v>
      </c>
      <c r="L36" s="66">
        <v>0</v>
      </c>
      <c r="M36" s="66">
        <v>6.1999999999999998E-3</v>
      </c>
      <c r="N36" s="66">
        <v>1.2999999999999999E-3</v>
      </c>
    </row>
    <row r="37" spans="1:14">
      <c r="A37" t="s">
        <v>654</v>
      </c>
      <c r="B37" t="s">
        <v>655</v>
      </c>
      <c r="C37" t="s">
        <v>99</v>
      </c>
      <c r="D37" t="s">
        <v>122</v>
      </c>
      <c r="E37" t="s">
        <v>656</v>
      </c>
      <c r="F37" t="s">
        <v>485</v>
      </c>
      <c r="G37" t="s">
        <v>101</v>
      </c>
      <c r="H37" s="65">
        <v>32604</v>
      </c>
      <c r="I37" s="65">
        <v>699.5</v>
      </c>
      <c r="J37" s="65">
        <v>0</v>
      </c>
      <c r="K37" s="65">
        <v>228.06497999999999</v>
      </c>
      <c r="L37" s="66">
        <v>0</v>
      </c>
      <c r="M37" s="66">
        <v>9.1000000000000004E-3</v>
      </c>
      <c r="N37" s="66">
        <v>1.9E-3</v>
      </c>
    </row>
    <row r="38" spans="1:14">
      <c r="A38" t="s">
        <v>657</v>
      </c>
      <c r="B38" t="s">
        <v>658</v>
      </c>
      <c r="C38" t="s">
        <v>99</v>
      </c>
      <c r="D38" t="s">
        <v>122</v>
      </c>
      <c r="E38" t="s">
        <v>659</v>
      </c>
      <c r="F38" t="s">
        <v>445</v>
      </c>
      <c r="G38" t="s">
        <v>101</v>
      </c>
      <c r="H38" s="65">
        <v>8763</v>
      </c>
      <c r="I38" s="65">
        <v>6470</v>
      </c>
      <c r="J38" s="65">
        <v>0</v>
      </c>
      <c r="K38" s="65">
        <v>566.96609999999998</v>
      </c>
      <c r="L38" s="66">
        <v>1E-4</v>
      </c>
      <c r="M38" s="66">
        <v>2.2599999999999999E-2</v>
      </c>
      <c r="N38" s="66">
        <v>4.7999999999999996E-3</v>
      </c>
    </row>
    <row r="39" spans="1:14">
      <c r="A39" t="s">
        <v>660</v>
      </c>
      <c r="B39" t="s">
        <v>661</v>
      </c>
      <c r="C39" t="s">
        <v>99</v>
      </c>
      <c r="D39" t="s">
        <v>122</v>
      </c>
      <c r="E39" t="s">
        <v>662</v>
      </c>
      <c r="F39" t="s">
        <v>452</v>
      </c>
      <c r="G39" t="s">
        <v>101</v>
      </c>
      <c r="H39" s="65">
        <v>830</v>
      </c>
      <c r="I39" s="65">
        <v>16070</v>
      </c>
      <c r="J39" s="65">
        <v>0</v>
      </c>
      <c r="K39" s="65">
        <v>133.381</v>
      </c>
      <c r="L39" s="66">
        <v>1E-4</v>
      </c>
      <c r="M39" s="66">
        <v>5.3E-3</v>
      </c>
      <c r="N39" s="66">
        <v>1.1000000000000001E-3</v>
      </c>
    </row>
    <row r="40" spans="1:14">
      <c r="A40" t="s">
        <v>663</v>
      </c>
      <c r="B40" t="s">
        <v>664</v>
      </c>
      <c r="C40" t="s">
        <v>99</v>
      </c>
      <c r="D40" t="s">
        <v>122</v>
      </c>
      <c r="E40" t="s">
        <v>451</v>
      </c>
      <c r="F40" t="s">
        <v>452</v>
      </c>
      <c r="G40" t="s">
        <v>101</v>
      </c>
      <c r="H40" s="65">
        <v>760</v>
      </c>
      <c r="I40" s="65">
        <v>19420</v>
      </c>
      <c r="J40" s="65">
        <v>0</v>
      </c>
      <c r="K40" s="65">
        <v>147.59200000000001</v>
      </c>
      <c r="L40" s="66">
        <v>0</v>
      </c>
      <c r="M40" s="66">
        <v>5.8999999999999999E-3</v>
      </c>
      <c r="N40" s="66">
        <v>1.1999999999999999E-3</v>
      </c>
    </row>
    <row r="41" spans="1:14">
      <c r="A41" t="s">
        <v>665</v>
      </c>
      <c r="B41" t="s">
        <v>666</v>
      </c>
      <c r="C41" t="s">
        <v>99</v>
      </c>
      <c r="D41" t="s">
        <v>122</v>
      </c>
      <c r="E41" t="s">
        <v>502</v>
      </c>
      <c r="F41" t="s">
        <v>480</v>
      </c>
      <c r="G41" t="s">
        <v>101</v>
      </c>
      <c r="H41" s="65">
        <v>119</v>
      </c>
      <c r="I41" s="65">
        <v>98760</v>
      </c>
      <c r="J41" s="65">
        <v>0</v>
      </c>
      <c r="K41" s="65">
        <v>117.5244</v>
      </c>
      <c r="L41" s="66">
        <v>0</v>
      </c>
      <c r="M41" s="66">
        <v>4.7000000000000002E-3</v>
      </c>
      <c r="N41" s="66">
        <v>1E-3</v>
      </c>
    </row>
    <row r="42" spans="1:14">
      <c r="A42" t="s">
        <v>667</v>
      </c>
      <c r="B42" t="s">
        <v>668</v>
      </c>
      <c r="C42" t="s">
        <v>99</v>
      </c>
      <c r="D42" t="s">
        <v>122</v>
      </c>
      <c r="E42" t="s">
        <v>669</v>
      </c>
      <c r="F42" t="s">
        <v>555</v>
      </c>
      <c r="G42" t="s">
        <v>101</v>
      </c>
      <c r="H42" s="65">
        <v>1992</v>
      </c>
      <c r="I42" s="65">
        <v>21850</v>
      </c>
      <c r="J42" s="65">
        <v>0</v>
      </c>
      <c r="K42" s="65">
        <v>435.25200000000001</v>
      </c>
      <c r="L42" s="66">
        <v>1E-4</v>
      </c>
      <c r="M42" s="66">
        <v>1.7299999999999999E-2</v>
      </c>
      <c r="N42" s="66">
        <v>3.7000000000000002E-3</v>
      </c>
    </row>
    <row r="43" spans="1:14">
      <c r="A43" t="s">
        <v>670</v>
      </c>
      <c r="B43" t="s">
        <v>671</v>
      </c>
      <c r="C43" t="s">
        <v>99</v>
      </c>
      <c r="D43" t="s">
        <v>122</v>
      </c>
      <c r="E43" t="s">
        <v>672</v>
      </c>
      <c r="F43" t="s">
        <v>555</v>
      </c>
      <c r="G43" t="s">
        <v>101</v>
      </c>
      <c r="H43" s="65">
        <v>29327</v>
      </c>
      <c r="I43" s="65">
        <v>522</v>
      </c>
      <c r="J43" s="65">
        <v>0</v>
      </c>
      <c r="K43" s="65">
        <v>153.08694</v>
      </c>
      <c r="L43" s="66">
        <v>0</v>
      </c>
      <c r="M43" s="66">
        <v>6.1000000000000004E-3</v>
      </c>
      <c r="N43" s="66">
        <v>1.2999999999999999E-3</v>
      </c>
    </row>
    <row r="44" spans="1:14">
      <c r="A44" t="s">
        <v>673</v>
      </c>
      <c r="B44" t="s">
        <v>674</v>
      </c>
      <c r="C44" t="s">
        <v>99</v>
      </c>
      <c r="D44" t="s">
        <v>122</v>
      </c>
      <c r="E44" t="s">
        <v>554</v>
      </c>
      <c r="F44" t="s">
        <v>555</v>
      </c>
      <c r="G44" t="s">
        <v>101</v>
      </c>
      <c r="H44" s="65">
        <v>99788.800000000003</v>
      </c>
      <c r="I44" s="65">
        <v>73</v>
      </c>
      <c r="J44" s="65">
        <v>0</v>
      </c>
      <c r="K44" s="65">
        <v>72.845823999999993</v>
      </c>
      <c r="L44" s="66">
        <v>0</v>
      </c>
      <c r="M44" s="66">
        <v>2.8999999999999998E-3</v>
      </c>
      <c r="N44" s="66">
        <v>5.9999999999999995E-4</v>
      </c>
    </row>
    <row r="45" spans="1:14">
      <c r="A45" t="s">
        <v>675</v>
      </c>
      <c r="B45" t="s">
        <v>676</v>
      </c>
      <c r="C45" t="s">
        <v>99</v>
      </c>
      <c r="D45" t="s">
        <v>122</v>
      </c>
      <c r="E45" t="s">
        <v>677</v>
      </c>
      <c r="F45" t="s">
        <v>678</v>
      </c>
      <c r="G45" t="s">
        <v>101</v>
      </c>
      <c r="H45" s="65">
        <v>1084</v>
      </c>
      <c r="I45" s="65">
        <v>30990</v>
      </c>
      <c r="J45" s="65">
        <v>0</v>
      </c>
      <c r="K45" s="65">
        <v>335.9316</v>
      </c>
      <c r="L45" s="66">
        <v>1E-4</v>
      </c>
      <c r="M45" s="66">
        <v>1.34E-2</v>
      </c>
      <c r="N45" s="66">
        <v>2.8E-3</v>
      </c>
    </row>
    <row r="46" spans="1:14">
      <c r="A46" t="s">
        <v>679</v>
      </c>
      <c r="B46" t="s">
        <v>680</v>
      </c>
      <c r="C46" t="s">
        <v>99</v>
      </c>
      <c r="D46" t="s">
        <v>122</v>
      </c>
      <c r="E46" t="s">
        <v>681</v>
      </c>
      <c r="F46" t="s">
        <v>460</v>
      </c>
      <c r="G46" t="s">
        <v>101</v>
      </c>
      <c r="H46" s="65">
        <v>437</v>
      </c>
      <c r="I46" s="65">
        <v>21440</v>
      </c>
      <c r="J46" s="65">
        <v>0</v>
      </c>
      <c r="K46" s="65">
        <v>93.692800000000005</v>
      </c>
      <c r="L46" s="66">
        <v>0</v>
      </c>
      <c r="M46" s="66">
        <v>3.7000000000000002E-3</v>
      </c>
      <c r="N46" s="66">
        <v>8.0000000000000004E-4</v>
      </c>
    </row>
    <row r="47" spans="1:14">
      <c r="A47" t="s">
        <v>682</v>
      </c>
      <c r="B47" t="s">
        <v>683</v>
      </c>
      <c r="C47" t="s">
        <v>99</v>
      </c>
      <c r="D47" t="s">
        <v>122</v>
      </c>
      <c r="E47" t="s">
        <v>416</v>
      </c>
      <c r="F47" t="s">
        <v>371</v>
      </c>
      <c r="G47" t="s">
        <v>101</v>
      </c>
      <c r="H47" s="65">
        <v>24119</v>
      </c>
      <c r="I47" s="65">
        <v>633.20000000000005</v>
      </c>
      <c r="J47" s="65">
        <v>0</v>
      </c>
      <c r="K47" s="65">
        <v>152.721508</v>
      </c>
      <c r="L47" s="66">
        <v>1E-4</v>
      </c>
      <c r="M47" s="66">
        <v>6.1000000000000004E-3</v>
      </c>
      <c r="N47" s="66">
        <v>1.2999999999999999E-3</v>
      </c>
    </row>
    <row r="48" spans="1:14">
      <c r="A48" t="s">
        <v>684</v>
      </c>
      <c r="B48" t="s">
        <v>685</v>
      </c>
      <c r="C48" t="s">
        <v>99</v>
      </c>
      <c r="D48" t="s">
        <v>122</v>
      </c>
      <c r="E48" t="s">
        <v>686</v>
      </c>
      <c r="F48" t="s">
        <v>371</v>
      </c>
      <c r="G48" t="s">
        <v>101</v>
      </c>
      <c r="H48" s="65">
        <v>7699</v>
      </c>
      <c r="I48" s="65">
        <v>4160</v>
      </c>
      <c r="J48" s="65">
        <v>0</v>
      </c>
      <c r="K48" s="65">
        <v>320.27839999999998</v>
      </c>
      <c r="L48" s="66">
        <v>1E-4</v>
      </c>
      <c r="M48" s="66">
        <v>1.2699999999999999E-2</v>
      </c>
      <c r="N48" s="66">
        <v>2.7000000000000001E-3</v>
      </c>
    </row>
    <row r="49" spans="1:14">
      <c r="A49" t="s">
        <v>687</v>
      </c>
      <c r="B49" t="s">
        <v>688</v>
      </c>
      <c r="C49" t="s">
        <v>99</v>
      </c>
      <c r="D49" t="s">
        <v>122</v>
      </c>
      <c r="E49" t="s">
        <v>404</v>
      </c>
      <c r="F49" t="s">
        <v>371</v>
      </c>
      <c r="G49" t="s">
        <v>101</v>
      </c>
      <c r="H49" s="65">
        <v>758</v>
      </c>
      <c r="I49" s="65">
        <v>14110</v>
      </c>
      <c r="J49" s="65">
        <v>0</v>
      </c>
      <c r="K49" s="65">
        <v>106.9538</v>
      </c>
      <c r="L49" s="66">
        <v>0</v>
      </c>
      <c r="M49" s="66">
        <v>4.3E-3</v>
      </c>
      <c r="N49" s="66">
        <v>8.9999999999999998E-4</v>
      </c>
    </row>
    <row r="50" spans="1:14">
      <c r="A50" t="s">
        <v>689</v>
      </c>
      <c r="B50" t="s">
        <v>690</v>
      </c>
      <c r="C50" t="s">
        <v>99</v>
      </c>
      <c r="D50" t="s">
        <v>122</v>
      </c>
      <c r="E50" t="s">
        <v>691</v>
      </c>
      <c r="F50" t="s">
        <v>371</v>
      </c>
      <c r="G50" t="s">
        <v>101</v>
      </c>
      <c r="H50" s="65">
        <v>819</v>
      </c>
      <c r="I50" s="65">
        <v>34780</v>
      </c>
      <c r="J50" s="65">
        <v>0</v>
      </c>
      <c r="K50" s="65">
        <v>284.84820000000002</v>
      </c>
      <c r="L50" s="66">
        <v>1E-4</v>
      </c>
      <c r="M50" s="66">
        <v>1.1299999999999999E-2</v>
      </c>
      <c r="N50" s="66">
        <v>2.3999999999999998E-3</v>
      </c>
    </row>
    <row r="51" spans="1:14">
      <c r="A51" t="s">
        <v>692</v>
      </c>
      <c r="B51" t="s">
        <v>693</v>
      </c>
      <c r="C51" t="s">
        <v>99</v>
      </c>
      <c r="D51" t="s">
        <v>122</v>
      </c>
      <c r="E51" t="s">
        <v>370</v>
      </c>
      <c r="F51" t="s">
        <v>371</v>
      </c>
      <c r="G51" t="s">
        <v>101</v>
      </c>
      <c r="H51" s="65">
        <v>6876</v>
      </c>
      <c r="I51" s="65">
        <v>2351</v>
      </c>
      <c r="J51" s="65">
        <v>0</v>
      </c>
      <c r="K51" s="65">
        <v>161.65476000000001</v>
      </c>
      <c r="L51" s="66">
        <v>0</v>
      </c>
      <c r="M51" s="66">
        <v>6.4000000000000003E-3</v>
      </c>
      <c r="N51" s="66">
        <v>1.4E-3</v>
      </c>
    </row>
    <row r="52" spans="1:14">
      <c r="A52" t="s">
        <v>694</v>
      </c>
      <c r="B52" t="s">
        <v>695</v>
      </c>
      <c r="C52" t="s">
        <v>99</v>
      </c>
      <c r="D52" t="s">
        <v>122</v>
      </c>
      <c r="E52" t="s">
        <v>437</v>
      </c>
      <c r="F52" t="s">
        <v>371</v>
      </c>
      <c r="G52" t="s">
        <v>101</v>
      </c>
      <c r="H52" s="65">
        <v>2749</v>
      </c>
      <c r="I52" s="65">
        <v>4913</v>
      </c>
      <c r="J52" s="65">
        <v>0</v>
      </c>
      <c r="K52" s="65">
        <v>135.05837</v>
      </c>
      <c r="L52" s="66">
        <v>0</v>
      </c>
      <c r="M52" s="66">
        <v>5.4000000000000003E-3</v>
      </c>
      <c r="N52" s="66">
        <v>1.1000000000000001E-3</v>
      </c>
    </row>
    <row r="53" spans="1:14">
      <c r="A53" t="s">
        <v>696</v>
      </c>
      <c r="B53" t="s">
        <v>697</v>
      </c>
      <c r="C53" t="s">
        <v>99</v>
      </c>
      <c r="D53" t="s">
        <v>122</v>
      </c>
      <c r="E53" t="s">
        <v>394</v>
      </c>
      <c r="F53" t="s">
        <v>330</v>
      </c>
      <c r="G53" t="s">
        <v>101</v>
      </c>
      <c r="H53" s="65">
        <v>3919</v>
      </c>
      <c r="I53" s="65">
        <v>10500</v>
      </c>
      <c r="J53" s="65">
        <v>0</v>
      </c>
      <c r="K53" s="65">
        <v>411.495</v>
      </c>
      <c r="L53" s="66">
        <v>1E-4</v>
      </c>
      <c r="M53" s="66">
        <v>1.6400000000000001E-2</v>
      </c>
      <c r="N53" s="66">
        <v>3.5000000000000001E-3</v>
      </c>
    </row>
    <row r="54" spans="1:14">
      <c r="A54" t="s">
        <v>698</v>
      </c>
      <c r="B54" t="s">
        <v>699</v>
      </c>
      <c r="C54" t="s">
        <v>99</v>
      </c>
      <c r="D54" t="s">
        <v>122</v>
      </c>
      <c r="E54" t="s">
        <v>356</v>
      </c>
      <c r="F54" t="s">
        <v>330</v>
      </c>
      <c r="G54" t="s">
        <v>101</v>
      </c>
      <c r="H54" s="65">
        <v>23368</v>
      </c>
      <c r="I54" s="65">
        <v>1722</v>
      </c>
      <c r="J54" s="65">
        <v>0</v>
      </c>
      <c r="K54" s="65">
        <v>402.39695999999998</v>
      </c>
      <c r="L54" s="66">
        <v>1E-4</v>
      </c>
      <c r="M54" s="66">
        <v>1.6E-2</v>
      </c>
      <c r="N54" s="66">
        <v>3.3999999999999998E-3</v>
      </c>
    </row>
    <row r="55" spans="1:14">
      <c r="A55" t="s">
        <v>700</v>
      </c>
      <c r="B55" t="s">
        <v>701</v>
      </c>
      <c r="C55" t="s">
        <v>99</v>
      </c>
      <c r="D55" t="s">
        <v>122</v>
      </c>
      <c r="E55" t="s">
        <v>702</v>
      </c>
      <c r="F55" t="s">
        <v>124</v>
      </c>
      <c r="G55" t="s">
        <v>101</v>
      </c>
      <c r="H55" s="65">
        <v>589</v>
      </c>
      <c r="I55" s="65">
        <v>19670</v>
      </c>
      <c r="J55" s="65">
        <v>0</v>
      </c>
      <c r="K55" s="65">
        <v>115.8563</v>
      </c>
      <c r="L55" s="66">
        <v>1E-4</v>
      </c>
      <c r="M55" s="66">
        <v>4.5999999999999999E-3</v>
      </c>
      <c r="N55" s="66">
        <v>1E-3</v>
      </c>
    </row>
    <row r="56" spans="1:14">
      <c r="A56" t="s">
        <v>703</v>
      </c>
      <c r="B56" t="s">
        <v>704</v>
      </c>
      <c r="C56" t="s">
        <v>99</v>
      </c>
      <c r="D56" t="s">
        <v>122</v>
      </c>
      <c r="E56" t="s">
        <v>705</v>
      </c>
      <c r="F56" t="s">
        <v>124</v>
      </c>
      <c r="G56" t="s">
        <v>101</v>
      </c>
      <c r="H56" s="65">
        <v>4117</v>
      </c>
      <c r="I56" s="65">
        <v>1130</v>
      </c>
      <c r="J56" s="65">
        <v>0</v>
      </c>
      <c r="K56" s="65">
        <v>46.522100000000002</v>
      </c>
      <c r="L56" s="66">
        <v>0</v>
      </c>
      <c r="M56" s="66">
        <v>1.9E-3</v>
      </c>
      <c r="N56" s="66">
        <v>4.0000000000000002E-4</v>
      </c>
    </row>
    <row r="57" spans="1:14">
      <c r="A57" t="s">
        <v>706</v>
      </c>
      <c r="B57" t="s">
        <v>707</v>
      </c>
      <c r="C57" t="s">
        <v>99</v>
      </c>
      <c r="D57" t="s">
        <v>122</v>
      </c>
      <c r="E57" t="s">
        <v>708</v>
      </c>
      <c r="F57" t="s">
        <v>709</v>
      </c>
      <c r="G57" t="s">
        <v>101</v>
      </c>
      <c r="H57" s="65">
        <v>3340</v>
      </c>
      <c r="I57" s="65">
        <v>4886</v>
      </c>
      <c r="J57" s="65">
        <v>0</v>
      </c>
      <c r="K57" s="65">
        <v>163.19239999999999</v>
      </c>
      <c r="L57" s="66">
        <v>0</v>
      </c>
      <c r="M57" s="66">
        <v>6.4999999999999997E-3</v>
      </c>
      <c r="N57" s="66">
        <v>1.4E-3</v>
      </c>
    </row>
    <row r="58" spans="1:14">
      <c r="A58" t="s">
        <v>710</v>
      </c>
      <c r="B58" t="s">
        <v>711</v>
      </c>
      <c r="C58" t="s">
        <v>99</v>
      </c>
      <c r="D58" t="s">
        <v>122</v>
      </c>
      <c r="E58" t="s">
        <v>712</v>
      </c>
      <c r="F58" t="s">
        <v>709</v>
      </c>
      <c r="G58" t="s">
        <v>101</v>
      </c>
      <c r="H58" s="65">
        <v>698</v>
      </c>
      <c r="I58" s="65">
        <v>15720</v>
      </c>
      <c r="J58" s="65">
        <v>0</v>
      </c>
      <c r="K58" s="65">
        <v>109.7256</v>
      </c>
      <c r="L58" s="66">
        <v>0</v>
      </c>
      <c r="M58" s="66">
        <v>4.4000000000000003E-3</v>
      </c>
      <c r="N58" s="66">
        <v>8.9999999999999998E-4</v>
      </c>
    </row>
    <row r="59" spans="1:14">
      <c r="A59" t="s">
        <v>713</v>
      </c>
      <c r="B59" t="s">
        <v>714</v>
      </c>
      <c r="C59" t="s">
        <v>99</v>
      </c>
      <c r="D59" t="s">
        <v>122</v>
      </c>
      <c r="E59" t="s">
        <v>715</v>
      </c>
      <c r="F59" t="s">
        <v>709</v>
      </c>
      <c r="G59" t="s">
        <v>101</v>
      </c>
      <c r="H59" s="65">
        <v>751</v>
      </c>
      <c r="I59" s="65">
        <v>29250</v>
      </c>
      <c r="J59" s="65">
        <v>0</v>
      </c>
      <c r="K59" s="65">
        <v>219.66749999999999</v>
      </c>
      <c r="L59" s="66">
        <v>0</v>
      </c>
      <c r="M59" s="66">
        <v>8.6999999999999994E-3</v>
      </c>
      <c r="N59" s="66">
        <v>1.8E-3</v>
      </c>
    </row>
    <row r="60" spans="1:14">
      <c r="A60" t="s">
        <v>716</v>
      </c>
      <c r="B60" t="s">
        <v>717</v>
      </c>
      <c r="C60" t="s">
        <v>99</v>
      </c>
      <c r="D60" t="s">
        <v>122</v>
      </c>
      <c r="E60" t="s">
        <v>718</v>
      </c>
      <c r="F60" t="s">
        <v>429</v>
      </c>
      <c r="G60" t="s">
        <v>101</v>
      </c>
      <c r="H60" s="65">
        <v>25270</v>
      </c>
      <c r="I60" s="65">
        <v>1960</v>
      </c>
      <c r="J60" s="65">
        <v>0</v>
      </c>
      <c r="K60" s="65">
        <v>495.29199999999997</v>
      </c>
      <c r="L60" s="66">
        <v>1E-4</v>
      </c>
      <c r="M60" s="66">
        <v>1.9699999999999999E-2</v>
      </c>
      <c r="N60" s="66">
        <v>4.1999999999999997E-3</v>
      </c>
    </row>
    <row r="61" spans="1:14">
      <c r="A61" t="s">
        <v>719</v>
      </c>
      <c r="B61" t="s">
        <v>720</v>
      </c>
      <c r="C61" t="s">
        <v>99</v>
      </c>
      <c r="D61" t="s">
        <v>122</v>
      </c>
      <c r="E61" t="s">
        <v>428</v>
      </c>
      <c r="F61" t="s">
        <v>429</v>
      </c>
      <c r="G61" t="s">
        <v>101</v>
      </c>
      <c r="H61" s="65">
        <v>4653.92</v>
      </c>
      <c r="I61" s="65">
        <v>1336</v>
      </c>
      <c r="J61" s="65">
        <v>0</v>
      </c>
      <c r="K61" s="65">
        <v>62.176371199999998</v>
      </c>
      <c r="L61" s="66">
        <v>0</v>
      </c>
      <c r="M61" s="66">
        <v>2.5000000000000001E-3</v>
      </c>
      <c r="N61" s="66">
        <v>5.0000000000000001E-4</v>
      </c>
    </row>
    <row r="62" spans="1:14">
      <c r="A62" t="s">
        <v>721</v>
      </c>
      <c r="B62" t="s">
        <v>722</v>
      </c>
      <c r="C62" t="s">
        <v>99</v>
      </c>
      <c r="D62" t="s">
        <v>122</v>
      </c>
      <c r="E62" t="s">
        <v>464</v>
      </c>
      <c r="F62" t="s">
        <v>131</v>
      </c>
      <c r="G62" t="s">
        <v>101</v>
      </c>
      <c r="H62" s="65">
        <v>11264</v>
      </c>
      <c r="I62" s="65">
        <v>1492</v>
      </c>
      <c r="J62" s="65">
        <v>0</v>
      </c>
      <c r="K62" s="65">
        <v>168.05887999999999</v>
      </c>
      <c r="L62" s="66">
        <v>1E-4</v>
      </c>
      <c r="M62" s="66">
        <v>6.7000000000000002E-3</v>
      </c>
      <c r="N62" s="66">
        <v>1.4E-3</v>
      </c>
    </row>
    <row r="63" spans="1:14">
      <c r="A63" s="67" t="s">
        <v>723</v>
      </c>
      <c r="D63" s="14"/>
      <c r="E63" s="14"/>
      <c r="F63" s="14"/>
      <c r="H63" s="69">
        <v>541812.11</v>
      </c>
      <c r="J63" s="69">
        <v>0</v>
      </c>
      <c r="K63" s="69">
        <v>3009.6194559999999</v>
      </c>
      <c r="M63" s="68">
        <v>0.1198</v>
      </c>
      <c r="N63" s="68">
        <v>2.53E-2</v>
      </c>
    </row>
    <row r="64" spans="1:14">
      <c r="A64" t="s">
        <v>724</v>
      </c>
      <c r="B64" t="s">
        <v>725</v>
      </c>
      <c r="C64" t="s">
        <v>99</v>
      </c>
      <c r="D64" t="s">
        <v>122</v>
      </c>
      <c r="E64" t="s">
        <v>726</v>
      </c>
      <c r="F64" t="s">
        <v>324</v>
      </c>
      <c r="G64" t="s">
        <v>101</v>
      </c>
      <c r="H64" s="65">
        <v>4811.51</v>
      </c>
      <c r="I64" s="65">
        <v>2954</v>
      </c>
      <c r="J64" s="65">
        <v>0</v>
      </c>
      <c r="K64" s="65">
        <v>142.1320054</v>
      </c>
      <c r="L64" s="66">
        <v>0</v>
      </c>
      <c r="M64" s="66">
        <v>5.7000000000000002E-3</v>
      </c>
      <c r="N64" s="66">
        <v>1.1999999999999999E-3</v>
      </c>
    </row>
    <row r="65" spans="1:14">
      <c r="A65" t="s">
        <v>727</v>
      </c>
      <c r="B65" t="s">
        <v>728</v>
      </c>
      <c r="C65" t="s">
        <v>99</v>
      </c>
      <c r="D65" t="s">
        <v>122</v>
      </c>
      <c r="E65" t="s">
        <v>729</v>
      </c>
      <c r="F65" t="s">
        <v>730</v>
      </c>
      <c r="G65" t="s">
        <v>101</v>
      </c>
      <c r="H65" s="65">
        <v>119503</v>
      </c>
      <c r="I65" s="65">
        <v>350.9</v>
      </c>
      <c r="J65" s="65">
        <v>0</v>
      </c>
      <c r="K65" s="65">
        <v>419.336027</v>
      </c>
      <c r="L65" s="66">
        <v>1.1000000000000001E-3</v>
      </c>
      <c r="M65" s="66">
        <v>1.67E-2</v>
      </c>
      <c r="N65" s="66">
        <v>3.5000000000000001E-3</v>
      </c>
    </row>
    <row r="66" spans="1:14">
      <c r="A66" t="s">
        <v>731</v>
      </c>
      <c r="B66" t="s">
        <v>732</v>
      </c>
      <c r="C66" t="s">
        <v>99</v>
      </c>
      <c r="D66" t="s">
        <v>122</v>
      </c>
      <c r="E66" t="s">
        <v>733</v>
      </c>
      <c r="F66" t="s">
        <v>452</v>
      </c>
      <c r="G66" t="s">
        <v>101</v>
      </c>
      <c r="H66" s="65">
        <v>7392</v>
      </c>
      <c r="I66" s="65">
        <v>1967</v>
      </c>
      <c r="J66" s="65">
        <v>0</v>
      </c>
      <c r="K66" s="65">
        <v>145.40064000000001</v>
      </c>
      <c r="L66" s="66">
        <v>1E-4</v>
      </c>
      <c r="M66" s="66">
        <v>5.7999999999999996E-3</v>
      </c>
      <c r="N66" s="66">
        <v>1.1999999999999999E-3</v>
      </c>
    </row>
    <row r="67" spans="1:14">
      <c r="A67" t="s">
        <v>734</v>
      </c>
      <c r="B67" t="s">
        <v>735</v>
      </c>
      <c r="C67" t="s">
        <v>99</v>
      </c>
      <c r="D67" t="s">
        <v>122</v>
      </c>
      <c r="E67" t="s">
        <v>736</v>
      </c>
      <c r="F67" t="s">
        <v>480</v>
      </c>
      <c r="G67" t="s">
        <v>101</v>
      </c>
      <c r="H67" s="65">
        <v>61649</v>
      </c>
      <c r="I67" s="65">
        <v>1040</v>
      </c>
      <c r="J67" s="65">
        <v>0</v>
      </c>
      <c r="K67" s="65">
        <v>641.14959999999996</v>
      </c>
      <c r="L67" s="66">
        <v>1.1000000000000001E-3</v>
      </c>
      <c r="M67" s="66">
        <v>2.5499999999999998E-2</v>
      </c>
      <c r="N67" s="66">
        <v>5.4000000000000003E-3</v>
      </c>
    </row>
    <row r="68" spans="1:14">
      <c r="A68" t="s">
        <v>737</v>
      </c>
      <c r="B68" t="s">
        <v>738</v>
      </c>
      <c r="C68" t="s">
        <v>99</v>
      </c>
      <c r="D68" t="s">
        <v>122</v>
      </c>
      <c r="E68" t="s">
        <v>739</v>
      </c>
      <c r="F68" t="s">
        <v>740</v>
      </c>
      <c r="G68" t="s">
        <v>101</v>
      </c>
      <c r="H68" s="65">
        <v>11600</v>
      </c>
      <c r="I68" s="65">
        <v>529.79999999999995</v>
      </c>
      <c r="J68" s="65">
        <v>0</v>
      </c>
      <c r="K68" s="65">
        <v>61.456800000000001</v>
      </c>
      <c r="L68" s="66">
        <v>2.8999999999999998E-3</v>
      </c>
      <c r="M68" s="66">
        <v>2.3999999999999998E-3</v>
      </c>
      <c r="N68" s="66">
        <v>5.0000000000000001E-4</v>
      </c>
    </row>
    <row r="69" spans="1:14">
      <c r="A69" t="s">
        <v>741</v>
      </c>
      <c r="B69" t="s">
        <v>742</v>
      </c>
      <c r="C69" t="s">
        <v>99</v>
      </c>
      <c r="D69" t="s">
        <v>122</v>
      </c>
      <c r="E69" t="s">
        <v>743</v>
      </c>
      <c r="F69" t="s">
        <v>740</v>
      </c>
      <c r="G69" t="s">
        <v>101</v>
      </c>
      <c r="H69" s="65">
        <v>25000</v>
      </c>
      <c r="I69" s="65">
        <v>679.8</v>
      </c>
      <c r="J69" s="65">
        <v>0</v>
      </c>
      <c r="K69" s="65">
        <v>169.95</v>
      </c>
      <c r="L69" s="66">
        <v>3.5999999999999999E-3</v>
      </c>
      <c r="M69" s="66">
        <v>6.7999999999999996E-3</v>
      </c>
      <c r="N69" s="66">
        <v>1.4E-3</v>
      </c>
    </row>
    <row r="70" spans="1:14">
      <c r="A70" t="s">
        <v>744</v>
      </c>
      <c r="B70" t="s">
        <v>745</v>
      </c>
      <c r="C70" t="s">
        <v>99</v>
      </c>
      <c r="D70" t="s">
        <v>122</v>
      </c>
      <c r="E70" t="s">
        <v>746</v>
      </c>
      <c r="F70" t="s">
        <v>555</v>
      </c>
      <c r="G70" t="s">
        <v>101</v>
      </c>
      <c r="H70" s="65">
        <v>181300</v>
      </c>
      <c r="I70" s="65">
        <v>75</v>
      </c>
      <c r="J70" s="65">
        <v>0</v>
      </c>
      <c r="K70" s="65">
        <v>135.97499999999999</v>
      </c>
      <c r="L70" s="66">
        <v>8.0000000000000004E-4</v>
      </c>
      <c r="M70" s="66">
        <v>5.4000000000000003E-3</v>
      </c>
      <c r="N70" s="66">
        <v>1.1000000000000001E-3</v>
      </c>
    </row>
    <row r="71" spans="1:14">
      <c r="A71" t="s">
        <v>747</v>
      </c>
      <c r="B71" t="s">
        <v>748</v>
      </c>
      <c r="C71" t="s">
        <v>99</v>
      </c>
      <c r="D71" t="s">
        <v>122</v>
      </c>
      <c r="E71" t="s">
        <v>749</v>
      </c>
      <c r="F71" t="s">
        <v>750</v>
      </c>
      <c r="G71" t="s">
        <v>101</v>
      </c>
      <c r="H71" s="65">
        <v>2322</v>
      </c>
      <c r="I71" s="65">
        <v>1472</v>
      </c>
      <c r="J71" s="65">
        <v>0</v>
      </c>
      <c r="K71" s="65">
        <v>34.179839999999999</v>
      </c>
      <c r="L71" s="66">
        <v>1E-4</v>
      </c>
      <c r="M71" s="66">
        <v>1.4E-3</v>
      </c>
      <c r="N71" s="66">
        <v>2.9999999999999997E-4</v>
      </c>
    </row>
    <row r="72" spans="1:14">
      <c r="A72" t="s">
        <v>751</v>
      </c>
      <c r="B72" t="s">
        <v>752</v>
      </c>
      <c r="C72" t="s">
        <v>99</v>
      </c>
      <c r="D72" t="s">
        <v>122</v>
      </c>
      <c r="E72" t="s">
        <v>753</v>
      </c>
      <c r="F72" t="s">
        <v>750</v>
      </c>
      <c r="G72" t="s">
        <v>101</v>
      </c>
      <c r="H72" s="65">
        <v>4674</v>
      </c>
      <c r="I72" s="65">
        <v>1700</v>
      </c>
      <c r="J72" s="65">
        <v>0</v>
      </c>
      <c r="K72" s="65">
        <v>79.457999999999998</v>
      </c>
      <c r="L72" s="66">
        <v>1E-4</v>
      </c>
      <c r="M72" s="66">
        <v>3.2000000000000002E-3</v>
      </c>
      <c r="N72" s="66">
        <v>6.9999999999999999E-4</v>
      </c>
    </row>
    <row r="73" spans="1:14">
      <c r="A73" t="s">
        <v>754</v>
      </c>
      <c r="B73" t="s">
        <v>755</v>
      </c>
      <c r="C73" t="s">
        <v>99</v>
      </c>
      <c r="D73" t="s">
        <v>122</v>
      </c>
      <c r="E73" t="s">
        <v>756</v>
      </c>
      <c r="F73" t="s">
        <v>634</v>
      </c>
      <c r="G73" t="s">
        <v>101</v>
      </c>
      <c r="H73" s="65">
        <v>14389</v>
      </c>
      <c r="I73" s="65">
        <v>452.9</v>
      </c>
      <c r="J73" s="65">
        <v>0</v>
      </c>
      <c r="K73" s="65">
        <v>65.167781000000005</v>
      </c>
      <c r="L73" s="66">
        <v>1E-4</v>
      </c>
      <c r="M73" s="66">
        <v>2.5999999999999999E-3</v>
      </c>
      <c r="N73" s="66">
        <v>5.0000000000000001E-4</v>
      </c>
    </row>
    <row r="74" spans="1:14">
      <c r="A74" t="s">
        <v>757</v>
      </c>
      <c r="B74" t="s">
        <v>758</v>
      </c>
      <c r="C74" t="s">
        <v>99</v>
      </c>
      <c r="D74" t="s">
        <v>122</v>
      </c>
      <c r="E74" t="s">
        <v>759</v>
      </c>
      <c r="F74" t="s">
        <v>634</v>
      </c>
      <c r="G74" t="s">
        <v>101</v>
      </c>
      <c r="H74" s="65">
        <v>485</v>
      </c>
      <c r="I74" s="65">
        <v>6550</v>
      </c>
      <c r="J74" s="65">
        <v>0</v>
      </c>
      <c r="K74" s="65">
        <v>31.767499999999998</v>
      </c>
      <c r="L74" s="66">
        <v>1E-4</v>
      </c>
      <c r="M74" s="66">
        <v>1.2999999999999999E-3</v>
      </c>
      <c r="N74" s="66">
        <v>2.9999999999999997E-4</v>
      </c>
    </row>
    <row r="75" spans="1:14">
      <c r="A75" t="s">
        <v>760</v>
      </c>
      <c r="B75" t="s">
        <v>761</v>
      </c>
      <c r="C75" t="s">
        <v>99</v>
      </c>
      <c r="D75" t="s">
        <v>122</v>
      </c>
      <c r="E75" t="s">
        <v>762</v>
      </c>
      <c r="F75" t="s">
        <v>330</v>
      </c>
      <c r="G75" t="s">
        <v>101</v>
      </c>
      <c r="H75" s="65">
        <v>49957.599999999999</v>
      </c>
      <c r="I75" s="65">
        <v>685.1</v>
      </c>
      <c r="J75" s="65">
        <v>0</v>
      </c>
      <c r="K75" s="65">
        <v>342.25951759999998</v>
      </c>
      <c r="L75" s="66">
        <v>4.0000000000000002E-4</v>
      </c>
      <c r="M75" s="66">
        <v>1.3599999999999999E-2</v>
      </c>
      <c r="N75" s="66">
        <v>2.8999999999999998E-3</v>
      </c>
    </row>
    <row r="76" spans="1:14">
      <c r="A76" t="s">
        <v>763</v>
      </c>
      <c r="B76" t="s">
        <v>764</v>
      </c>
      <c r="C76" t="s">
        <v>99</v>
      </c>
      <c r="D76" t="s">
        <v>122</v>
      </c>
      <c r="E76" t="s">
        <v>765</v>
      </c>
      <c r="F76" t="s">
        <v>766</v>
      </c>
      <c r="G76" t="s">
        <v>101</v>
      </c>
      <c r="H76" s="65">
        <v>4606</v>
      </c>
      <c r="I76" s="65">
        <v>742.2</v>
      </c>
      <c r="J76" s="65">
        <v>0</v>
      </c>
      <c r="K76" s="65">
        <v>34.185732000000002</v>
      </c>
      <c r="L76" s="66">
        <v>1.1000000000000001E-3</v>
      </c>
      <c r="M76" s="66">
        <v>1.4E-3</v>
      </c>
      <c r="N76" s="66">
        <v>2.9999999999999997E-4</v>
      </c>
    </row>
    <row r="77" spans="1:14">
      <c r="A77" t="s">
        <v>767</v>
      </c>
      <c r="B77" t="s">
        <v>768</v>
      </c>
      <c r="C77" t="s">
        <v>99</v>
      </c>
      <c r="D77" t="s">
        <v>122</v>
      </c>
      <c r="E77" t="s">
        <v>769</v>
      </c>
      <c r="F77" t="s">
        <v>766</v>
      </c>
      <c r="G77" t="s">
        <v>101</v>
      </c>
      <c r="H77" s="65">
        <v>5974</v>
      </c>
      <c r="I77" s="65">
        <v>2167</v>
      </c>
      <c r="J77" s="65">
        <v>0</v>
      </c>
      <c r="K77" s="65">
        <v>129.45658</v>
      </c>
      <c r="L77" s="66">
        <v>1.6000000000000001E-3</v>
      </c>
      <c r="M77" s="66">
        <v>5.1999999999999998E-3</v>
      </c>
      <c r="N77" s="66">
        <v>1.1000000000000001E-3</v>
      </c>
    </row>
    <row r="78" spans="1:14">
      <c r="A78" t="s">
        <v>770</v>
      </c>
      <c r="B78" t="s">
        <v>771</v>
      </c>
      <c r="C78" t="s">
        <v>99</v>
      </c>
      <c r="D78" t="s">
        <v>122</v>
      </c>
      <c r="E78" t="s">
        <v>772</v>
      </c>
      <c r="F78" t="s">
        <v>124</v>
      </c>
      <c r="G78" t="s">
        <v>101</v>
      </c>
      <c r="H78" s="65">
        <v>4438</v>
      </c>
      <c r="I78" s="65">
        <v>3899</v>
      </c>
      <c r="J78" s="65">
        <v>0</v>
      </c>
      <c r="K78" s="65">
        <v>173.03762</v>
      </c>
      <c r="L78" s="66">
        <v>0</v>
      </c>
      <c r="M78" s="66">
        <v>6.8999999999999999E-3</v>
      </c>
      <c r="N78" s="66">
        <v>1.5E-3</v>
      </c>
    </row>
    <row r="79" spans="1:14">
      <c r="A79" t="s">
        <v>773</v>
      </c>
      <c r="B79" t="s">
        <v>774</v>
      </c>
      <c r="C79" t="s">
        <v>99</v>
      </c>
      <c r="D79" t="s">
        <v>122</v>
      </c>
      <c r="E79" t="s">
        <v>775</v>
      </c>
      <c r="F79" t="s">
        <v>776</v>
      </c>
      <c r="G79" t="s">
        <v>101</v>
      </c>
      <c r="H79" s="65">
        <v>4365</v>
      </c>
      <c r="I79" s="65">
        <v>500.3</v>
      </c>
      <c r="J79" s="65">
        <v>0</v>
      </c>
      <c r="K79" s="65">
        <v>21.838094999999999</v>
      </c>
      <c r="L79" s="66">
        <v>1E-4</v>
      </c>
      <c r="M79" s="66">
        <v>8.9999999999999998E-4</v>
      </c>
      <c r="N79" s="66">
        <v>2.0000000000000001E-4</v>
      </c>
    </row>
    <row r="80" spans="1:14">
      <c r="A80" t="s">
        <v>777</v>
      </c>
      <c r="B80" t="s">
        <v>778</v>
      </c>
      <c r="C80" t="s">
        <v>99</v>
      </c>
      <c r="D80" t="s">
        <v>122</v>
      </c>
      <c r="E80" t="s">
        <v>779</v>
      </c>
      <c r="F80" t="s">
        <v>429</v>
      </c>
      <c r="G80" t="s">
        <v>101</v>
      </c>
      <c r="H80" s="65">
        <v>1563</v>
      </c>
      <c r="I80" s="65">
        <v>1555</v>
      </c>
      <c r="J80" s="65">
        <v>0</v>
      </c>
      <c r="K80" s="65">
        <v>24.304649999999999</v>
      </c>
      <c r="L80" s="66">
        <v>0</v>
      </c>
      <c r="M80" s="66">
        <v>1E-3</v>
      </c>
      <c r="N80" s="66">
        <v>2.0000000000000001E-4</v>
      </c>
    </row>
    <row r="81" spans="1:14">
      <c r="A81" t="s">
        <v>780</v>
      </c>
      <c r="B81" t="s">
        <v>781</v>
      </c>
      <c r="C81" t="s">
        <v>99</v>
      </c>
      <c r="D81" t="s">
        <v>122</v>
      </c>
      <c r="E81" t="s">
        <v>782</v>
      </c>
      <c r="F81" t="s">
        <v>429</v>
      </c>
      <c r="G81" t="s">
        <v>101</v>
      </c>
      <c r="H81" s="65">
        <v>14362</v>
      </c>
      <c r="I81" s="65">
        <v>1373</v>
      </c>
      <c r="J81" s="65">
        <v>0</v>
      </c>
      <c r="K81" s="65">
        <v>197.19025999999999</v>
      </c>
      <c r="L81" s="66">
        <v>2.0000000000000001E-4</v>
      </c>
      <c r="M81" s="66">
        <v>7.7999999999999996E-3</v>
      </c>
      <c r="N81" s="66">
        <v>1.6999999999999999E-3</v>
      </c>
    </row>
    <row r="82" spans="1:14">
      <c r="A82" t="s">
        <v>783</v>
      </c>
      <c r="B82" t="s">
        <v>784</v>
      </c>
      <c r="C82" t="s">
        <v>99</v>
      </c>
      <c r="D82" t="s">
        <v>122</v>
      </c>
      <c r="E82" t="s">
        <v>785</v>
      </c>
      <c r="F82" t="s">
        <v>128</v>
      </c>
      <c r="G82" t="s">
        <v>101</v>
      </c>
      <c r="H82" s="65">
        <v>1024</v>
      </c>
      <c r="I82" s="65">
        <v>9495</v>
      </c>
      <c r="J82" s="65">
        <v>0</v>
      </c>
      <c r="K82" s="65">
        <v>97.228800000000007</v>
      </c>
      <c r="L82" s="66">
        <v>1E-4</v>
      </c>
      <c r="M82" s="66">
        <v>3.8999999999999998E-3</v>
      </c>
      <c r="N82" s="66">
        <v>8.0000000000000004E-4</v>
      </c>
    </row>
    <row r="83" spans="1:14">
      <c r="A83" t="s">
        <v>786</v>
      </c>
      <c r="B83" t="s">
        <v>787</v>
      </c>
      <c r="C83" t="s">
        <v>99</v>
      </c>
      <c r="D83" t="s">
        <v>122</v>
      </c>
      <c r="E83" t="s">
        <v>788</v>
      </c>
      <c r="F83" t="s">
        <v>128</v>
      </c>
      <c r="G83" t="s">
        <v>101</v>
      </c>
      <c r="H83" s="65">
        <v>22397</v>
      </c>
      <c r="I83" s="65">
        <v>286.39999999999998</v>
      </c>
      <c r="J83" s="65">
        <v>0</v>
      </c>
      <c r="K83" s="65">
        <v>64.145008000000004</v>
      </c>
      <c r="L83" s="66">
        <v>1E-4</v>
      </c>
      <c r="M83" s="66">
        <v>2.5999999999999999E-3</v>
      </c>
      <c r="N83" s="66">
        <v>5.0000000000000001E-4</v>
      </c>
    </row>
    <row r="84" spans="1:14">
      <c r="A84" s="67" t="s">
        <v>789</v>
      </c>
      <c r="D84" s="14"/>
      <c r="E84" s="14"/>
      <c r="F84" s="14"/>
      <c r="H84" s="69">
        <v>0</v>
      </c>
      <c r="J84" s="69">
        <v>0</v>
      </c>
      <c r="K84" s="69">
        <v>0</v>
      </c>
      <c r="M84" s="68">
        <v>0</v>
      </c>
      <c r="N84" s="68">
        <v>0</v>
      </c>
    </row>
    <row r="85" spans="1:14">
      <c r="A85" t="s">
        <v>224</v>
      </c>
      <c r="B85" t="s">
        <v>224</v>
      </c>
      <c r="D85" s="14"/>
      <c r="E85" s="14"/>
      <c r="F85" t="s">
        <v>224</v>
      </c>
      <c r="G85" t="s">
        <v>224</v>
      </c>
      <c r="H85" s="65">
        <v>0</v>
      </c>
      <c r="I85" s="65">
        <v>0</v>
      </c>
      <c r="K85" s="65">
        <v>0</v>
      </c>
      <c r="L85" s="66">
        <v>0</v>
      </c>
      <c r="M85" s="66">
        <v>0</v>
      </c>
      <c r="N85" s="66">
        <v>0</v>
      </c>
    </row>
    <row r="86" spans="1:14">
      <c r="A86" s="67" t="s">
        <v>229</v>
      </c>
      <c r="D86" s="14"/>
      <c r="E86" s="14"/>
      <c r="F86" s="14"/>
      <c r="H86" s="69">
        <v>49556.03</v>
      </c>
      <c r="J86" s="69">
        <v>1.1291895999999999</v>
      </c>
      <c r="K86" s="69">
        <v>7749.6349366160002</v>
      </c>
      <c r="M86" s="68">
        <v>0.30840000000000001</v>
      </c>
      <c r="N86" s="68">
        <v>6.5000000000000002E-2</v>
      </c>
    </row>
    <row r="87" spans="1:14">
      <c r="A87" s="67" t="s">
        <v>298</v>
      </c>
      <c r="D87" s="14"/>
      <c r="E87" s="14"/>
      <c r="F87" s="14"/>
      <c r="H87" s="69">
        <v>18074.169999999998</v>
      </c>
      <c r="J87" s="69">
        <v>0</v>
      </c>
      <c r="K87" s="69">
        <v>2645.467120668</v>
      </c>
      <c r="M87" s="68">
        <v>0.1053</v>
      </c>
      <c r="N87" s="68">
        <v>2.2200000000000001E-2</v>
      </c>
    </row>
    <row r="88" spans="1:14">
      <c r="A88" t="s">
        <v>790</v>
      </c>
      <c r="B88" t="s">
        <v>791</v>
      </c>
      <c r="C88" t="s">
        <v>792</v>
      </c>
      <c r="D88" t="s">
        <v>577</v>
      </c>
      <c r="E88" t="s">
        <v>793</v>
      </c>
      <c r="F88" t="s">
        <v>794</v>
      </c>
      <c r="G88" t="s">
        <v>105</v>
      </c>
      <c r="H88" s="65">
        <v>9478</v>
      </c>
      <c r="I88" s="65">
        <v>1218</v>
      </c>
      <c r="J88" s="65">
        <v>0</v>
      </c>
      <c r="K88" s="65">
        <v>376.34105039999997</v>
      </c>
      <c r="L88" s="66">
        <v>2.0000000000000001E-4</v>
      </c>
      <c r="M88" s="66">
        <v>1.4999999999999999E-2</v>
      </c>
      <c r="N88" s="66">
        <v>3.2000000000000002E-3</v>
      </c>
    </row>
    <row r="89" spans="1:14">
      <c r="A89" t="s">
        <v>795</v>
      </c>
      <c r="B89" t="s">
        <v>796</v>
      </c>
      <c r="C89" t="s">
        <v>584</v>
      </c>
      <c r="D89" t="s">
        <v>577</v>
      </c>
      <c r="E89" t="s">
        <v>797</v>
      </c>
      <c r="F89" t="s">
        <v>798</v>
      </c>
      <c r="G89" t="s">
        <v>105</v>
      </c>
      <c r="H89" s="65">
        <v>1462</v>
      </c>
      <c r="I89" s="65">
        <v>12433</v>
      </c>
      <c r="J89" s="65">
        <v>0</v>
      </c>
      <c r="K89" s="65">
        <v>592.57169959999999</v>
      </c>
      <c r="L89" s="66">
        <v>0</v>
      </c>
      <c r="M89" s="66">
        <v>2.3599999999999999E-2</v>
      </c>
      <c r="N89" s="66">
        <v>5.0000000000000001E-3</v>
      </c>
    </row>
    <row r="90" spans="1:14">
      <c r="A90" t="s">
        <v>799</v>
      </c>
      <c r="B90" t="s">
        <v>800</v>
      </c>
      <c r="C90" t="s">
        <v>584</v>
      </c>
      <c r="D90" t="s">
        <v>577</v>
      </c>
      <c r="E90" t="s">
        <v>801</v>
      </c>
      <c r="F90" t="s">
        <v>802</v>
      </c>
      <c r="G90" t="s">
        <v>105</v>
      </c>
      <c r="H90" s="65">
        <v>719</v>
      </c>
      <c r="I90" s="65">
        <v>11613</v>
      </c>
      <c r="J90" s="65">
        <v>0</v>
      </c>
      <c r="K90" s="65">
        <v>272.20175219999999</v>
      </c>
      <c r="L90" s="66">
        <v>0</v>
      </c>
      <c r="M90" s="66">
        <v>1.0800000000000001E-2</v>
      </c>
      <c r="N90" s="66">
        <v>2.3E-3</v>
      </c>
    </row>
    <row r="91" spans="1:14">
      <c r="A91" t="s">
        <v>803</v>
      </c>
      <c r="B91" t="s">
        <v>804</v>
      </c>
      <c r="C91" t="s">
        <v>584</v>
      </c>
      <c r="D91" t="s">
        <v>577</v>
      </c>
      <c r="E91" t="s">
        <v>805</v>
      </c>
      <c r="F91" t="s">
        <v>802</v>
      </c>
      <c r="G91" t="s">
        <v>105</v>
      </c>
      <c r="H91" s="65">
        <v>534</v>
      </c>
      <c r="I91" s="65">
        <v>24249</v>
      </c>
      <c r="J91" s="65">
        <v>0</v>
      </c>
      <c r="K91" s="65">
        <v>422.13629159999999</v>
      </c>
      <c r="L91" s="66">
        <v>0</v>
      </c>
      <c r="M91" s="66">
        <v>1.6799999999999999E-2</v>
      </c>
      <c r="N91" s="66">
        <v>3.5000000000000001E-3</v>
      </c>
    </row>
    <row r="92" spans="1:14">
      <c r="A92" t="s">
        <v>806</v>
      </c>
      <c r="B92" t="s">
        <v>807</v>
      </c>
      <c r="C92" t="s">
        <v>584</v>
      </c>
      <c r="D92" t="s">
        <v>808</v>
      </c>
      <c r="E92" t="s">
        <v>809</v>
      </c>
      <c r="F92" t="s">
        <v>802</v>
      </c>
      <c r="G92" t="s">
        <v>105</v>
      </c>
      <c r="H92" s="65">
        <v>4997.17</v>
      </c>
      <c r="I92" s="65">
        <v>1054</v>
      </c>
      <c r="J92" s="65">
        <v>0</v>
      </c>
      <c r="K92" s="65">
        <v>171.70476006800001</v>
      </c>
      <c r="L92" s="66">
        <v>0</v>
      </c>
      <c r="M92" s="66">
        <v>6.7999999999999996E-3</v>
      </c>
      <c r="N92" s="66">
        <v>1.4E-3</v>
      </c>
    </row>
    <row r="93" spans="1:14">
      <c r="A93" t="s">
        <v>810</v>
      </c>
      <c r="B93" t="s">
        <v>811</v>
      </c>
      <c r="C93" t="s">
        <v>792</v>
      </c>
      <c r="D93" t="s">
        <v>577</v>
      </c>
      <c r="E93" t="s">
        <v>812</v>
      </c>
      <c r="F93" t="s">
        <v>802</v>
      </c>
      <c r="G93" t="s">
        <v>105</v>
      </c>
      <c r="H93" s="65">
        <v>310</v>
      </c>
      <c r="I93" s="65">
        <v>29028</v>
      </c>
      <c r="J93" s="65">
        <v>0</v>
      </c>
      <c r="K93" s="65">
        <v>293.35696799999999</v>
      </c>
      <c r="L93" s="66">
        <v>0</v>
      </c>
      <c r="M93" s="66">
        <v>1.17E-2</v>
      </c>
      <c r="N93" s="66">
        <v>2.5000000000000001E-3</v>
      </c>
    </row>
    <row r="94" spans="1:14">
      <c r="A94" t="s">
        <v>813</v>
      </c>
      <c r="B94" t="s">
        <v>814</v>
      </c>
      <c r="C94" t="s">
        <v>584</v>
      </c>
      <c r="D94" t="s">
        <v>577</v>
      </c>
      <c r="E94" t="s">
        <v>815</v>
      </c>
      <c r="F94" t="s">
        <v>816</v>
      </c>
      <c r="G94" t="s">
        <v>105</v>
      </c>
      <c r="H94" s="65">
        <v>574</v>
      </c>
      <c r="I94" s="65">
        <v>27637</v>
      </c>
      <c r="J94" s="65">
        <v>0</v>
      </c>
      <c r="K94" s="65">
        <v>517.15459880000003</v>
      </c>
      <c r="L94" s="66">
        <v>0</v>
      </c>
      <c r="M94" s="66">
        <v>2.06E-2</v>
      </c>
      <c r="N94" s="66">
        <v>4.3E-3</v>
      </c>
    </row>
    <row r="95" spans="1:14">
      <c r="A95" s="67" t="s">
        <v>299</v>
      </c>
      <c r="D95" s="14"/>
      <c r="E95" s="14"/>
      <c r="F95" s="14"/>
      <c r="H95" s="69">
        <v>31481.86</v>
      </c>
      <c r="J95" s="69">
        <v>1.1291895999999999</v>
      </c>
      <c r="K95" s="69">
        <v>5104.1678159479998</v>
      </c>
      <c r="M95" s="68">
        <v>0.2031</v>
      </c>
      <c r="N95" s="68">
        <v>4.2799999999999998E-2</v>
      </c>
    </row>
    <row r="96" spans="1:14">
      <c r="A96" t="s">
        <v>817</v>
      </c>
      <c r="B96" t="s">
        <v>818</v>
      </c>
      <c r="C96" t="s">
        <v>792</v>
      </c>
      <c r="D96" t="s">
        <v>577</v>
      </c>
      <c r="E96" t="s">
        <v>819</v>
      </c>
      <c r="F96" t="s">
        <v>586</v>
      </c>
      <c r="G96" t="s">
        <v>105</v>
      </c>
      <c r="H96" s="65">
        <v>4764</v>
      </c>
      <c r="I96" s="65">
        <v>2136</v>
      </c>
      <c r="J96" s="65">
        <v>0</v>
      </c>
      <c r="K96" s="65">
        <v>331.73447040000002</v>
      </c>
      <c r="L96" s="66">
        <v>2.9999999999999997E-4</v>
      </c>
      <c r="M96" s="66">
        <v>1.32E-2</v>
      </c>
      <c r="N96" s="66">
        <v>2.8E-3</v>
      </c>
    </row>
    <row r="97" spans="1:14">
      <c r="A97" t="s">
        <v>820</v>
      </c>
      <c r="B97" t="s">
        <v>821</v>
      </c>
      <c r="C97" t="s">
        <v>99</v>
      </c>
      <c r="D97" t="s">
        <v>577</v>
      </c>
      <c r="E97" t="s">
        <v>822</v>
      </c>
      <c r="F97" t="s">
        <v>823</v>
      </c>
      <c r="G97" t="s">
        <v>105</v>
      </c>
      <c r="H97" s="65">
        <v>234</v>
      </c>
      <c r="I97" s="65">
        <v>34771</v>
      </c>
      <c r="J97" s="65">
        <v>0</v>
      </c>
      <c r="K97" s="65">
        <v>265.24709639999998</v>
      </c>
      <c r="L97" s="66">
        <v>0</v>
      </c>
      <c r="M97" s="66">
        <v>1.06E-2</v>
      </c>
      <c r="N97" s="66">
        <v>2.2000000000000001E-3</v>
      </c>
    </row>
    <row r="98" spans="1:14">
      <c r="A98" t="s">
        <v>824</v>
      </c>
      <c r="B98" t="s">
        <v>825</v>
      </c>
      <c r="C98" t="s">
        <v>826</v>
      </c>
      <c r="D98" t="s">
        <v>577</v>
      </c>
      <c r="E98" t="s">
        <v>827</v>
      </c>
      <c r="F98" t="s">
        <v>823</v>
      </c>
      <c r="G98" t="s">
        <v>105</v>
      </c>
      <c r="H98" s="65">
        <v>118</v>
      </c>
      <c r="I98" s="65">
        <v>178350</v>
      </c>
      <c r="J98" s="65">
        <v>0</v>
      </c>
      <c r="K98" s="65">
        <v>686.07677999999999</v>
      </c>
      <c r="L98" s="66">
        <v>0</v>
      </c>
      <c r="M98" s="66">
        <v>2.7300000000000001E-2</v>
      </c>
      <c r="N98" s="66">
        <v>5.7999999999999996E-3</v>
      </c>
    </row>
    <row r="99" spans="1:14">
      <c r="A99" t="s">
        <v>828</v>
      </c>
      <c r="B99" t="s">
        <v>829</v>
      </c>
      <c r="C99" t="s">
        <v>122</v>
      </c>
      <c r="D99" t="s">
        <v>577</v>
      </c>
      <c r="E99" t="s">
        <v>830</v>
      </c>
      <c r="F99" t="s">
        <v>831</v>
      </c>
      <c r="G99" t="s">
        <v>109</v>
      </c>
      <c r="H99" s="65">
        <v>9787.93</v>
      </c>
      <c r="I99" s="65">
        <v>300</v>
      </c>
      <c r="J99" s="65">
        <v>0</v>
      </c>
      <c r="K99" s="65">
        <v>113.778813492</v>
      </c>
      <c r="L99" s="66">
        <v>0</v>
      </c>
      <c r="M99" s="66">
        <v>4.4999999999999997E-3</v>
      </c>
      <c r="N99" s="66">
        <v>1E-3</v>
      </c>
    </row>
    <row r="100" spans="1:14">
      <c r="A100" t="s">
        <v>832</v>
      </c>
      <c r="B100" t="s">
        <v>833</v>
      </c>
      <c r="C100" t="s">
        <v>834</v>
      </c>
      <c r="D100" t="s">
        <v>577</v>
      </c>
      <c r="E100" t="s">
        <v>835</v>
      </c>
      <c r="F100" t="s">
        <v>831</v>
      </c>
      <c r="G100" t="s">
        <v>112</v>
      </c>
      <c r="H100" s="65">
        <v>2307</v>
      </c>
      <c r="I100" s="65">
        <v>1704</v>
      </c>
      <c r="J100" s="65">
        <v>0</v>
      </c>
      <c r="K100" s="65">
        <v>177.59656965600001</v>
      </c>
      <c r="L100" s="66">
        <v>1E-4</v>
      </c>
      <c r="M100" s="66">
        <v>7.1000000000000004E-3</v>
      </c>
      <c r="N100" s="66">
        <v>1.5E-3</v>
      </c>
    </row>
    <row r="101" spans="1:14">
      <c r="A101" t="s">
        <v>836</v>
      </c>
      <c r="B101" t="s">
        <v>837</v>
      </c>
      <c r="C101" t="s">
        <v>584</v>
      </c>
      <c r="D101" t="s">
        <v>577</v>
      </c>
      <c r="E101" t="s">
        <v>838</v>
      </c>
      <c r="F101" t="s">
        <v>839</v>
      </c>
      <c r="G101" t="s">
        <v>105</v>
      </c>
      <c r="H101" s="65">
        <v>281</v>
      </c>
      <c r="I101" s="65">
        <v>80010</v>
      </c>
      <c r="J101" s="65">
        <v>0.14656959999999999</v>
      </c>
      <c r="K101" s="65">
        <v>733.08617560000005</v>
      </c>
      <c r="L101" s="66">
        <v>0</v>
      </c>
      <c r="M101" s="66">
        <v>2.92E-2</v>
      </c>
      <c r="N101" s="66">
        <v>6.1999999999999998E-3</v>
      </c>
    </row>
    <row r="102" spans="1:14">
      <c r="A102" t="s">
        <v>840</v>
      </c>
      <c r="B102" t="s">
        <v>841</v>
      </c>
      <c r="C102" t="s">
        <v>584</v>
      </c>
      <c r="D102" t="s">
        <v>577</v>
      </c>
      <c r="E102" t="s">
        <v>842</v>
      </c>
      <c r="F102" t="s">
        <v>839</v>
      </c>
      <c r="G102" t="s">
        <v>105</v>
      </c>
      <c r="H102" s="65">
        <v>1066</v>
      </c>
      <c r="I102" s="65">
        <v>12016</v>
      </c>
      <c r="J102" s="65">
        <v>0.98262000000000005</v>
      </c>
      <c r="K102" s="65">
        <v>418.55784560000001</v>
      </c>
      <c r="L102" s="66">
        <v>0</v>
      </c>
      <c r="M102" s="66">
        <v>1.67E-2</v>
      </c>
      <c r="N102" s="66">
        <v>3.5000000000000001E-3</v>
      </c>
    </row>
    <row r="103" spans="1:14">
      <c r="A103" t="s">
        <v>843</v>
      </c>
      <c r="B103" t="s">
        <v>844</v>
      </c>
      <c r="C103" t="s">
        <v>584</v>
      </c>
      <c r="D103" t="s">
        <v>577</v>
      </c>
      <c r="E103" t="s">
        <v>845</v>
      </c>
      <c r="F103" t="s">
        <v>802</v>
      </c>
      <c r="G103" t="s">
        <v>105</v>
      </c>
      <c r="H103" s="65">
        <v>1215</v>
      </c>
      <c r="I103" s="65">
        <v>22678</v>
      </c>
      <c r="J103" s="65">
        <v>0</v>
      </c>
      <c r="K103" s="65">
        <v>898.25290199999995</v>
      </c>
      <c r="L103" s="66">
        <v>0</v>
      </c>
      <c r="M103" s="66">
        <v>3.5799999999999998E-2</v>
      </c>
      <c r="N103" s="66">
        <v>7.4999999999999997E-3</v>
      </c>
    </row>
    <row r="104" spans="1:14">
      <c r="A104" t="s">
        <v>846</v>
      </c>
      <c r="B104" t="s">
        <v>847</v>
      </c>
      <c r="C104" t="s">
        <v>584</v>
      </c>
      <c r="D104" t="s">
        <v>577</v>
      </c>
      <c r="E104" t="s">
        <v>848</v>
      </c>
      <c r="F104" t="s">
        <v>802</v>
      </c>
      <c r="G104" t="s">
        <v>105</v>
      </c>
      <c r="H104" s="65">
        <v>35</v>
      </c>
      <c r="I104" s="65">
        <v>344016</v>
      </c>
      <c r="J104" s="65">
        <v>0</v>
      </c>
      <c r="K104" s="65">
        <v>392.52225600000003</v>
      </c>
      <c r="L104" s="66">
        <v>0</v>
      </c>
      <c r="M104" s="66">
        <v>1.5599999999999999E-2</v>
      </c>
      <c r="N104" s="66">
        <v>3.3E-3</v>
      </c>
    </row>
    <row r="105" spans="1:14">
      <c r="A105" t="s">
        <v>849</v>
      </c>
      <c r="B105" t="s">
        <v>850</v>
      </c>
      <c r="C105" t="s">
        <v>584</v>
      </c>
      <c r="D105" t="s">
        <v>577</v>
      </c>
      <c r="E105" t="s">
        <v>851</v>
      </c>
      <c r="F105" t="s">
        <v>802</v>
      </c>
      <c r="G105" t="s">
        <v>105</v>
      </c>
      <c r="H105" s="65">
        <v>779</v>
      </c>
      <c r="I105" s="65">
        <v>27090</v>
      </c>
      <c r="J105" s="65">
        <v>0</v>
      </c>
      <c r="K105" s="65">
        <v>687.96138599999995</v>
      </c>
      <c r="L105" s="66">
        <v>0</v>
      </c>
      <c r="M105" s="66">
        <v>2.7400000000000001E-2</v>
      </c>
      <c r="N105" s="66">
        <v>5.7999999999999996E-3</v>
      </c>
    </row>
    <row r="106" spans="1:14">
      <c r="A106" t="s">
        <v>852</v>
      </c>
      <c r="B106" t="s">
        <v>853</v>
      </c>
      <c r="C106" t="s">
        <v>584</v>
      </c>
      <c r="D106" t="s">
        <v>577</v>
      </c>
      <c r="E106" t="s">
        <v>854</v>
      </c>
      <c r="F106" t="s">
        <v>802</v>
      </c>
      <c r="G106" t="s">
        <v>105</v>
      </c>
      <c r="H106" s="65">
        <v>818</v>
      </c>
      <c r="I106" s="65">
        <v>7530</v>
      </c>
      <c r="J106" s="65">
        <v>0</v>
      </c>
      <c r="K106" s="65">
        <v>200.80100400000001</v>
      </c>
      <c r="L106" s="66">
        <v>0</v>
      </c>
      <c r="M106" s="66">
        <v>8.0000000000000002E-3</v>
      </c>
      <c r="N106" s="66">
        <v>1.6999999999999999E-3</v>
      </c>
    </row>
    <row r="107" spans="1:14">
      <c r="A107" t="s">
        <v>855</v>
      </c>
      <c r="B107" t="s">
        <v>856</v>
      </c>
      <c r="C107" t="s">
        <v>584</v>
      </c>
      <c r="D107" t="s">
        <v>577</v>
      </c>
      <c r="E107" t="s">
        <v>857</v>
      </c>
      <c r="F107" t="s">
        <v>816</v>
      </c>
      <c r="G107" t="s">
        <v>105</v>
      </c>
      <c r="H107" s="65">
        <v>280</v>
      </c>
      <c r="I107" s="65">
        <v>13696</v>
      </c>
      <c r="J107" s="65">
        <v>0</v>
      </c>
      <c r="K107" s="65">
        <v>125.017088</v>
      </c>
      <c r="L107" s="66">
        <v>0</v>
      </c>
      <c r="M107" s="66">
        <v>5.0000000000000001E-3</v>
      </c>
      <c r="N107" s="66">
        <v>1E-3</v>
      </c>
    </row>
    <row r="108" spans="1:14">
      <c r="A108" t="s">
        <v>858</v>
      </c>
      <c r="B108" t="s">
        <v>859</v>
      </c>
      <c r="C108" t="s">
        <v>584</v>
      </c>
      <c r="D108" t="s">
        <v>577</v>
      </c>
      <c r="E108" t="s">
        <v>860</v>
      </c>
      <c r="F108" t="s">
        <v>816</v>
      </c>
      <c r="G108" t="s">
        <v>105</v>
      </c>
      <c r="H108" s="65">
        <v>9</v>
      </c>
      <c r="I108" s="65">
        <v>250632</v>
      </c>
      <c r="J108" s="65">
        <v>0</v>
      </c>
      <c r="K108" s="65">
        <v>73.535428800000005</v>
      </c>
      <c r="L108" s="66">
        <v>0</v>
      </c>
      <c r="M108" s="66">
        <v>2.8999999999999998E-3</v>
      </c>
      <c r="N108" s="66">
        <v>5.9999999999999995E-4</v>
      </c>
    </row>
    <row r="109" spans="1:14">
      <c r="A109" t="s">
        <v>861</v>
      </c>
      <c r="B109" t="s">
        <v>862</v>
      </c>
      <c r="C109" t="s">
        <v>122</v>
      </c>
      <c r="D109" t="s">
        <v>577</v>
      </c>
      <c r="E109" t="s">
        <v>830</v>
      </c>
      <c r="F109" t="s">
        <v>122</v>
      </c>
      <c r="G109" t="s">
        <v>109</v>
      </c>
      <c r="H109" s="65">
        <v>9787.93</v>
      </c>
      <c r="I109" s="65">
        <v>0</v>
      </c>
      <c r="J109" s="65">
        <v>0</v>
      </c>
      <c r="K109" s="65">
        <v>0</v>
      </c>
      <c r="L109" s="66">
        <v>0</v>
      </c>
      <c r="M109" s="66">
        <v>0</v>
      </c>
      <c r="N109" s="66">
        <v>0</v>
      </c>
    </row>
    <row r="110" spans="1:14">
      <c r="A110" t="s">
        <v>231</v>
      </c>
      <c r="D110" s="14"/>
      <c r="E110" s="14"/>
      <c r="F110" s="14"/>
    </row>
    <row r="111" spans="1:14">
      <c r="A111" t="s">
        <v>292</v>
      </c>
      <c r="D111" s="14"/>
      <c r="E111" s="14"/>
      <c r="F111" s="14"/>
    </row>
    <row r="112" spans="1:14">
      <c r="A112" t="s">
        <v>293</v>
      </c>
      <c r="D112" s="14"/>
      <c r="E112" s="14"/>
      <c r="F112" s="14"/>
    </row>
    <row r="113" spans="1:6">
      <c r="A113" t="s">
        <v>294</v>
      </c>
      <c r="D113" s="14"/>
      <c r="E113" s="14"/>
      <c r="F113" s="14"/>
    </row>
    <row r="114" spans="1:6">
      <c r="A114" t="s">
        <v>295</v>
      </c>
      <c r="D114" s="14"/>
      <c r="E114" s="14"/>
      <c r="F114" s="14"/>
    </row>
    <row r="115" spans="1:6" hidden="1">
      <c r="D115" s="14"/>
      <c r="E115" s="14"/>
      <c r="F115" s="14"/>
    </row>
    <row r="116" spans="1:6" hidden="1">
      <c r="D116" s="14"/>
      <c r="E116" s="14"/>
      <c r="F116" s="14"/>
    </row>
    <row r="117" spans="1:6" hidden="1">
      <c r="D117" s="14"/>
      <c r="E117" s="14"/>
      <c r="F117" s="14"/>
    </row>
    <row r="118" spans="1:6" hidden="1">
      <c r="D118" s="14"/>
      <c r="E118" s="14"/>
      <c r="F118" s="14"/>
    </row>
    <row r="119" spans="1:6" hidden="1">
      <c r="D119" s="14"/>
      <c r="E119" s="14"/>
      <c r="F119" s="14"/>
    </row>
    <row r="120" spans="1:6" hidden="1">
      <c r="D120" s="14"/>
      <c r="E120" s="14"/>
      <c r="F120" s="14"/>
    </row>
    <row r="121" spans="1:6" hidden="1">
      <c r="D121" s="14"/>
      <c r="E121" s="14"/>
      <c r="F121" s="14"/>
    </row>
    <row r="122" spans="1:6" hidden="1">
      <c r="D122" s="14"/>
      <c r="E122" s="14"/>
      <c r="F122" s="14"/>
    </row>
    <row r="123" spans="1:6" hidden="1">
      <c r="D123" s="14"/>
      <c r="E123" s="14"/>
      <c r="F123" s="14"/>
    </row>
    <row r="124" spans="1:6" hidden="1">
      <c r="D124" s="14"/>
      <c r="E124" s="14"/>
      <c r="F124" s="14"/>
    </row>
    <row r="125" spans="1:6" hidden="1">
      <c r="D125" s="14"/>
      <c r="E125" s="14"/>
      <c r="F125" s="14"/>
    </row>
    <row r="126" spans="1:6" hidden="1">
      <c r="D126" s="14"/>
      <c r="E126" s="14"/>
      <c r="F126" s="14"/>
    </row>
    <row r="127" spans="1:6" hidden="1">
      <c r="D127" s="14"/>
      <c r="E127" s="14"/>
      <c r="F127" s="14"/>
    </row>
    <row r="128" spans="1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44.85546875" style="13" customWidth="1"/>
    <col min="2" max="2" width="14.710937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 customWidth="1"/>
    <col min="15" max="15" width="6.7109375" style="14" hidden="1" customWidth="1"/>
    <col min="16" max="16" width="7.7109375" style="14" hidden="1" customWidth="1"/>
    <col min="17" max="17" width="7.140625" style="14" hidden="1" customWidth="1"/>
    <col min="18" max="18" width="6" style="14" hidden="1" customWidth="1"/>
    <col min="19" max="19" width="7.85546875" style="14" hidden="1" customWidth="1"/>
    <col min="20" max="20" width="8.140625" style="14" hidden="1" customWidth="1"/>
    <col min="21" max="21" width="6.28515625" style="14" hidden="1" customWidth="1"/>
    <col min="22" max="22" width="8" style="14" hidden="1" customWidth="1"/>
    <col min="23" max="23" width="8.7109375" style="14" hidden="1" customWidth="1"/>
    <col min="24" max="24" width="10" style="14" hidden="1" customWidth="1"/>
    <col min="25" max="25" width="9.5703125" style="14" hidden="1" customWidth="1"/>
    <col min="26" max="26" width="6.140625" style="14" hidden="1" customWidth="1"/>
    <col min="27" max="28" width="5.7109375" style="14" hidden="1" customWidth="1"/>
    <col min="29" max="29" width="6.85546875" style="14" hidden="1" customWidth="1"/>
    <col min="30" max="30" width="6.42578125" style="14" hidden="1" customWidth="1"/>
    <col min="31" max="31" width="6.7109375" style="14" hidden="1" customWidth="1"/>
    <col min="32" max="32" width="7.28515625" style="14" hidden="1" customWidth="1"/>
    <col min="33" max="44" width="5.7109375" style="14" hidden="1" customWidth="1"/>
    <col min="45" max="45" width="9.140625" style="14" hidden="1" customWidth="1"/>
    <col min="46" max="63" width="0" style="14" hidden="1" customWidth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1"/>
      <c r="BJ5" s="16"/>
    </row>
    <row r="6" spans="1:62" ht="26.25" customHeight="1">
      <c r="A6" s="99" t="s">
        <v>193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1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93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530759.02</v>
      </c>
      <c r="H10" s="7"/>
      <c r="I10" s="63">
        <v>2.0453600000000001</v>
      </c>
      <c r="J10" s="63">
        <v>16347.11036801</v>
      </c>
      <c r="K10" s="7"/>
      <c r="L10" s="64">
        <v>1</v>
      </c>
      <c r="M10" s="64">
        <v>0.13719999999999999</v>
      </c>
      <c r="N10" s="30"/>
      <c r="BG10" s="14"/>
      <c r="BH10" s="16"/>
      <c r="BJ10" s="14"/>
    </row>
    <row r="11" spans="1:62">
      <c r="A11" s="67" t="s">
        <v>200</v>
      </c>
      <c r="C11" s="14"/>
      <c r="D11" s="14"/>
      <c r="E11" s="14"/>
      <c r="F11" s="14"/>
      <c r="G11" s="69">
        <v>420669.02</v>
      </c>
      <c r="I11" s="69">
        <v>0</v>
      </c>
      <c r="J11" s="69">
        <v>2777.2204454100001</v>
      </c>
      <c r="L11" s="68">
        <v>0.1699</v>
      </c>
      <c r="M11" s="68">
        <v>2.3300000000000001E-2</v>
      </c>
    </row>
    <row r="12" spans="1:62">
      <c r="A12" s="67" t="s">
        <v>863</v>
      </c>
      <c r="C12" s="14"/>
      <c r="D12" s="14"/>
      <c r="E12" s="14"/>
      <c r="F12" s="14"/>
      <c r="G12" s="69">
        <v>20628</v>
      </c>
      <c r="I12" s="69">
        <v>0</v>
      </c>
      <c r="J12" s="69">
        <v>191.819772</v>
      </c>
      <c r="L12" s="68">
        <v>1.17E-2</v>
      </c>
      <c r="M12" s="68">
        <v>1.6000000000000001E-3</v>
      </c>
    </row>
    <row r="13" spans="1:62">
      <c r="A13" t="s">
        <v>864</v>
      </c>
      <c r="B13" t="s">
        <v>865</v>
      </c>
      <c r="C13" t="s">
        <v>99</v>
      </c>
      <c r="D13" t="s">
        <v>866</v>
      </c>
      <c r="E13" t="s">
        <v>867</v>
      </c>
      <c r="F13" t="s">
        <v>101</v>
      </c>
      <c r="G13" s="65">
        <v>20628</v>
      </c>
      <c r="H13" s="65">
        <v>929.9</v>
      </c>
      <c r="I13" s="65">
        <v>0</v>
      </c>
      <c r="J13" s="65">
        <v>191.819772</v>
      </c>
      <c r="K13" s="66">
        <v>4.0000000000000002E-4</v>
      </c>
      <c r="L13" s="66">
        <v>1.17E-2</v>
      </c>
      <c r="M13" s="66">
        <v>1.6000000000000001E-3</v>
      </c>
    </row>
    <row r="14" spans="1:62">
      <c r="A14" s="67" t="s">
        <v>868</v>
      </c>
      <c r="C14" s="14"/>
      <c r="D14" s="14"/>
      <c r="E14" s="14"/>
      <c r="F14" s="14"/>
      <c r="G14" s="69">
        <v>13967</v>
      </c>
      <c r="I14" s="69">
        <v>0</v>
      </c>
      <c r="J14" s="69">
        <v>736.02779999999996</v>
      </c>
      <c r="L14" s="68">
        <v>4.4999999999999998E-2</v>
      </c>
      <c r="M14" s="68">
        <v>6.1999999999999998E-3</v>
      </c>
    </row>
    <row r="15" spans="1:62">
      <c r="A15" t="s">
        <v>869</v>
      </c>
      <c r="B15" t="s">
        <v>870</v>
      </c>
      <c r="C15" t="s">
        <v>99</v>
      </c>
      <c r="D15" t="s">
        <v>871</v>
      </c>
      <c r="E15" t="s">
        <v>867</v>
      </c>
      <c r="F15" t="s">
        <v>101</v>
      </c>
      <c r="G15" s="65">
        <v>2129</v>
      </c>
      <c r="H15" s="65">
        <v>8058</v>
      </c>
      <c r="I15" s="65">
        <v>0</v>
      </c>
      <c r="J15" s="65">
        <v>171.55482000000001</v>
      </c>
      <c r="K15" s="66">
        <v>5.9999999999999995E-4</v>
      </c>
      <c r="L15" s="66">
        <v>1.0500000000000001E-2</v>
      </c>
      <c r="M15" s="66">
        <v>1.4E-3</v>
      </c>
    </row>
    <row r="16" spans="1:62">
      <c r="A16" t="s">
        <v>872</v>
      </c>
      <c r="B16" t="s">
        <v>873</v>
      </c>
      <c r="C16" t="s">
        <v>99</v>
      </c>
      <c r="D16" t="s">
        <v>871</v>
      </c>
      <c r="E16" t="s">
        <v>867</v>
      </c>
      <c r="F16" t="s">
        <v>101</v>
      </c>
      <c r="G16" s="65">
        <v>1316</v>
      </c>
      <c r="H16" s="65">
        <v>9720</v>
      </c>
      <c r="I16" s="65">
        <v>0</v>
      </c>
      <c r="J16" s="65">
        <v>127.9152</v>
      </c>
      <c r="K16" s="66">
        <v>4.0000000000000002E-4</v>
      </c>
      <c r="L16" s="66">
        <v>7.7999999999999996E-3</v>
      </c>
      <c r="M16" s="66">
        <v>1.1000000000000001E-3</v>
      </c>
    </row>
    <row r="17" spans="1:13">
      <c r="A17" t="s">
        <v>874</v>
      </c>
      <c r="B17" t="s">
        <v>875</v>
      </c>
      <c r="C17" t="s">
        <v>99</v>
      </c>
      <c r="D17" t="s">
        <v>871</v>
      </c>
      <c r="E17" t="s">
        <v>867</v>
      </c>
      <c r="F17" t="s">
        <v>101</v>
      </c>
      <c r="G17" s="65">
        <v>10522</v>
      </c>
      <c r="H17" s="65">
        <v>4149</v>
      </c>
      <c r="I17" s="65">
        <v>0</v>
      </c>
      <c r="J17" s="65">
        <v>436.55777999999998</v>
      </c>
      <c r="K17" s="66">
        <v>2.9999999999999997E-4</v>
      </c>
      <c r="L17" s="66">
        <v>2.6700000000000002E-2</v>
      </c>
      <c r="M17" s="66">
        <v>3.7000000000000002E-3</v>
      </c>
    </row>
    <row r="18" spans="1:13">
      <c r="A18" s="67" t="s">
        <v>876</v>
      </c>
      <c r="C18" s="14"/>
      <c r="D18" s="14"/>
      <c r="E18" s="14"/>
      <c r="F18" s="14"/>
      <c r="G18" s="69">
        <v>386074.02</v>
      </c>
      <c r="I18" s="69">
        <v>0</v>
      </c>
      <c r="J18" s="69">
        <v>1849.37287341</v>
      </c>
      <c r="L18" s="68">
        <v>0.11310000000000001</v>
      </c>
      <c r="M18" s="68">
        <v>1.55E-2</v>
      </c>
    </row>
    <row r="19" spans="1:13">
      <c r="A19" t="s">
        <v>877</v>
      </c>
      <c r="B19" t="s">
        <v>878</v>
      </c>
      <c r="C19" t="s">
        <v>99</v>
      </c>
      <c r="D19" t="s">
        <v>879</v>
      </c>
      <c r="E19" t="s">
        <v>880</v>
      </c>
      <c r="F19" t="s">
        <v>101</v>
      </c>
      <c r="G19" s="65">
        <v>14050</v>
      </c>
      <c r="H19" s="65">
        <v>3708.62</v>
      </c>
      <c r="I19" s="65">
        <v>0</v>
      </c>
      <c r="J19" s="65">
        <v>521.06110999999999</v>
      </c>
      <c r="K19" s="66">
        <v>5.9999999999999995E-4</v>
      </c>
      <c r="L19" s="66">
        <v>3.1899999999999998E-2</v>
      </c>
      <c r="M19" s="66">
        <v>4.4000000000000003E-3</v>
      </c>
    </row>
    <row r="20" spans="1:13">
      <c r="A20" t="s">
        <v>881</v>
      </c>
      <c r="B20" t="s">
        <v>882</v>
      </c>
      <c r="C20" t="s">
        <v>99</v>
      </c>
      <c r="D20" t="s">
        <v>883</v>
      </c>
      <c r="E20" t="s">
        <v>880</v>
      </c>
      <c r="F20" t="s">
        <v>101</v>
      </c>
      <c r="G20" s="65">
        <v>372024.02</v>
      </c>
      <c r="H20" s="65">
        <v>357.05</v>
      </c>
      <c r="I20" s="65">
        <v>0</v>
      </c>
      <c r="J20" s="65">
        <v>1328.3117634099999</v>
      </c>
      <c r="K20" s="66">
        <v>2.9999999999999997E-4</v>
      </c>
      <c r="L20" s="66">
        <v>8.1299999999999997E-2</v>
      </c>
      <c r="M20" s="66">
        <v>1.11E-2</v>
      </c>
    </row>
    <row r="21" spans="1:13">
      <c r="A21" s="67" t="s">
        <v>884</v>
      </c>
      <c r="C21" s="14"/>
      <c r="D21" s="14"/>
      <c r="E21" s="14"/>
      <c r="F21" s="14"/>
      <c r="G21" s="69">
        <v>0</v>
      </c>
      <c r="I21" s="69">
        <v>0</v>
      </c>
      <c r="J21" s="69">
        <v>0</v>
      </c>
      <c r="L21" s="68">
        <v>0</v>
      </c>
      <c r="M21" s="68">
        <v>0</v>
      </c>
    </row>
    <row r="22" spans="1:13">
      <c r="A22" t="s">
        <v>224</v>
      </c>
      <c r="B22" t="s">
        <v>224</v>
      </c>
      <c r="C22" s="14"/>
      <c r="D22" s="14"/>
      <c r="E22" t="s">
        <v>224</v>
      </c>
      <c r="F22" t="s">
        <v>224</v>
      </c>
      <c r="G22" s="65">
        <v>0</v>
      </c>
      <c r="H22" s="65">
        <v>0</v>
      </c>
      <c r="J22" s="65">
        <v>0</v>
      </c>
      <c r="K22" s="66">
        <v>0</v>
      </c>
      <c r="L22" s="66">
        <v>0</v>
      </c>
      <c r="M22" s="66">
        <v>0</v>
      </c>
    </row>
    <row r="23" spans="1:13">
      <c r="A23" s="67" t="s">
        <v>574</v>
      </c>
      <c r="C23" s="14"/>
      <c r="D23" s="14"/>
      <c r="E23" s="14"/>
      <c r="F23" s="14"/>
      <c r="G23" s="69">
        <v>0</v>
      </c>
      <c r="I23" s="69">
        <v>0</v>
      </c>
      <c r="J23" s="69">
        <v>0</v>
      </c>
      <c r="L23" s="68">
        <v>0</v>
      </c>
      <c r="M23" s="68">
        <v>0</v>
      </c>
    </row>
    <row r="24" spans="1:13">
      <c r="A24" t="s">
        <v>224</v>
      </c>
      <c r="B24" t="s">
        <v>224</v>
      </c>
      <c r="C24" s="14"/>
      <c r="D24" s="14"/>
      <c r="E24" t="s">
        <v>224</v>
      </c>
      <c r="F24" t="s">
        <v>224</v>
      </c>
      <c r="G24" s="65">
        <v>0</v>
      </c>
      <c r="H24" s="65">
        <v>0</v>
      </c>
      <c r="J24" s="65">
        <v>0</v>
      </c>
      <c r="K24" s="66">
        <v>0</v>
      </c>
      <c r="L24" s="66">
        <v>0</v>
      </c>
      <c r="M24" s="66">
        <v>0</v>
      </c>
    </row>
    <row r="25" spans="1:13">
      <c r="A25" s="67" t="s">
        <v>885</v>
      </c>
      <c r="C25" s="14"/>
      <c r="D25" s="14"/>
      <c r="E25" s="14"/>
      <c r="F25" s="14"/>
      <c r="G25" s="69">
        <v>0</v>
      </c>
      <c r="I25" s="69">
        <v>0</v>
      </c>
      <c r="J25" s="69">
        <v>0</v>
      </c>
      <c r="L25" s="68">
        <v>0</v>
      </c>
      <c r="M25" s="68">
        <v>0</v>
      </c>
    </row>
    <row r="26" spans="1:13">
      <c r="A26" t="s">
        <v>224</v>
      </c>
      <c r="B26" t="s">
        <v>224</v>
      </c>
      <c r="C26" s="14"/>
      <c r="D26" s="14"/>
      <c r="E26" t="s">
        <v>224</v>
      </c>
      <c r="F26" t="s">
        <v>224</v>
      </c>
      <c r="G26" s="65">
        <v>0</v>
      </c>
      <c r="H26" s="65">
        <v>0</v>
      </c>
      <c r="J26" s="65">
        <v>0</v>
      </c>
      <c r="K26" s="66">
        <v>0</v>
      </c>
      <c r="L26" s="66">
        <v>0</v>
      </c>
      <c r="M26" s="66">
        <v>0</v>
      </c>
    </row>
    <row r="27" spans="1:13">
      <c r="A27" s="67" t="s">
        <v>229</v>
      </c>
      <c r="C27" s="14"/>
      <c r="D27" s="14"/>
      <c r="E27" s="14"/>
      <c r="F27" s="14"/>
      <c r="G27" s="69">
        <v>110090</v>
      </c>
      <c r="I27" s="69">
        <v>2.0453600000000001</v>
      </c>
      <c r="J27" s="69">
        <v>13569.889922599999</v>
      </c>
      <c r="L27" s="68">
        <v>0.83009999999999995</v>
      </c>
      <c r="M27" s="68">
        <v>0.1139</v>
      </c>
    </row>
    <row r="28" spans="1:13">
      <c r="A28" s="67" t="s">
        <v>886</v>
      </c>
      <c r="C28" s="14"/>
      <c r="D28" s="14"/>
      <c r="E28" s="14"/>
      <c r="F28" s="14"/>
      <c r="G28" s="69">
        <v>99820</v>
      </c>
      <c r="I28" s="69">
        <v>2.0453600000000001</v>
      </c>
      <c r="J28" s="69">
        <v>12592.3706422</v>
      </c>
      <c r="L28" s="68">
        <v>0.77029999999999998</v>
      </c>
      <c r="M28" s="68">
        <v>0.1057</v>
      </c>
    </row>
    <row r="29" spans="1:13">
      <c r="A29" t="s">
        <v>887</v>
      </c>
      <c r="B29" t="s">
        <v>888</v>
      </c>
      <c r="C29" t="s">
        <v>584</v>
      </c>
      <c r="D29" t="s">
        <v>889</v>
      </c>
      <c r="E29" t="s">
        <v>867</v>
      </c>
      <c r="F29" t="s">
        <v>105</v>
      </c>
      <c r="G29" s="65">
        <v>1148</v>
      </c>
      <c r="H29" s="65">
        <v>8933</v>
      </c>
      <c r="I29" s="65">
        <v>0</v>
      </c>
      <c r="J29" s="65">
        <v>334.31573839999999</v>
      </c>
      <c r="K29" s="66">
        <v>0</v>
      </c>
      <c r="L29" s="66">
        <v>2.0500000000000001E-2</v>
      </c>
      <c r="M29" s="66">
        <v>2.8E-3</v>
      </c>
    </row>
    <row r="30" spans="1:13">
      <c r="A30" t="s">
        <v>890</v>
      </c>
      <c r="B30" t="s">
        <v>891</v>
      </c>
      <c r="C30" t="s">
        <v>584</v>
      </c>
      <c r="D30" t="s">
        <v>892</v>
      </c>
      <c r="E30" t="s">
        <v>867</v>
      </c>
      <c r="F30" t="s">
        <v>105</v>
      </c>
      <c r="G30" s="65">
        <v>175</v>
      </c>
      <c r="H30" s="65">
        <v>45422</v>
      </c>
      <c r="I30" s="65">
        <v>0</v>
      </c>
      <c r="J30" s="65">
        <v>259.13251000000002</v>
      </c>
      <c r="K30" s="66">
        <v>0</v>
      </c>
      <c r="L30" s="66">
        <v>1.5900000000000001E-2</v>
      </c>
      <c r="M30" s="66">
        <v>2.2000000000000001E-3</v>
      </c>
    </row>
    <row r="31" spans="1:13">
      <c r="A31" t="s">
        <v>894</v>
      </c>
      <c r="B31" t="s">
        <v>895</v>
      </c>
      <c r="C31" t="s">
        <v>122</v>
      </c>
      <c r="D31" t="s">
        <v>896</v>
      </c>
      <c r="E31" t="s">
        <v>867</v>
      </c>
      <c r="F31" t="s">
        <v>105</v>
      </c>
      <c r="G31" s="65">
        <v>9194</v>
      </c>
      <c r="H31" s="65">
        <v>1688</v>
      </c>
      <c r="I31" s="65">
        <v>0</v>
      </c>
      <c r="J31" s="65">
        <v>505.93478720000002</v>
      </c>
      <c r="K31" s="66">
        <v>0</v>
      </c>
      <c r="L31" s="66">
        <v>3.09E-2</v>
      </c>
      <c r="M31" s="66">
        <v>4.1999999999999997E-3</v>
      </c>
    </row>
    <row r="32" spans="1:13">
      <c r="A32" t="s">
        <v>897</v>
      </c>
      <c r="B32" t="s">
        <v>898</v>
      </c>
      <c r="C32" t="s">
        <v>584</v>
      </c>
      <c r="D32" t="s">
        <v>892</v>
      </c>
      <c r="E32" t="s">
        <v>867</v>
      </c>
      <c r="F32" t="s">
        <v>105</v>
      </c>
      <c r="G32" s="65">
        <v>4066</v>
      </c>
      <c r="H32" s="65">
        <v>2598</v>
      </c>
      <c r="I32" s="65">
        <v>0</v>
      </c>
      <c r="J32" s="65">
        <v>344.36905680000001</v>
      </c>
      <c r="K32" s="66">
        <v>0</v>
      </c>
      <c r="L32" s="66">
        <v>2.1100000000000001E-2</v>
      </c>
      <c r="M32" s="66">
        <v>2.8999999999999998E-3</v>
      </c>
    </row>
    <row r="33" spans="1:13">
      <c r="A33" t="s">
        <v>899</v>
      </c>
      <c r="B33" t="s">
        <v>900</v>
      </c>
      <c r="C33" t="s">
        <v>584</v>
      </c>
      <c r="D33" t="s">
        <v>892</v>
      </c>
      <c r="E33" t="s">
        <v>867</v>
      </c>
      <c r="F33" t="s">
        <v>105</v>
      </c>
      <c r="G33" s="65">
        <v>5104</v>
      </c>
      <c r="H33" s="65">
        <v>9318</v>
      </c>
      <c r="I33" s="65">
        <v>0</v>
      </c>
      <c r="J33" s="65">
        <v>1550.4257471999999</v>
      </c>
      <c r="K33" s="66">
        <v>0</v>
      </c>
      <c r="L33" s="66">
        <v>9.4799999999999995E-2</v>
      </c>
      <c r="M33" s="66">
        <v>1.2999999999999999E-2</v>
      </c>
    </row>
    <row r="34" spans="1:13">
      <c r="A34" t="s">
        <v>901</v>
      </c>
      <c r="B34" t="s">
        <v>902</v>
      </c>
      <c r="C34" t="s">
        <v>792</v>
      </c>
      <c r="D34" t="s">
        <v>903</v>
      </c>
      <c r="E34" t="s">
        <v>867</v>
      </c>
      <c r="F34" t="s">
        <v>105</v>
      </c>
      <c r="G34" s="65">
        <v>6051</v>
      </c>
      <c r="H34" s="65">
        <v>4676</v>
      </c>
      <c r="I34" s="65">
        <v>0</v>
      </c>
      <c r="J34" s="65">
        <v>922.39991759999998</v>
      </c>
      <c r="K34" s="66">
        <v>0</v>
      </c>
      <c r="L34" s="66">
        <v>5.6399999999999999E-2</v>
      </c>
      <c r="M34" s="66">
        <v>7.7000000000000002E-3</v>
      </c>
    </row>
    <row r="35" spans="1:13">
      <c r="A35" t="s">
        <v>904</v>
      </c>
      <c r="B35" t="s">
        <v>905</v>
      </c>
      <c r="C35" t="s">
        <v>122</v>
      </c>
      <c r="D35" t="s">
        <v>906</v>
      </c>
      <c r="E35" t="s">
        <v>867</v>
      </c>
      <c r="F35" t="s">
        <v>105</v>
      </c>
      <c r="G35" s="65">
        <v>6358</v>
      </c>
      <c r="H35" s="65">
        <v>2575</v>
      </c>
      <c r="I35" s="65">
        <v>0.62346999999999997</v>
      </c>
      <c r="J35" s="65">
        <v>534.34577999999999</v>
      </c>
      <c r="K35" s="66">
        <v>0</v>
      </c>
      <c r="L35" s="66">
        <v>3.27E-2</v>
      </c>
      <c r="M35" s="66">
        <v>4.4999999999999997E-3</v>
      </c>
    </row>
    <row r="36" spans="1:13">
      <c r="A36" t="s">
        <v>907</v>
      </c>
      <c r="B36" t="s">
        <v>908</v>
      </c>
      <c r="C36" t="s">
        <v>792</v>
      </c>
      <c r="D36" t="s">
        <v>906</v>
      </c>
      <c r="E36" t="s">
        <v>867</v>
      </c>
      <c r="F36" t="s">
        <v>105</v>
      </c>
      <c r="G36" s="65">
        <v>7015</v>
      </c>
      <c r="H36" s="65">
        <v>2855</v>
      </c>
      <c r="I36" s="65">
        <v>0</v>
      </c>
      <c r="J36" s="65">
        <v>652.90709500000003</v>
      </c>
      <c r="K36" s="66">
        <v>0</v>
      </c>
      <c r="L36" s="66">
        <v>3.9899999999999998E-2</v>
      </c>
      <c r="M36" s="66">
        <v>5.4999999999999997E-3</v>
      </c>
    </row>
    <row r="37" spans="1:13">
      <c r="A37" t="s">
        <v>909</v>
      </c>
      <c r="B37" t="s">
        <v>910</v>
      </c>
      <c r="C37" t="s">
        <v>792</v>
      </c>
      <c r="D37" t="s">
        <v>906</v>
      </c>
      <c r="E37" t="s">
        <v>867</v>
      </c>
      <c r="F37" t="s">
        <v>105</v>
      </c>
      <c r="G37" s="65">
        <v>3784</v>
      </c>
      <c r="H37" s="65">
        <v>1930</v>
      </c>
      <c r="I37" s="65">
        <v>0</v>
      </c>
      <c r="J37" s="65">
        <v>238.08171200000001</v>
      </c>
      <c r="K37" s="66">
        <v>0</v>
      </c>
      <c r="L37" s="66">
        <v>1.46E-2</v>
      </c>
      <c r="M37" s="66">
        <v>2E-3</v>
      </c>
    </row>
    <row r="38" spans="1:13">
      <c r="A38" t="s">
        <v>911</v>
      </c>
      <c r="B38" t="s">
        <v>912</v>
      </c>
      <c r="C38" t="s">
        <v>584</v>
      </c>
      <c r="D38" t="s">
        <v>913</v>
      </c>
      <c r="E38" t="s">
        <v>867</v>
      </c>
      <c r="F38" t="s">
        <v>105</v>
      </c>
      <c r="G38" s="65">
        <v>637</v>
      </c>
      <c r="H38" s="65">
        <v>15073</v>
      </c>
      <c r="I38" s="65">
        <v>0</v>
      </c>
      <c r="J38" s="65">
        <v>313.00893259999998</v>
      </c>
      <c r="K38" s="66">
        <v>0</v>
      </c>
      <c r="L38" s="66">
        <v>1.9099999999999999E-2</v>
      </c>
      <c r="M38" s="66">
        <v>2.5999999999999999E-3</v>
      </c>
    </row>
    <row r="39" spans="1:13">
      <c r="A39" t="s">
        <v>914</v>
      </c>
      <c r="B39" t="s">
        <v>915</v>
      </c>
      <c r="C39" t="s">
        <v>122</v>
      </c>
      <c r="D39" t="s">
        <v>916</v>
      </c>
      <c r="E39" t="s">
        <v>867</v>
      </c>
      <c r="F39" t="s">
        <v>105</v>
      </c>
      <c r="G39" s="65">
        <v>14289</v>
      </c>
      <c r="H39" s="65">
        <v>4633</v>
      </c>
      <c r="I39" s="65">
        <v>0</v>
      </c>
      <c r="J39" s="65">
        <v>2158.1505462</v>
      </c>
      <c r="K39" s="66">
        <v>0</v>
      </c>
      <c r="L39" s="66">
        <v>0.13200000000000001</v>
      </c>
      <c r="M39" s="66">
        <v>1.8100000000000002E-2</v>
      </c>
    </row>
    <row r="40" spans="1:13">
      <c r="A40" t="s">
        <v>917</v>
      </c>
      <c r="B40" t="s">
        <v>918</v>
      </c>
      <c r="C40" t="s">
        <v>584</v>
      </c>
      <c r="D40" t="s">
        <v>916</v>
      </c>
      <c r="E40" t="s">
        <v>867</v>
      </c>
      <c r="F40" t="s">
        <v>105</v>
      </c>
      <c r="G40" s="65">
        <v>2611</v>
      </c>
      <c r="H40" s="65">
        <v>6754</v>
      </c>
      <c r="I40" s="65">
        <v>0</v>
      </c>
      <c r="J40" s="65">
        <v>574.89102439999999</v>
      </c>
      <c r="K40" s="66">
        <v>0</v>
      </c>
      <c r="L40" s="66">
        <v>3.5200000000000002E-2</v>
      </c>
      <c r="M40" s="66">
        <v>4.7999999999999996E-3</v>
      </c>
    </row>
    <row r="41" spans="1:13">
      <c r="A41" t="s">
        <v>919</v>
      </c>
      <c r="B41" t="s">
        <v>920</v>
      </c>
      <c r="C41" t="s">
        <v>834</v>
      </c>
      <c r="D41" t="s">
        <v>916</v>
      </c>
      <c r="E41" t="s">
        <v>867</v>
      </c>
      <c r="F41" t="s">
        <v>105</v>
      </c>
      <c r="G41" s="65">
        <v>8165</v>
      </c>
      <c r="H41" s="65">
        <v>1061.5</v>
      </c>
      <c r="I41" s="65">
        <v>0</v>
      </c>
      <c r="J41" s="65">
        <v>282.54900850000001</v>
      </c>
      <c r="K41" s="66">
        <v>0</v>
      </c>
      <c r="L41" s="66">
        <v>1.7299999999999999E-2</v>
      </c>
      <c r="M41" s="66">
        <v>2.3999999999999998E-3</v>
      </c>
    </row>
    <row r="42" spans="1:13">
      <c r="A42" t="s">
        <v>921</v>
      </c>
      <c r="B42" t="s">
        <v>922</v>
      </c>
      <c r="C42" t="s">
        <v>584</v>
      </c>
      <c r="D42" t="s">
        <v>923</v>
      </c>
      <c r="E42" t="s">
        <v>867</v>
      </c>
      <c r="F42" t="s">
        <v>105</v>
      </c>
      <c r="G42" s="65">
        <v>7667</v>
      </c>
      <c r="H42" s="65">
        <v>6978</v>
      </c>
      <c r="I42" s="65">
        <v>0</v>
      </c>
      <c r="J42" s="65">
        <v>1744.1106276</v>
      </c>
      <c r="K42" s="66">
        <v>0</v>
      </c>
      <c r="L42" s="66">
        <v>0.1067</v>
      </c>
      <c r="M42" s="66">
        <v>1.46E-2</v>
      </c>
    </row>
    <row r="43" spans="1:13">
      <c r="A43" t="s">
        <v>924</v>
      </c>
      <c r="B43" t="s">
        <v>925</v>
      </c>
      <c r="C43" t="s">
        <v>584</v>
      </c>
      <c r="D43" t="s">
        <v>926</v>
      </c>
      <c r="E43" t="s">
        <v>867</v>
      </c>
      <c r="F43" t="s">
        <v>105</v>
      </c>
      <c r="G43" s="65">
        <v>0</v>
      </c>
      <c r="H43" s="65">
        <v>0</v>
      </c>
      <c r="I43" s="65">
        <v>1.4218900000000001</v>
      </c>
      <c r="J43" s="65">
        <v>1.4218900000000001</v>
      </c>
      <c r="K43" s="66">
        <v>0</v>
      </c>
      <c r="L43" s="66">
        <v>1E-4</v>
      </c>
      <c r="M43" s="66">
        <v>0</v>
      </c>
    </row>
    <row r="44" spans="1:13">
      <c r="A44" t="s">
        <v>927</v>
      </c>
      <c r="B44" t="s">
        <v>928</v>
      </c>
      <c r="C44" t="s">
        <v>584</v>
      </c>
      <c r="D44" t="s">
        <v>926</v>
      </c>
      <c r="E44" t="s">
        <v>867</v>
      </c>
      <c r="F44" t="s">
        <v>105</v>
      </c>
      <c r="G44" s="65">
        <v>1584</v>
      </c>
      <c r="H44" s="65">
        <v>5387</v>
      </c>
      <c r="I44" s="65">
        <v>0</v>
      </c>
      <c r="J44" s="65">
        <v>278.17606080000002</v>
      </c>
      <c r="K44" s="66">
        <v>0</v>
      </c>
      <c r="L44" s="66">
        <v>1.7000000000000001E-2</v>
      </c>
      <c r="M44" s="66">
        <v>2.3E-3</v>
      </c>
    </row>
    <row r="45" spans="1:13">
      <c r="A45" t="s">
        <v>929</v>
      </c>
      <c r="B45" t="s">
        <v>930</v>
      </c>
      <c r="C45" t="s">
        <v>584</v>
      </c>
      <c r="D45" t="s">
        <v>926</v>
      </c>
      <c r="E45" t="s">
        <v>867</v>
      </c>
      <c r="F45" t="s">
        <v>105</v>
      </c>
      <c r="G45" s="65">
        <v>2853</v>
      </c>
      <c r="H45" s="65">
        <v>6997</v>
      </c>
      <c r="I45" s="65">
        <v>0</v>
      </c>
      <c r="J45" s="65">
        <v>650.77557660000002</v>
      </c>
      <c r="K45" s="66">
        <v>0</v>
      </c>
      <c r="L45" s="66">
        <v>3.9800000000000002E-2</v>
      </c>
      <c r="M45" s="66">
        <v>5.4999999999999997E-3</v>
      </c>
    </row>
    <row r="46" spans="1:13">
      <c r="A46" t="s">
        <v>931</v>
      </c>
      <c r="B46" t="s">
        <v>932</v>
      </c>
      <c r="C46" t="s">
        <v>584</v>
      </c>
      <c r="D46" t="s">
        <v>933</v>
      </c>
      <c r="E46" t="s">
        <v>867</v>
      </c>
      <c r="F46" t="s">
        <v>105</v>
      </c>
      <c r="G46" s="65">
        <v>880</v>
      </c>
      <c r="H46" s="65">
        <v>3386</v>
      </c>
      <c r="I46" s="65">
        <v>0</v>
      </c>
      <c r="J46" s="65">
        <v>97.137568000000002</v>
      </c>
      <c r="K46" s="66">
        <v>0</v>
      </c>
      <c r="L46" s="66">
        <v>5.8999999999999999E-3</v>
      </c>
      <c r="M46" s="66">
        <v>8.0000000000000004E-4</v>
      </c>
    </row>
    <row r="47" spans="1:13">
      <c r="A47" t="s">
        <v>934</v>
      </c>
      <c r="B47" t="s">
        <v>935</v>
      </c>
      <c r="C47" t="s">
        <v>834</v>
      </c>
      <c r="D47" t="s">
        <v>936</v>
      </c>
      <c r="E47" t="s">
        <v>867</v>
      </c>
      <c r="F47" t="s">
        <v>105</v>
      </c>
      <c r="G47" s="65">
        <v>18239</v>
      </c>
      <c r="H47" s="65">
        <v>1934.5</v>
      </c>
      <c r="I47" s="65">
        <v>0</v>
      </c>
      <c r="J47" s="65">
        <v>1150.2370633</v>
      </c>
      <c r="K47" s="66">
        <v>0</v>
      </c>
      <c r="L47" s="66">
        <v>7.0400000000000004E-2</v>
      </c>
      <c r="M47" s="66">
        <v>9.7000000000000003E-3</v>
      </c>
    </row>
    <row r="48" spans="1:13">
      <c r="A48" s="67" t="s">
        <v>937</v>
      </c>
      <c r="C48" s="14"/>
      <c r="D48" s="14"/>
      <c r="E48" s="14"/>
      <c r="F48" s="14"/>
      <c r="G48" s="69">
        <v>1190</v>
      </c>
      <c r="I48" s="69">
        <v>0</v>
      </c>
      <c r="J48" s="69">
        <v>426.05637639999998</v>
      </c>
      <c r="L48" s="68">
        <v>2.6100000000000002E-2</v>
      </c>
      <c r="M48" s="68">
        <v>3.5999999999999999E-3</v>
      </c>
    </row>
    <row r="49" spans="1:13">
      <c r="A49" t="s">
        <v>938</v>
      </c>
      <c r="B49" t="s">
        <v>939</v>
      </c>
      <c r="C49" t="s">
        <v>122</v>
      </c>
      <c r="D49" t="s">
        <v>916</v>
      </c>
      <c r="E49" t="s">
        <v>880</v>
      </c>
      <c r="F49" t="s">
        <v>105</v>
      </c>
      <c r="G49" s="65">
        <v>696</v>
      </c>
      <c r="H49" s="65">
        <v>11171</v>
      </c>
      <c r="I49" s="65">
        <v>0</v>
      </c>
      <c r="J49" s="65">
        <v>253.46552159999999</v>
      </c>
      <c r="K49" s="66">
        <v>0</v>
      </c>
      <c r="L49" s="66">
        <v>1.55E-2</v>
      </c>
      <c r="M49" s="66">
        <v>2.0999999999999999E-3</v>
      </c>
    </row>
    <row r="50" spans="1:13">
      <c r="A50" t="s">
        <v>940</v>
      </c>
      <c r="B50" t="s">
        <v>941</v>
      </c>
      <c r="C50" t="s">
        <v>834</v>
      </c>
      <c r="D50" t="s">
        <v>942</v>
      </c>
      <c r="E50" t="s">
        <v>880</v>
      </c>
      <c r="F50" t="s">
        <v>105</v>
      </c>
      <c r="G50" s="65">
        <v>494</v>
      </c>
      <c r="H50" s="65">
        <v>10717</v>
      </c>
      <c r="I50" s="65">
        <v>0</v>
      </c>
      <c r="J50" s="65">
        <v>172.59085479999999</v>
      </c>
      <c r="K50" s="66">
        <v>0</v>
      </c>
      <c r="L50" s="66">
        <v>1.06E-2</v>
      </c>
      <c r="M50" s="66">
        <v>1.4E-3</v>
      </c>
    </row>
    <row r="51" spans="1:13">
      <c r="A51" s="67" t="s">
        <v>574</v>
      </c>
      <c r="C51" s="14"/>
      <c r="D51" s="14"/>
      <c r="E51" s="14"/>
      <c r="F51" s="14"/>
      <c r="G51" s="69">
        <v>9080</v>
      </c>
      <c r="I51" s="69">
        <v>0</v>
      </c>
      <c r="J51" s="69">
        <v>551.46290399999998</v>
      </c>
      <c r="L51" s="68">
        <v>3.3700000000000001E-2</v>
      </c>
      <c r="M51" s="68">
        <v>4.5999999999999999E-3</v>
      </c>
    </row>
    <row r="52" spans="1:13">
      <c r="A52" t="s">
        <v>943</v>
      </c>
      <c r="B52" t="s">
        <v>944</v>
      </c>
      <c r="C52" t="s">
        <v>584</v>
      </c>
      <c r="D52" t="s">
        <v>889</v>
      </c>
      <c r="E52" t="s">
        <v>893</v>
      </c>
      <c r="F52" t="s">
        <v>105</v>
      </c>
      <c r="G52" s="65">
        <v>9080</v>
      </c>
      <c r="H52" s="65">
        <v>1863</v>
      </c>
      <c r="I52" s="65">
        <v>0</v>
      </c>
      <c r="J52" s="65">
        <v>551.46290399999998</v>
      </c>
      <c r="K52" s="66">
        <v>0</v>
      </c>
      <c r="L52" s="66">
        <v>3.3700000000000001E-2</v>
      </c>
      <c r="M52" s="66">
        <v>4.5999999999999999E-3</v>
      </c>
    </row>
    <row r="53" spans="1:13">
      <c r="A53" s="67" t="s">
        <v>885</v>
      </c>
      <c r="C53" s="14"/>
      <c r="D53" s="14"/>
      <c r="E53" s="14"/>
      <c r="F53" s="14"/>
      <c r="G53" s="69">
        <v>0</v>
      </c>
      <c r="I53" s="69">
        <v>0</v>
      </c>
      <c r="J53" s="69">
        <v>0</v>
      </c>
      <c r="L53" s="68">
        <v>0</v>
      </c>
      <c r="M53" s="68">
        <v>0</v>
      </c>
    </row>
    <row r="54" spans="1:13">
      <c r="A54" t="s">
        <v>224</v>
      </c>
      <c r="B54" t="s">
        <v>224</v>
      </c>
      <c r="C54" s="14"/>
      <c r="D54" s="14"/>
      <c r="E54" t="s">
        <v>224</v>
      </c>
      <c r="F54" t="s">
        <v>224</v>
      </c>
      <c r="G54" s="65">
        <v>0</v>
      </c>
      <c r="H54" s="65">
        <v>0</v>
      </c>
      <c r="J54" s="65">
        <v>0</v>
      </c>
      <c r="K54" s="66">
        <v>0</v>
      </c>
      <c r="L54" s="66">
        <v>0</v>
      </c>
      <c r="M54" s="66">
        <v>0</v>
      </c>
    </row>
    <row r="55" spans="1:13">
      <c r="A55" s="85" t="s">
        <v>231</v>
      </c>
      <c r="C55" s="14"/>
      <c r="D55" s="14"/>
      <c r="E55" s="14"/>
      <c r="F55" s="14"/>
    </row>
    <row r="56" spans="1:13">
      <c r="A56" s="85" t="s">
        <v>292</v>
      </c>
      <c r="C56" s="14"/>
      <c r="D56" s="14"/>
      <c r="E56" s="14"/>
      <c r="F56" s="14"/>
    </row>
    <row r="57" spans="1:13">
      <c r="A57" s="85" t="s">
        <v>293</v>
      </c>
      <c r="C57" s="14"/>
      <c r="D57" s="14"/>
      <c r="E57" s="14"/>
      <c r="F57" s="14"/>
    </row>
    <row r="58" spans="1:13">
      <c r="A58" s="85" t="s">
        <v>294</v>
      </c>
      <c r="C58" s="14"/>
      <c r="D58" s="14"/>
      <c r="E58" s="14"/>
      <c r="F58" s="14"/>
    </row>
    <row r="59" spans="1:13">
      <c r="A59" s="85" t="s">
        <v>295</v>
      </c>
      <c r="C59" s="14"/>
      <c r="D59" s="14"/>
      <c r="E59" s="14"/>
      <c r="F59" s="14"/>
    </row>
    <row r="60" spans="1:13" hidden="1">
      <c r="C60" s="14"/>
      <c r="D60" s="14"/>
      <c r="E60" s="14"/>
      <c r="F60" s="14"/>
    </row>
    <row r="61" spans="1:13" hidden="1">
      <c r="C61" s="14"/>
      <c r="D61" s="14"/>
      <c r="E61" s="14"/>
      <c r="F61" s="14"/>
    </row>
    <row r="62" spans="1:13" hidden="1">
      <c r="C62" s="14"/>
      <c r="D62" s="14"/>
      <c r="E62" s="14"/>
      <c r="F62" s="14"/>
    </row>
    <row r="63" spans="1:13" hidden="1">
      <c r="C63" s="14"/>
      <c r="D63" s="14"/>
      <c r="E63" s="14"/>
      <c r="F63" s="14"/>
    </row>
    <row r="64" spans="1:13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A4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1"/>
    </row>
    <row r="6" spans="1:64" ht="26.25" customHeight="1">
      <c r="A6" s="99" t="s">
        <v>92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1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103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311938.98</v>
      </c>
      <c r="J10" s="7"/>
      <c r="K10" s="63">
        <v>1722.8203278999999</v>
      </c>
      <c r="L10" s="7"/>
      <c r="M10" s="64">
        <v>1</v>
      </c>
      <c r="N10" s="64">
        <v>1.4500000000000001E-2</v>
      </c>
      <c r="O10" s="30"/>
      <c r="BF10" s="14"/>
      <c r="BG10" s="16"/>
      <c r="BH10" s="14"/>
      <c r="BL10" s="14"/>
    </row>
    <row r="11" spans="1:64">
      <c r="A11" s="67" t="s">
        <v>200</v>
      </c>
      <c r="B11" s="14"/>
      <c r="C11" s="14"/>
      <c r="D11" s="14"/>
      <c r="I11" s="69">
        <v>308553.98</v>
      </c>
      <c r="K11" s="69">
        <v>253.63137155999999</v>
      </c>
      <c r="M11" s="68">
        <v>0.1472</v>
      </c>
      <c r="N11" s="68">
        <v>2.0999999999999999E-3</v>
      </c>
    </row>
    <row r="12" spans="1:64">
      <c r="A12" s="67" t="s">
        <v>945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224</v>
      </c>
      <c r="B13" t="s">
        <v>224</v>
      </c>
      <c r="C13" s="14"/>
      <c r="D13" s="14"/>
      <c r="E13" t="s">
        <v>224</v>
      </c>
      <c r="F13" t="s">
        <v>224</v>
      </c>
      <c r="H13" t="s">
        <v>224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946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224</v>
      </c>
      <c r="B15" t="s">
        <v>224</v>
      </c>
      <c r="C15" s="14"/>
      <c r="D15" s="14"/>
      <c r="E15" t="s">
        <v>224</v>
      </c>
      <c r="F15" t="s">
        <v>224</v>
      </c>
      <c r="H15" t="s">
        <v>224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308553.98</v>
      </c>
      <c r="K16" s="69">
        <v>253.63137155999999</v>
      </c>
      <c r="M16" s="68">
        <v>0.1472</v>
      </c>
      <c r="N16" s="68">
        <v>2.0999999999999999E-3</v>
      </c>
    </row>
    <row r="17" spans="1:14">
      <c r="A17" t="s">
        <v>947</v>
      </c>
      <c r="B17" t="s">
        <v>948</v>
      </c>
      <c r="C17" t="s">
        <v>99</v>
      </c>
      <c r="D17" t="s">
        <v>949</v>
      </c>
      <c r="E17" t="s">
        <v>867</v>
      </c>
      <c r="F17" t="s">
        <v>950</v>
      </c>
      <c r="G17" t="s">
        <v>210</v>
      </c>
      <c r="H17" t="s">
        <v>105</v>
      </c>
      <c r="I17" s="65">
        <v>308553.98</v>
      </c>
      <c r="J17" s="65">
        <v>82.2</v>
      </c>
      <c r="K17" s="65">
        <v>253.63137155999999</v>
      </c>
      <c r="L17" s="66">
        <v>8.0000000000000004E-4</v>
      </c>
      <c r="M17" s="66">
        <v>0.1472</v>
      </c>
      <c r="N17" s="66">
        <v>2.0999999999999999E-3</v>
      </c>
    </row>
    <row r="18" spans="1:14">
      <c r="A18" s="67" t="s">
        <v>574</v>
      </c>
      <c r="B18" s="14"/>
      <c r="C18" s="14"/>
      <c r="D18" s="14"/>
      <c r="I18" s="69">
        <v>0</v>
      </c>
      <c r="K18" s="69">
        <v>0</v>
      </c>
      <c r="M18" s="68">
        <v>0</v>
      </c>
      <c r="N18" s="68">
        <v>0</v>
      </c>
    </row>
    <row r="19" spans="1:14">
      <c r="A19" t="s">
        <v>224</v>
      </c>
      <c r="B19" t="s">
        <v>224</v>
      </c>
      <c r="C19" s="14"/>
      <c r="D19" s="14"/>
      <c r="E19" t="s">
        <v>224</v>
      </c>
      <c r="F19" t="s">
        <v>224</v>
      </c>
      <c r="H19" t="s">
        <v>224</v>
      </c>
      <c r="I19" s="65">
        <v>0</v>
      </c>
      <c r="J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229</v>
      </c>
      <c r="B20" s="14"/>
      <c r="C20" s="14"/>
      <c r="D20" s="14"/>
      <c r="I20" s="69">
        <v>3385</v>
      </c>
      <c r="K20" s="69">
        <v>1469.18895634</v>
      </c>
      <c r="M20" s="68">
        <v>0.8528</v>
      </c>
      <c r="N20" s="68">
        <v>1.23E-2</v>
      </c>
    </row>
    <row r="21" spans="1:14">
      <c r="A21" s="67" t="s">
        <v>945</v>
      </c>
      <c r="B21" s="14"/>
      <c r="C21" s="14"/>
      <c r="D21" s="14"/>
      <c r="I21" s="69">
        <v>0</v>
      </c>
      <c r="K21" s="69">
        <v>0</v>
      </c>
      <c r="M21" s="68">
        <v>0</v>
      </c>
      <c r="N21" s="68">
        <v>0</v>
      </c>
    </row>
    <row r="22" spans="1:14">
      <c r="A22" t="s">
        <v>224</v>
      </c>
      <c r="B22" t="s">
        <v>224</v>
      </c>
      <c r="C22" s="14"/>
      <c r="D22" s="14"/>
      <c r="E22" t="s">
        <v>224</v>
      </c>
      <c r="F22" t="s">
        <v>224</v>
      </c>
      <c r="H22" t="s">
        <v>224</v>
      </c>
      <c r="I22" s="65">
        <v>0</v>
      </c>
      <c r="J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946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224</v>
      </c>
      <c r="B24" t="s">
        <v>224</v>
      </c>
      <c r="C24" s="14"/>
      <c r="D24" s="14"/>
      <c r="E24" t="s">
        <v>224</v>
      </c>
      <c r="F24" t="s">
        <v>224</v>
      </c>
      <c r="H24" t="s">
        <v>224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91</v>
      </c>
      <c r="B25" s="14"/>
      <c r="C25" s="14"/>
      <c r="D25" s="14"/>
      <c r="I25" s="69">
        <v>3385</v>
      </c>
      <c r="K25" s="69">
        <v>1469.18895634</v>
      </c>
      <c r="M25" s="68">
        <v>0.8528</v>
      </c>
      <c r="N25" s="68">
        <v>1.23E-2</v>
      </c>
    </row>
    <row r="26" spans="1:14">
      <c r="A26" t="s">
        <v>951</v>
      </c>
      <c r="B26" t="s">
        <v>952</v>
      </c>
      <c r="C26" t="s">
        <v>122</v>
      </c>
      <c r="D26" t="s">
        <v>953</v>
      </c>
      <c r="E26" t="s">
        <v>867</v>
      </c>
      <c r="F26" t="s">
        <v>224</v>
      </c>
      <c r="G26" t="s">
        <v>954</v>
      </c>
      <c r="H26" t="s">
        <v>105</v>
      </c>
      <c r="I26" s="65">
        <v>736</v>
      </c>
      <c r="J26" s="65">
        <v>19248</v>
      </c>
      <c r="K26" s="65">
        <v>461.82881279999998</v>
      </c>
      <c r="L26" s="66">
        <v>0</v>
      </c>
      <c r="M26" s="66">
        <v>0.2681</v>
      </c>
      <c r="N26" s="66">
        <v>3.8999999999999998E-3</v>
      </c>
    </row>
    <row r="27" spans="1:14">
      <c r="A27" t="s">
        <v>955</v>
      </c>
      <c r="B27" t="s">
        <v>956</v>
      </c>
      <c r="C27" t="s">
        <v>122</v>
      </c>
      <c r="D27" t="s">
        <v>957</v>
      </c>
      <c r="E27" t="s">
        <v>867</v>
      </c>
      <c r="F27" t="s">
        <v>224</v>
      </c>
      <c r="G27" t="s">
        <v>954</v>
      </c>
      <c r="H27" t="s">
        <v>105</v>
      </c>
      <c r="I27" s="65">
        <v>560</v>
      </c>
      <c r="J27" s="65">
        <v>13533</v>
      </c>
      <c r="K27" s="65">
        <v>247.058448</v>
      </c>
      <c r="L27" s="66">
        <v>0</v>
      </c>
      <c r="M27" s="66">
        <v>0.1434</v>
      </c>
      <c r="N27" s="66">
        <v>2.0999999999999999E-3</v>
      </c>
    </row>
    <row r="28" spans="1:14">
      <c r="A28" t="s">
        <v>958</v>
      </c>
      <c r="B28" t="s">
        <v>959</v>
      </c>
      <c r="C28" t="s">
        <v>122</v>
      </c>
      <c r="D28" t="s">
        <v>960</v>
      </c>
      <c r="E28" t="s">
        <v>867</v>
      </c>
      <c r="F28" t="s">
        <v>224</v>
      </c>
      <c r="G28" t="s">
        <v>954</v>
      </c>
      <c r="H28" t="s">
        <v>105</v>
      </c>
      <c r="I28" s="65">
        <v>1288</v>
      </c>
      <c r="J28" s="65">
        <v>10310</v>
      </c>
      <c r="K28" s="65">
        <v>432.90452800000003</v>
      </c>
      <c r="L28" s="66">
        <v>0</v>
      </c>
      <c r="M28" s="66">
        <v>0.25130000000000002</v>
      </c>
      <c r="N28" s="66">
        <v>3.5999999999999999E-3</v>
      </c>
    </row>
    <row r="29" spans="1:14">
      <c r="A29" t="s">
        <v>961</v>
      </c>
      <c r="B29" t="s">
        <v>962</v>
      </c>
      <c r="C29" t="s">
        <v>122</v>
      </c>
      <c r="D29" t="s">
        <v>963</v>
      </c>
      <c r="E29" t="s">
        <v>867</v>
      </c>
      <c r="F29" t="s">
        <v>224</v>
      </c>
      <c r="G29" t="s">
        <v>954</v>
      </c>
      <c r="H29" t="s">
        <v>105</v>
      </c>
      <c r="I29" s="65">
        <v>801</v>
      </c>
      <c r="J29" s="65">
        <v>12537.9</v>
      </c>
      <c r="K29" s="65">
        <v>327.39716754</v>
      </c>
      <c r="L29" s="66">
        <v>0</v>
      </c>
      <c r="M29" s="66">
        <v>0.19</v>
      </c>
      <c r="N29" s="66">
        <v>2.7000000000000001E-3</v>
      </c>
    </row>
    <row r="30" spans="1:14">
      <c r="A30" s="67" t="s">
        <v>574</v>
      </c>
      <c r="B30" s="14"/>
      <c r="C30" s="14"/>
      <c r="D30" s="14"/>
      <c r="I30" s="69">
        <v>0</v>
      </c>
      <c r="K30" s="69">
        <v>0</v>
      </c>
      <c r="M30" s="68">
        <v>0</v>
      </c>
      <c r="N30" s="68">
        <v>0</v>
      </c>
    </row>
    <row r="31" spans="1:14">
      <c r="A31" t="s">
        <v>224</v>
      </c>
      <c r="B31" t="s">
        <v>224</v>
      </c>
      <c r="C31" s="14"/>
      <c r="D31" s="14"/>
      <c r="E31" t="s">
        <v>224</v>
      </c>
      <c r="F31" t="s">
        <v>224</v>
      </c>
      <c r="H31" t="s">
        <v>224</v>
      </c>
      <c r="I31" s="65">
        <v>0</v>
      </c>
      <c r="J31" s="65">
        <v>0</v>
      </c>
      <c r="K31" s="65">
        <v>0</v>
      </c>
      <c r="L31" s="66">
        <v>0</v>
      </c>
      <c r="M31" s="66">
        <v>0</v>
      </c>
      <c r="N31" s="66">
        <v>0</v>
      </c>
    </row>
    <row r="32" spans="1:14">
      <c r="A32" s="85" t="s">
        <v>231</v>
      </c>
      <c r="B32" s="14"/>
      <c r="C32" s="14"/>
      <c r="D32" s="14"/>
    </row>
    <row r="33" spans="1:4">
      <c r="A33" s="85" t="s">
        <v>292</v>
      </c>
      <c r="B33" s="14"/>
      <c r="C33" s="14"/>
      <c r="D33" s="14"/>
    </row>
    <row r="34" spans="1:4">
      <c r="A34" s="85" t="s">
        <v>293</v>
      </c>
      <c r="B34" s="14"/>
      <c r="C34" s="14"/>
      <c r="D34" s="14"/>
    </row>
    <row r="35" spans="1:4">
      <c r="A35" s="85" t="s">
        <v>294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 customWidth="1"/>
    <col min="13" max="13" width="7.140625" style="14" hidden="1" customWidth="1"/>
    <col min="14" max="14" width="6" style="14" hidden="1" customWidth="1"/>
    <col min="15" max="15" width="7.85546875" style="14" hidden="1" customWidth="1"/>
    <col min="16" max="16" width="8.140625" style="14" hidden="1" customWidth="1"/>
    <col min="17" max="17" width="6.28515625" style="14" hidden="1" customWidth="1"/>
    <col min="18" max="18" width="8" style="14" hidden="1" customWidth="1"/>
    <col min="19" max="19" width="8.7109375" style="14" hidden="1" customWidth="1"/>
    <col min="20" max="20" width="10" style="14" hidden="1" customWidth="1"/>
    <col min="21" max="21" width="9.5703125" style="14" hidden="1" customWidth="1"/>
    <col min="22" max="22" width="6.140625" style="14" hidden="1" customWidth="1"/>
    <col min="23" max="24" width="5.7109375" style="14" hidden="1" customWidth="1"/>
    <col min="25" max="25" width="6.85546875" style="14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1"/>
    </row>
    <row r="6" spans="1:59" ht="26.25" customHeight="1">
      <c r="A6" s="99" t="s">
        <v>94</v>
      </c>
      <c r="B6" s="100"/>
      <c r="C6" s="100"/>
      <c r="D6" s="100"/>
      <c r="E6" s="100"/>
      <c r="F6" s="100"/>
      <c r="G6" s="100"/>
      <c r="H6" s="100"/>
      <c r="I6" s="100"/>
      <c r="J6" s="100"/>
      <c r="K6" s="101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45896.03</v>
      </c>
      <c r="G10" s="7"/>
      <c r="H10" s="63">
        <v>54.295384300000002</v>
      </c>
      <c r="I10" s="22"/>
      <c r="J10" s="64">
        <v>1</v>
      </c>
      <c r="K10" s="64">
        <v>5.0000000000000001E-4</v>
      </c>
      <c r="BB10" s="14"/>
      <c r="BC10" s="16"/>
      <c r="BD10" s="14"/>
      <c r="BF10" s="14"/>
    </row>
    <row r="11" spans="1:59">
      <c r="A11" s="67" t="s">
        <v>200</v>
      </c>
      <c r="C11" s="14"/>
      <c r="D11" s="14"/>
      <c r="F11" s="69">
        <v>45896.03</v>
      </c>
      <c r="H11" s="69">
        <v>54.295384300000002</v>
      </c>
      <c r="J11" s="68">
        <v>1</v>
      </c>
      <c r="K11" s="68">
        <v>5.0000000000000001E-4</v>
      </c>
    </row>
    <row r="12" spans="1:59">
      <c r="A12" s="67" t="s">
        <v>964</v>
      </c>
      <c r="C12" s="14"/>
      <c r="D12" s="14"/>
      <c r="F12" s="69">
        <v>45896.03</v>
      </c>
      <c r="H12" s="69">
        <v>54.295384300000002</v>
      </c>
      <c r="J12" s="68">
        <v>1</v>
      </c>
      <c r="K12" s="68">
        <v>5.0000000000000001E-4</v>
      </c>
    </row>
    <row r="13" spans="1:59">
      <c r="A13" t="s">
        <v>965</v>
      </c>
      <c r="B13" t="s">
        <v>966</v>
      </c>
      <c r="C13" t="s">
        <v>99</v>
      </c>
      <c r="D13" t="s">
        <v>740</v>
      </c>
      <c r="E13" t="s">
        <v>101</v>
      </c>
      <c r="F13" s="65">
        <v>12500</v>
      </c>
      <c r="G13" s="65">
        <v>41.8</v>
      </c>
      <c r="H13" s="65">
        <v>5.2249999999999996</v>
      </c>
      <c r="I13" s="66">
        <v>3.5999999999999999E-3</v>
      </c>
      <c r="J13" s="66">
        <v>9.6199999999999994E-2</v>
      </c>
      <c r="K13" s="66">
        <v>0</v>
      </c>
    </row>
    <row r="14" spans="1:59">
      <c r="A14" t="s">
        <v>967</v>
      </c>
      <c r="B14" t="s">
        <v>968</v>
      </c>
      <c r="C14" t="s">
        <v>99</v>
      </c>
      <c r="D14" t="s">
        <v>740</v>
      </c>
      <c r="E14" t="s">
        <v>105</v>
      </c>
      <c r="F14" s="65">
        <v>12500</v>
      </c>
      <c r="G14" s="65">
        <v>199</v>
      </c>
      <c r="H14" s="65">
        <v>24.875</v>
      </c>
      <c r="I14" s="66">
        <v>3.5999999999999999E-3</v>
      </c>
      <c r="J14" s="66">
        <v>0.45810000000000001</v>
      </c>
      <c r="K14" s="66">
        <v>2.0000000000000001E-4</v>
      </c>
    </row>
    <row r="15" spans="1:59">
      <c r="A15" t="s">
        <v>969</v>
      </c>
      <c r="B15" t="s">
        <v>970</v>
      </c>
      <c r="C15" t="s">
        <v>99</v>
      </c>
      <c r="D15" t="s">
        <v>555</v>
      </c>
      <c r="E15" t="s">
        <v>101</v>
      </c>
      <c r="F15" s="65">
        <v>13812.03</v>
      </c>
      <c r="G15" s="65">
        <v>1</v>
      </c>
      <c r="H15" s="65">
        <v>0.1381203</v>
      </c>
      <c r="I15" s="66">
        <v>1E-4</v>
      </c>
      <c r="J15" s="66">
        <v>2.5000000000000001E-3</v>
      </c>
      <c r="K15" s="66">
        <v>0</v>
      </c>
    </row>
    <row r="16" spans="1:59">
      <c r="A16" t="s">
        <v>971</v>
      </c>
      <c r="B16" t="s">
        <v>972</v>
      </c>
      <c r="C16" t="s">
        <v>99</v>
      </c>
      <c r="D16" t="s">
        <v>766</v>
      </c>
      <c r="E16" t="s">
        <v>101</v>
      </c>
      <c r="F16" s="65">
        <v>7084</v>
      </c>
      <c r="G16" s="65">
        <v>339.6</v>
      </c>
      <c r="H16" s="65">
        <v>24.057264</v>
      </c>
      <c r="I16" s="66">
        <v>7.1999999999999998E-3</v>
      </c>
      <c r="J16" s="66">
        <v>0.44309999999999999</v>
      </c>
      <c r="K16" s="66">
        <v>2.0000000000000001E-4</v>
      </c>
    </row>
    <row r="17" spans="1:11">
      <c r="A17" s="67" t="s">
        <v>229</v>
      </c>
      <c r="C17" s="14"/>
      <c r="D17" s="14"/>
      <c r="F17" s="69">
        <v>0</v>
      </c>
      <c r="H17" s="69">
        <v>0</v>
      </c>
      <c r="J17" s="68">
        <v>0</v>
      </c>
      <c r="K17" s="68">
        <v>0</v>
      </c>
    </row>
    <row r="18" spans="1:11">
      <c r="A18" s="67" t="s">
        <v>973</v>
      </c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224</v>
      </c>
      <c r="B19" t="s">
        <v>224</v>
      </c>
      <c r="C19" s="14"/>
      <c r="D19" t="s">
        <v>224</v>
      </c>
      <c r="E19" t="s">
        <v>224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85" t="s">
        <v>231</v>
      </c>
      <c r="C20" s="14"/>
      <c r="D20" s="14"/>
    </row>
    <row r="21" spans="1:11">
      <c r="A21" s="85" t="s">
        <v>292</v>
      </c>
      <c r="C21" s="14"/>
      <c r="D21" s="14"/>
    </row>
    <row r="22" spans="1:11">
      <c r="A22" s="85" t="s">
        <v>293</v>
      </c>
      <c r="C22" s="14"/>
      <c r="D22" s="14"/>
    </row>
    <row r="23" spans="1:11">
      <c r="A23" s="85" t="s">
        <v>294</v>
      </c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61" width="0" style="14" hidden="1" customWidth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1"/>
    </row>
    <row r="6" spans="1:60" ht="26.25" customHeight="1">
      <c r="A6" s="99" t="s">
        <v>97</v>
      </c>
      <c r="B6" s="100"/>
      <c r="C6" s="100"/>
      <c r="D6" s="100"/>
      <c r="E6" s="100"/>
      <c r="F6" s="100"/>
      <c r="G6" s="100"/>
      <c r="H6" s="100"/>
      <c r="I6" s="100"/>
      <c r="J6" s="100"/>
      <c r="K6" s="101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400</v>
      </c>
      <c r="G10" s="7"/>
      <c r="H10" s="63">
        <v>28.79232</v>
      </c>
      <c r="I10" s="22"/>
      <c r="J10" s="64">
        <v>1</v>
      </c>
      <c r="K10" s="64">
        <v>2.0000000000000001E-4</v>
      </c>
      <c r="BC10" s="14"/>
      <c r="BD10" s="16"/>
      <c r="BE10" s="14"/>
      <c r="BG10" s="14"/>
    </row>
    <row r="11" spans="1:60">
      <c r="A11" s="67" t="s">
        <v>200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974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224</v>
      </c>
      <c r="B13" t="s">
        <v>224</v>
      </c>
      <c r="C13" s="14"/>
      <c r="D13" t="s">
        <v>224</v>
      </c>
      <c r="E13" t="s">
        <v>224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975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224</v>
      </c>
      <c r="B15" t="s">
        <v>224</v>
      </c>
      <c r="C15" s="14"/>
      <c r="D15" t="s">
        <v>224</v>
      </c>
      <c r="E15" t="s">
        <v>224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976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224</v>
      </c>
      <c r="B17" t="s">
        <v>224</v>
      </c>
      <c r="C17" s="14"/>
      <c r="D17" t="s">
        <v>224</v>
      </c>
      <c r="E17" t="s">
        <v>224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574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224</v>
      </c>
      <c r="B19" t="s">
        <v>224</v>
      </c>
      <c r="C19" s="14"/>
      <c r="D19" t="s">
        <v>224</v>
      </c>
      <c r="E19" t="s">
        <v>224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229</v>
      </c>
      <c r="B20" s="14"/>
      <c r="C20" s="14"/>
      <c r="D20" s="14"/>
      <c r="F20" s="69">
        <v>400</v>
      </c>
      <c r="H20" s="69">
        <v>28.79232</v>
      </c>
      <c r="J20" s="68">
        <v>1</v>
      </c>
      <c r="K20" s="68">
        <v>2.0000000000000001E-4</v>
      </c>
    </row>
    <row r="21" spans="1:11">
      <c r="A21" s="67" t="s">
        <v>974</v>
      </c>
      <c r="B21" s="14"/>
      <c r="C21" s="14"/>
      <c r="D21" s="14"/>
      <c r="F21" s="69">
        <v>400</v>
      </c>
      <c r="H21" s="69">
        <v>28.79232</v>
      </c>
      <c r="J21" s="68">
        <v>1</v>
      </c>
      <c r="K21" s="68">
        <v>2.0000000000000001E-4</v>
      </c>
    </row>
    <row r="22" spans="1:11">
      <c r="A22" t="s">
        <v>977</v>
      </c>
      <c r="B22" t="s">
        <v>978</v>
      </c>
      <c r="C22" t="s">
        <v>122</v>
      </c>
      <c r="D22" t="s">
        <v>893</v>
      </c>
      <c r="E22" t="s">
        <v>105</v>
      </c>
      <c r="F22" s="65">
        <v>400</v>
      </c>
      <c r="G22" s="65">
        <v>2208</v>
      </c>
      <c r="H22" s="65">
        <v>28.79232</v>
      </c>
      <c r="I22" s="66">
        <v>0</v>
      </c>
      <c r="J22" s="66">
        <v>1</v>
      </c>
      <c r="K22" s="66">
        <v>2.0000000000000001E-4</v>
      </c>
    </row>
    <row r="23" spans="1:11">
      <c r="A23" s="67" t="s">
        <v>979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224</v>
      </c>
      <c r="B24" t="s">
        <v>224</v>
      </c>
      <c r="C24" s="14"/>
      <c r="D24" t="s">
        <v>224</v>
      </c>
      <c r="E24" t="s">
        <v>224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976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224</v>
      </c>
      <c r="B26" t="s">
        <v>224</v>
      </c>
      <c r="C26" s="14"/>
      <c r="D26" t="s">
        <v>224</v>
      </c>
      <c r="E26" t="s">
        <v>224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980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224</v>
      </c>
      <c r="B28" t="s">
        <v>224</v>
      </c>
      <c r="C28" s="14"/>
      <c r="D28" t="s">
        <v>224</v>
      </c>
      <c r="E28" t="s">
        <v>224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574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224</v>
      </c>
      <c r="B30" t="s">
        <v>224</v>
      </c>
      <c r="C30" s="14"/>
      <c r="D30" t="s">
        <v>224</v>
      </c>
      <c r="E30" t="s">
        <v>224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85" t="s">
        <v>231</v>
      </c>
      <c r="B31" s="14"/>
      <c r="C31" s="14"/>
      <c r="D31" s="14"/>
    </row>
    <row r="32" spans="1:11">
      <c r="A32" s="85" t="s">
        <v>292</v>
      </c>
      <c r="B32" s="14"/>
      <c r="C32" s="14"/>
      <c r="D32" s="14"/>
    </row>
    <row r="33" spans="1:4">
      <c r="A33" s="85" t="s">
        <v>293</v>
      </c>
      <c r="B33" s="14"/>
      <c r="C33" s="14"/>
      <c r="D33" s="14"/>
    </row>
    <row r="34" spans="1:4">
      <c r="A34" s="85" t="s">
        <v>294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G569"/>
  <sheetViews>
    <sheetView rightToLeft="1" workbookViewId="0">
      <selection activeCell="A7" sqref="A7"/>
    </sheetView>
  </sheetViews>
  <sheetFormatPr defaultColWidth="9.140625" defaultRowHeight="18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16384" width="9.140625" style="14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1"/>
      <c r="BC5" s="14" t="s">
        <v>99</v>
      </c>
      <c r="BE5" s="14" t="s">
        <v>100</v>
      </c>
      <c r="BG5" s="16" t="s">
        <v>101</v>
      </c>
    </row>
    <row r="6" spans="1:59" ht="26.25" customHeight="1">
      <c r="A6" s="99" t="s">
        <v>102</v>
      </c>
      <c r="B6" s="100"/>
      <c r="C6" s="100"/>
      <c r="D6" s="100"/>
      <c r="E6" s="100"/>
      <c r="F6" s="100"/>
      <c r="G6" s="100"/>
      <c r="H6" s="100"/>
      <c r="I6" s="100"/>
      <c r="J6" s="101"/>
      <c r="BC6" s="16" t="s">
        <v>103</v>
      </c>
      <c r="BE6" s="14" t="s">
        <v>104</v>
      </c>
      <c r="BG6" s="16" t="s">
        <v>105</v>
      </c>
    </row>
    <row r="7" spans="1:59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B7" s="14" t="s">
        <v>106</v>
      </c>
      <c r="BC7" s="14" t="s">
        <v>107</v>
      </c>
      <c r="BD7" s="14" t="s">
        <v>108</v>
      </c>
      <c r="BF7" s="20" t="s">
        <v>109</v>
      </c>
    </row>
    <row r="8" spans="1:59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B8" s="14" t="s">
        <v>110</v>
      </c>
      <c r="BD8" s="14" t="s">
        <v>111</v>
      </c>
      <c r="BF8" s="20" t="s">
        <v>112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B9" s="14" t="s">
        <v>113</v>
      </c>
      <c r="BC9" s="16"/>
      <c r="BD9" s="14" t="s">
        <v>114</v>
      </c>
      <c r="BF9" s="14" t="s">
        <v>115</v>
      </c>
    </row>
    <row r="10" spans="1:59" s="20" customFormat="1" ht="18" customHeight="1">
      <c r="A10" s="21" t="s">
        <v>116</v>
      </c>
      <c r="B10" s="7"/>
      <c r="C10" s="7"/>
      <c r="D10" s="7"/>
      <c r="E10" s="7"/>
      <c r="F10" s="63">
        <v>10283.66</v>
      </c>
      <c r="G10" s="22"/>
      <c r="H10" s="63">
        <v>25.046482182464363</v>
      </c>
      <c r="I10" s="64">
        <v>1</v>
      </c>
      <c r="J10" s="64">
        <v>2.0000000000000001E-4</v>
      </c>
      <c r="K10" s="16"/>
      <c r="L10" s="16"/>
      <c r="M10" s="16"/>
      <c r="N10" s="16"/>
      <c r="BB10" s="14" t="s">
        <v>117</v>
      </c>
      <c r="BC10" s="16"/>
      <c r="BD10" s="14" t="s">
        <v>118</v>
      </c>
      <c r="BF10" s="14" t="s">
        <v>119</v>
      </c>
    </row>
    <row r="11" spans="1:59">
      <c r="A11" s="67" t="s">
        <v>200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C11" s="14" t="s">
        <v>120</v>
      </c>
      <c r="BE11" s="14" t="s">
        <v>121</v>
      </c>
    </row>
    <row r="12" spans="1:59">
      <c r="A12" t="s">
        <v>224</v>
      </c>
      <c r="B12" t="s">
        <v>224</v>
      </c>
      <c r="C12" s="16"/>
      <c r="D12" t="s">
        <v>224</v>
      </c>
      <c r="E12" t="s">
        <v>224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C12" s="14" t="s">
        <v>122</v>
      </c>
      <c r="BD12" s="14" t="s">
        <v>123</v>
      </c>
      <c r="BE12" s="14" t="s">
        <v>124</v>
      </c>
    </row>
    <row r="13" spans="1:59">
      <c r="A13" s="67" t="s">
        <v>229</v>
      </c>
      <c r="B13" s="16"/>
      <c r="C13" s="16"/>
      <c r="D13" s="16"/>
      <c r="E13" s="16"/>
      <c r="F13" s="69">
        <v>10283.66</v>
      </c>
      <c r="G13" s="16"/>
      <c r="H13" s="69">
        <v>25.046482182464363</v>
      </c>
      <c r="I13" s="68">
        <v>1</v>
      </c>
      <c r="J13" s="68">
        <v>2.0000000000000001E-4</v>
      </c>
      <c r="BE13" s="14" t="s">
        <v>125</v>
      </c>
    </row>
    <row r="14" spans="1:59">
      <c r="A14" t="s">
        <v>981</v>
      </c>
      <c r="B14" t="s">
        <v>982</v>
      </c>
      <c r="C14" t="s">
        <v>122</v>
      </c>
      <c r="D14" t="s">
        <v>893</v>
      </c>
      <c r="E14" t="s">
        <v>109</v>
      </c>
      <c r="F14" s="65">
        <v>4</v>
      </c>
      <c r="G14" s="65">
        <v>1.5528</v>
      </c>
      <c r="H14" s="65">
        <v>2.406715776E-4</v>
      </c>
      <c r="I14" s="66">
        <v>0</v>
      </c>
      <c r="J14" s="66">
        <v>0</v>
      </c>
      <c r="BE14" s="14" t="s">
        <v>126</v>
      </c>
    </row>
    <row r="15" spans="1:59">
      <c r="A15" t="s">
        <v>983</v>
      </c>
      <c r="B15" t="s">
        <v>984</v>
      </c>
      <c r="C15" t="s">
        <v>122</v>
      </c>
      <c r="D15" t="s">
        <v>893</v>
      </c>
      <c r="E15" t="s">
        <v>112</v>
      </c>
      <c r="F15" s="65">
        <v>4</v>
      </c>
      <c r="G15" s="65">
        <v>0.69804999999999995</v>
      </c>
      <c r="H15" s="65">
        <v>1.2614321939999999E-4</v>
      </c>
      <c r="I15" s="66">
        <v>0</v>
      </c>
      <c r="J15" s="66">
        <v>0</v>
      </c>
      <c r="BE15" s="14" t="s">
        <v>127</v>
      </c>
    </row>
    <row r="16" spans="1:59">
      <c r="A16" t="s">
        <v>985</v>
      </c>
      <c r="B16" t="s">
        <v>986</v>
      </c>
      <c r="C16" t="s">
        <v>122</v>
      </c>
      <c r="D16" t="s">
        <v>893</v>
      </c>
      <c r="E16" t="s">
        <v>112</v>
      </c>
      <c r="F16" s="65">
        <v>-4960</v>
      </c>
      <c r="G16" s="65">
        <v>100</v>
      </c>
      <c r="H16" s="65">
        <v>-22.407792000000001</v>
      </c>
      <c r="I16" s="66">
        <v>-0.89459999999999995</v>
      </c>
      <c r="J16" s="66">
        <v>-2.0000000000000001E-4</v>
      </c>
      <c r="BE16" s="14" t="s">
        <v>128</v>
      </c>
    </row>
    <row r="17" spans="1:57">
      <c r="A17" t="s">
        <v>987</v>
      </c>
      <c r="B17" t="s">
        <v>986</v>
      </c>
      <c r="C17" t="s">
        <v>122</v>
      </c>
      <c r="D17" t="s">
        <v>893</v>
      </c>
      <c r="E17" t="s">
        <v>109</v>
      </c>
      <c r="F17" s="65">
        <v>-3612.64</v>
      </c>
      <c r="G17" s="65">
        <v>100</v>
      </c>
      <c r="H17" s="65">
        <v>-13.998257472000001</v>
      </c>
      <c r="I17" s="66">
        <v>-0.55889999999999995</v>
      </c>
      <c r="J17" s="66">
        <v>-1E-4</v>
      </c>
      <c r="BE17" s="14" t="s">
        <v>129</v>
      </c>
    </row>
    <row r="18" spans="1:57">
      <c r="A18" t="s">
        <v>988</v>
      </c>
      <c r="B18" t="s">
        <v>989</v>
      </c>
      <c r="C18" t="s">
        <v>122</v>
      </c>
      <c r="D18" t="s">
        <v>893</v>
      </c>
      <c r="E18" t="s">
        <v>105</v>
      </c>
      <c r="F18" s="65">
        <v>18850.3</v>
      </c>
      <c r="G18" s="65">
        <v>100</v>
      </c>
      <c r="H18" s="65">
        <v>61.451977999999997</v>
      </c>
      <c r="I18" s="66">
        <v>2.4535</v>
      </c>
      <c r="J18" s="66">
        <v>5.0000000000000001E-4</v>
      </c>
      <c r="BE18" s="14" t="s">
        <v>130</v>
      </c>
    </row>
    <row r="19" spans="1:57">
      <c r="A19" t="s">
        <v>990</v>
      </c>
      <c r="B19" t="s">
        <v>991</v>
      </c>
      <c r="C19" t="s">
        <v>122</v>
      </c>
      <c r="D19" t="s">
        <v>893</v>
      </c>
      <c r="E19" t="s">
        <v>105</v>
      </c>
      <c r="F19" s="65">
        <v>4</v>
      </c>
      <c r="G19" s="65">
        <v>1.4549000000000001</v>
      </c>
      <c r="H19" s="65">
        <v>1.8971896E-4</v>
      </c>
      <c r="I19" s="66">
        <v>0</v>
      </c>
      <c r="J19" s="66">
        <v>0</v>
      </c>
      <c r="BE19" s="14" t="s">
        <v>131</v>
      </c>
    </row>
    <row r="20" spans="1:57">
      <c r="A20" t="s">
        <v>992</v>
      </c>
      <c r="B20" t="s">
        <v>993</v>
      </c>
      <c r="C20" t="s">
        <v>122</v>
      </c>
      <c r="D20" t="s">
        <v>893</v>
      </c>
      <c r="E20" t="s">
        <v>105</v>
      </c>
      <c r="F20" s="65">
        <v>-6</v>
      </c>
      <c r="G20" s="65">
        <v>1.472031E-2</v>
      </c>
      <c r="H20" s="65">
        <v>-2.8792926360000001E-6</v>
      </c>
      <c r="I20" s="66">
        <v>0</v>
      </c>
      <c r="J20" s="66">
        <v>0</v>
      </c>
      <c r="BE20" s="14" t="s">
        <v>122</v>
      </c>
    </row>
    <row r="21" spans="1:57">
      <c r="A21" s="85" t="s">
        <v>231</v>
      </c>
      <c r="B21" s="16"/>
      <c r="C21" s="16"/>
      <c r="D21" s="16"/>
      <c r="E21" s="16"/>
      <c r="F21" s="16"/>
      <c r="G21" s="16"/>
    </row>
    <row r="22" spans="1:57">
      <c r="A22" s="85" t="s">
        <v>292</v>
      </c>
      <c r="B22" s="16"/>
      <c r="C22" s="16"/>
      <c r="D22" s="16"/>
      <c r="E22" s="16"/>
      <c r="F22" s="16"/>
      <c r="G22" s="16"/>
    </row>
    <row r="23" spans="1:57">
      <c r="A23" s="85" t="s">
        <v>293</v>
      </c>
      <c r="B23" s="16"/>
      <c r="C23" s="16"/>
      <c r="D23" s="16"/>
      <c r="E23" s="16"/>
      <c r="F23" s="16"/>
      <c r="G23" s="16"/>
    </row>
    <row r="24" spans="1:57">
      <c r="A24" s="85" t="s">
        <v>294</v>
      </c>
      <c r="B24" s="16"/>
      <c r="C24" s="16"/>
      <c r="D24" s="16"/>
      <c r="E24" s="16"/>
      <c r="F24" s="16"/>
      <c r="G24" s="16"/>
    </row>
    <row r="25" spans="1:57">
      <c r="B25" s="16"/>
      <c r="C25" s="16"/>
      <c r="D25" s="16"/>
      <c r="E25" s="16"/>
      <c r="F25" s="16"/>
      <c r="G25" s="16"/>
    </row>
    <row r="26" spans="1:57">
      <c r="B26" s="16"/>
      <c r="C26" s="16"/>
      <c r="D26" s="16"/>
      <c r="E26" s="16"/>
      <c r="F26" s="16"/>
      <c r="G26" s="16"/>
    </row>
    <row r="27" spans="1:57">
      <c r="B27" s="16"/>
      <c r="C27" s="16"/>
      <c r="D27" s="16"/>
      <c r="E27" s="16"/>
      <c r="F27" s="16"/>
      <c r="G27" s="16"/>
    </row>
    <row r="28" spans="1:57">
      <c r="B28" s="16"/>
      <c r="C28" s="16"/>
      <c r="D28" s="16"/>
      <c r="E28" s="16"/>
      <c r="F28" s="16"/>
      <c r="G28" s="16"/>
    </row>
    <row r="29" spans="1:57">
      <c r="B29" s="16"/>
      <c r="C29" s="16"/>
      <c r="D29" s="16"/>
      <c r="E29" s="16"/>
      <c r="F29" s="16"/>
      <c r="G29" s="16"/>
    </row>
    <row r="30" spans="1:57">
      <c r="B30" s="16"/>
      <c r="C30" s="16"/>
      <c r="D30" s="16"/>
      <c r="E30" s="16"/>
      <c r="F30" s="16"/>
      <c r="G30" s="16"/>
    </row>
    <row r="31" spans="1:57">
      <c r="B31" s="16"/>
      <c r="C31" s="16"/>
      <c r="D31" s="16"/>
      <c r="E31" s="16"/>
      <c r="F31" s="16"/>
      <c r="G31" s="16"/>
    </row>
    <row r="32" spans="1:57">
      <c r="B32" s="16"/>
      <c r="C32" s="16"/>
      <c r="D32" s="16"/>
      <c r="E32" s="16"/>
      <c r="F32" s="16"/>
      <c r="G32" s="16"/>
    </row>
    <row r="33" spans="2:7">
      <c r="B33" s="16"/>
      <c r="C33" s="16"/>
      <c r="D33" s="16"/>
      <c r="E33" s="16"/>
      <c r="F33" s="16"/>
      <c r="G33" s="16"/>
    </row>
    <row r="34" spans="2:7">
      <c r="B34" s="16"/>
      <c r="C34" s="16"/>
      <c r="D34" s="16"/>
      <c r="E34" s="16"/>
      <c r="F34" s="16"/>
      <c r="G34" s="16"/>
    </row>
    <row r="35" spans="2:7">
      <c r="B35" s="16"/>
      <c r="C35" s="16"/>
      <c r="D35" s="16"/>
      <c r="E35" s="16"/>
      <c r="F35" s="16"/>
      <c r="G35" s="16"/>
    </row>
    <row r="36" spans="2:7">
      <c r="B36" s="16"/>
      <c r="C36" s="16"/>
      <c r="D36" s="16"/>
      <c r="E36" s="16"/>
      <c r="F36" s="16"/>
      <c r="G36" s="16"/>
    </row>
    <row r="37" spans="2:7">
      <c r="B37" s="16"/>
      <c r="C37" s="16"/>
      <c r="D37" s="16"/>
      <c r="E37" s="16"/>
      <c r="F37" s="16"/>
      <c r="G37" s="16"/>
    </row>
    <row r="38" spans="2:7">
      <c r="B38" s="16"/>
      <c r="C38" s="16"/>
      <c r="D38" s="16"/>
      <c r="E38" s="16"/>
      <c r="F38" s="16"/>
      <c r="G38" s="16"/>
    </row>
    <row r="39" spans="2:7">
      <c r="B39" s="16"/>
      <c r="C39" s="16"/>
      <c r="D39" s="16"/>
      <c r="E39" s="16"/>
      <c r="F39" s="16"/>
      <c r="G39" s="16"/>
    </row>
    <row r="40" spans="2:7">
      <c r="B40" s="16"/>
      <c r="C40" s="16"/>
      <c r="D40" s="16"/>
      <c r="E40" s="16"/>
      <c r="F40" s="16"/>
      <c r="G40" s="16"/>
    </row>
    <row r="41" spans="2:7">
      <c r="B41" s="16"/>
      <c r="C41" s="16"/>
      <c r="D41" s="16"/>
      <c r="E41" s="16"/>
      <c r="F41" s="16"/>
      <c r="G41" s="16"/>
    </row>
    <row r="42" spans="2:7">
      <c r="B42" s="16"/>
      <c r="C42" s="16"/>
      <c r="D42" s="16"/>
      <c r="E42" s="16"/>
      <c r="F42" s="16"/>
      <c r="G42" s="16"/>
    </row>
    <row r="43" spans="2:7">
      <c r="B43" s="16"/>
      <c r="C43" s="16"/>
      <c r="D43" s="16"/>
      <c r="E43" s="16"/>
      <c r="F43" s="16"/>
      <c r="G43" s="16"/>
    </row>
    <row r="44" spans="2:7">
      <c r="B44" s="16"/>
      <c r="C44" s="16"/>
      <c r="D44" s="16"/>
      <c r="E44" s="16"/>
      <c r="F44" s="16"/>
      <c r="G44" s="16"/>
    </row>
    <row r="45" spans="2:7">
      <c r="B45" s="16"/>
      <c r="C45" s="16"/>
      <c r="D45" s="16"/>
      <c r="E45" s="16"/>
      <c r="F45" s="16"/>
      <c r="G45" s="16"/>
    </row>
    <row r="46" spans="2:7">
      <c r="B46" s="16"/>
      <c r="C46" s="16"/>
      <c r="D46" s="16"/>
      <c r="E46" s="16"/>
      <c r="F46" s="16"/>
      <c r="G46" s="16"/>
    </row>
    <row r="47" spans="2:7">
      <c r="B47" s="16"/>
      <c r="C47" s="16"/>
      <c r="D47" s="16"/>
      <c r="E47" s="16"/>
      <c r="F47" s="16"/>
      <c r="G47" s="16"/>
    </row>
    <row r="48" spans="2:7">
      <c r="B48" s="16"/>
      <c r="C48" s="16"/>
      <c r="D48" s="16"/>
      <c r="E48" s="16"/>
      <c r="F48" s="16"/>
      <c r="G48" s="16"/>
    </row>
    <row r="49" spans="2:7">
      <c r="B49" s="16"/>
      <c r="C49" s="16"/>
      <c r="D49" s="16"/>
      <c r="E49" s="16"/>
      <c r="F49" s="16"/>
      <c r="G49" s="16"/>
    </row>
    <row r="50" spans="2:7">
      <c r="B50" s="16"/>
      <c r="C50" s="16"/>
      <c r="D50" s="16"/>
      <c r="E50" s="16"/>
      <c r="F50" s="16"/>
      <c r="G50" s="16"/>
    </row>
    <row r="51" spans="2:7">
      <c r="B51" s="16"/>
      <c r="C51" s="16"/>
      <c r="D51" s="16"/>
      <c r="E51" s="16"/>
      <c r="F51" s="16"/>
      <c r="G51" s="16"/>
    </row>
    <row r="52" spans="2:7">
      <c r="B52" s="16"/>
      <c r="C52" s="16"/>
      <c r="D52" s="16"/>
      <c r="E52" s="16"/>
      <c r="F52" s="16"/>
      <c r="G52" s="16"/>
    </row>
    <row r="53" spans="2:7">
      <c r="B53" s="16"/>
      <c r="C53" s="16"/>
      <c r="D53" s="16"/>
      <c r="E53" s="16"/>
      <c r="F53" s="16"/>
      <c r="G53" s="16"/>
    </row>
    <row r="54" spans="2:7">
      <c r="B54" s="16"/>
      <c r="C54" s="16"/>
      <c r="D54" s="16"/>
      <c r="E54" s="16"/>
      <c r="F54" s="16"/>
      <c r="G54" s="16"/>
    </row>
    <row r="55" spans="2:7">
      <c r="B55" s="16"/>
      <c r="C55" s="16"/>
      <c r="D55" s="16"/>
      <c r="E55" s="16"/>
      <c r="F55" s="16"/>
      <c r="G55" s="16"/>
    </row>
    <row r="56" spans="2:7">
      <c r="B56" s="16"/>
      <c r="C56" s="16"/>
      <c r="D56" s="16"/>
      <c r="E56" s="16"/>
      <c r="F56" s="16"/>
      <c r="G56" s="16"/>
    </row>
    <row r="57" spans="2:7">
      <c r="B57" s="16"/>
      <c r="C57" s="16"/>
      <c r="D57" s="16"/>
      <c r="E57" s="16"/>
      <c r="F57" s="16"/>
      <c r="G57" s="16"/>
    </row>
    <row r="58" spans="2:7">
      <c r="B58" s="16"/>
      <c r="C58" s="16"/>
      <c r="D58" s="16"/>
      <c r="E58" s="16"/>
      <c r="F58" s="16"/>
      <c r="G58" s="16"/>
    </row>
    <row r="59" spans="2:7">
      <c r="B59" s="16"/>
      <c r="C59" s="16"/>
      <c r="D59" s="16"/>
      <c r="E59" s="16"/>
      <c r="F59" s="16"/>
      <c r="G59" s="16"/>
    </row>
    <row r="60" spans="2:7">
      <c r="B60" s="16"/>
      <c r="C60" s="16"/>
      <c r="D60" s="16"/>
      <c r="E60" s="16"/>
      <c r="F60" s="16"/>
      <c r="G60" s="16"/>
    </row>
    <row r="61" spans="2:7">
      <c r="B61" s="16"/>
      <c r="C61" s="16"/>
      <c r="D61" s="16"/>
      <c r="E61" s="16"/>
      <c r="F61" s="16"/>
      <c r="G61" s="16"/>
    </row>
    <row r="62" spans="2:7">
      <c r="B62" s="16"/>
      <c r="C62" s="16"/>
      <c r="D62" s="16"/>
      <c r="E62" s="16"/>
      <c r="F62" s="16"/>
      <c r="G62" s="16"/>
    </row>
    <row r="63" spans="2:7">
      <c r="B63" s="16"/>
      <c r="C63" s="16"/>
      <c r="D63" s="16"/>
      <c r="E63" s="16"/>
      <c r="F63" s="16"/>
      <c r="G63" s="16"/>
    </row>
    <row r="64" spans="2:7">
      <c r="B64" s="16"/>
      <c r="C64" s="16"/>
      <c r="D64" s="16"/>
      <c r="E64" s="16"/>
      <c r="F64" s="16"/>
      <c r="G64" s="16"/>
    </row>
    <row r="65" spans="2:7">
      <c r="B65" s="16"/>
      <c r="C65" s="16"/>
      <c r="D65" s="16"/>
      <c r="E65" s="16"/>
      <c r="F65" s="16"/>
      <c r="G65" s="16"/>
    </row>
    <row r="66" spans="2:7">
      <c r="B66" s="16"/>
      <c r="C66" s="16"/>
      <c r="D66" s="16"/>
      <c r="E66" s="16"/>
      <c r="F66" s="16"/>
      <c r="G66" s="16"/>
    </row>
    <row r="67" spans="2:7">
      <c r="B67" s="16"/>
      <c r="C67" s="16"/>
      <c r="D67" s="16"/>
      <c r="E67" s="16"/>
      <c r="F67" s="16"/>
      <c r="G67" s="16"/>
    </row>
    <row r="68" spans="2:7">
      <c r="B68" s="16"/>
      <c r="C68" s="16"/>
      <c r="D68" s="16"/>
      <c r="E68" s="16"/>
      <c r="F68" s="16"/>
      <c r="G68" s="16"/>
    </row>
    <row r="69" spans="2:7">
      <c r="B69" s="16"/>
      <c r="C69" s="16"/>
      <c r="D69" s="16"/>
      <c r="E69" s="16"/>
      <c r="F69" s="16"/>
      <c r="G69" s="16"/>
    </row>
    <row r="70" spans="2:7">
      <c r="B70" s="16"/>
      <c r="C70" s="16"/>
      <c r="D70" s="16"/>
      <c r="E70" s="16"/>
      <c r="F70" s="16"/>
      <c r="G70" s="16"/>
    </row>
    <row r="71" spans="2:7">
      <c r="B71" s="16"/>
      <c r="C71" s="16"/>
      <c r="D71" s="16"/>
      <c r="E71" s="16"/>
      <c r="F71" s="16"/>
      <c r="G71" s="16"/>
    </row>
    <row r="72" spans="2:7">
      <c r="B72" s="16"/>
      <c r="C72" s="16"/>
      <c r="D72" s="16"/>
      <c r="E72" s="16"/>
      <c r="F72" s="16"/>
      <c r="G72" s="16"/>
    </row>
    <row r="73" spans="2:7">
      <c r="B73" s="16"/>
      <c r="C73" s="16"/>
      <c r="D73" s="16"/>
      <c r="E73" s="16"/>
      <c r="F73" s="16"/>
      <c r="G73" s="16"/>
    </row>
    <row r="74" spans="2:7">
      <c r="B74" s="16"/>
      <c r="C74" s="16"/>
      <c r="D74" s="16"/>
      <c r="E74" s="16"/>
      <c r="F74" s="16"/>
      <c r="G74" s="16"/>
    </row>
    <row r="75" spans="2:7">
      <c r="B75" s="16"/>
      <c r="C75" s="16"/>
      <c r="D75" s="16"/>
      <c r="E75" s="16"/>
      <c r="F75" s="16"/>
      <c r="G75" s="16"/>
    </row>
    <row r="76" spans="2:7">
      <c r="B76" s="16"/>
      <c r="C76" s="16"/>
      <c r="D76" s="16"/>
      <c r="E76" s="16"/>
      <c r="F76" s="16"/>
      <c r="G76" s="16"/>
    </row>
    <row r="77" spans="2:7">
      <c r="B77" s="16"/>
      <c r="C77" s="16"/>
      <c r="D77" s="16"/>
      <c r="E77" s="16"/>
      <c r="F77" s="16"/>
      <c r="G77" s="16"/>
    </row>
    <row r="78" spans="2:7">
      <c r="B78" s="16"/>
      <c r="C78" s="16"/>
      <c r="D78" s="16"/>
      <c r="E78" s="16"/>
      <c r="F78" s="16"/>
      <c r="G78" s="16"/>
    </row>
    <row r="79" spans="2:7">
      <c r="B79" s="16"/>
      <c r="C79" s="16"/>
      <c r="D79" s="16"/>
      <c r="E79" s="16"/>
      <c r="F79" s="16"/>
      <c r="G79" s="16"/>
    </row>
    <row r="80" spans="2:7">
      <c r="B80" s="16"/>
      <c r="C80" s="16"/>
      <c r="D80" s="16"/>
      <c r="E80" s="16"/>
      <c r="F80" s="16"/>
      <c r="G80" s="16"/>
    </row>
    <row r="81" spans="2:7">
      <c r="B81" s="16"/>
      <c r="C81" s="16"/>
      <c r="D81" s="16"/>
      <c r="E81" s="16"/>
      <c r="F81" s="16"/>
      <c r="G81" s="16"/>
    </row>
    <row r="82" spans="2:7">
      <c r="B82" s="16"/>
      <c r="C82" s="16"/>
      <c r="D82" s="16"/>
      <c r="E82" s="16"/>
      <c r="F82" s="16"/>
      <c r="G82" s="16"/>
    </row>
    <row r="83" spans="2:7">
      <c r="B83" s="16"/>
      <c r="C83" s="16"/>
      <c r="D83" s="16"/>
      <c r="E83" s="16"/>
      <c r="F83" s="16"/>
      <c r="G83" s="16"/>
    </row>
    <row r="84" spans="2:7">
      <c r="B84" s="16"/>
      <c r="C84" s="16"/>
      <c r="D84" s="16"/>
      <c r="E84" s="16"/>
      <c r="F84" s="16"/>
      <c r="G84" s="16"/>
    </row>
    <row r="85" spans="2:7">
      <c r="B85" s="16"/>
      <c r="C85" s="16"/>
      <c r="D85" s="16"/>
      <c r="E85" s="16"/>
      <c r="F85" s="16"/>
      <c r="G85" s="16"/>
    </row>
    <row r="86" spans="2:7">
      <c r="B86" s="16"/>
      <c r="C86" s="16"/>
      <c r="D86" s="16"/>
      <c r="E86" s="16"/>
      <c r="F86" s="16"/>
      <c r="G86" s="16"/>
    </row>
    <row r="87" spans="2:7">
      <c r="B87" s="16"/>
      <c r="C87" s="16"/>
      <c r="D87" s="16"/>
      <c r="E87" s="16"/>
      <c r="F87" s="16"/>
      <c r="G87" s="16"/>
    </row>
    <row r="88" spans="2:7">
      <c r="B88" s="16"/>
      <c r="C88" s="16"/>
      <c r="D88" s="16"/>
      <c r="E88" s="16"/>
      <c r="F88" s="16"/>
      <c r="G88" s="16"/>
    </row>
    <row r="89" spans="2:7">
      <c r="B89" s="16"/>
      <c r="C89" s="16"/>
      <c r="D89" s="16"/>
      <c r="E89" s="16"/>
      <c r="F89" s="16"/>
      <c r="G89" s="16"/>
    </row>
    <row r="90" spans="2:7">
      <c r="B90" s="16"/>
      <c r="C90" s="16"/>
      <c r="D90" s="16"/>
      <c r="E90" s="16"/>
      <c r="F90" s="16"/>
      <c r="G90" s="16"/>
    </row>
    <row r="91" spans="2:7">
      <c r="B91" s="16"/>
      <c r="C91" s="16"/>
      <c r="D91" s="16"/>
      <c r="E91" s="16"/>
      <c r="F91" s="16"/>
      <c r="G91" s="16"/>
    </row>
    <row r="92" spans="2:7">
      <c r="B92" s="16"/>
      <c r="C92" s="16"/>
      <c r="D92" s="16"/>
      <c r="E92" s="16"/>
      <c r="F92" s="16"/>
      <c r="G92" s="16"/>
    </row>
    <row r="93" spans="2:7">
      <c r="B93" s="16"/>
      <c r="C93" s="16"/>
      <c r="D93" s="16"/>
      <c r="E93" s="16"/>
      <c r="F93" s="16"/>
      <c r="G93" s="16"/>
    </row>
    <row r="94" spans="2:7">
      <c r="B94" s="16"/>
      <c r="C94" s="16"/>
      <c r="D94" s="16"/>
      <c r="E94" s="16"/>
      <c r="F94" s="16"/>
      <c r="G94" s="16"/>
    </row>
    <row r="95" spans="2:7">
      <c r="B95" s="16"/>
      <c r="C95" s="16"/>
      <c r="D95" s="16"/>
      <c r="E95" s="16"/>
      <c r="F95" s="16"/>
      <c r="G95" s="16"/>
    </row>
    <row r="96" spans="2:7">
      <c r="B96" s="16"/>
      <c r="C96" s="16"/>
      <c r="D96" s="16"/>
      <c r="E96" s="16"/>
      <c r="F96" s="16"/>
      <c r="G96" s="16"/>
    </row>
    <row r="97" spans="2:7">
      <c r="B97" s="16"/>
      <c r="C97" s="16"/>
      <c r="D97" s="16"/>
      <c r="E97" s="16"/>
      <c r="F97" s="16"/>
      <c r="G97" s="16"/>
    </row>
    <row r="98" spans="2:7">
      <c r="B98" s="16"/>
      <c r="C98" s="16"/>
      <c r="D98" s="16"/>
      <c r="E98" s="16"/>
      <c r="F98" s="16"/>
      <c r="G98" s="16"/>
    </row>
    <row r="99" spans="2:7">
      <c r="B99" s="16"/>
      <c r="C99" s="16"/>
      <c r="D99" s="16"/>
      <c r="E99" s="16"/>
      <c r="F99" s="16"/>
      <c r="G99" s="16"/>
    </row>
    <row r="100" spans="2:7">
      <c r="B100" s="16"/>
      <c r="C100" s="16"/>
      <c r="D100" s="16"/>
      <c r="E100" s="16"/>
      <c r="F100" s="16"/>
      <c r="G100" s="16"/>
    </row>
    <row r="101" spans="2:7">
      <c r="B101" s="16"/>
      <c r="C101" s="16"/>
      <c r="D101" s="16"/>
      <c r="E101" s="16"/>
      <c r="F101" s="16"/>
      <c r="G101" s="16"/>
    </row>
    <row r="102" spans="2:7">
      <c r="B102" s="16"/>
      <c r="C102" s="16"/>
      <c r="D102" s="16"/>
      <c r="E102" s="16"/>
      <c r="F102" s="16"/>
      <c r="G102" s="16"/>
    </row>
    <row r="103" spans="2:7">
      <c r="B103" s="16"/>
      <c r="C103" s="16"/>
      <c r="D103" s="16"/>
      <c r="E103" s="16"/>
      <c r="F103" s="16"/>
      <c r="G103" s="16"/>
    </row>
    <row r="104" spans="2:7">
      <c r="B104" s="16"/>
      <c r="C104" s="16"/>
      <c r="D104" s="16"/>
      <c r="E104" s="16"/>
      <c r="F104" s="16"/>
      <c r="G104" s="16"/>
    </row>
    <row r="105" spans="2:7">
      <c r="B105" s="16"/>
      <c r="C105" s="16"/>
      <c r="D105" s="16"/>
      <c r="E105" s="16"/>
      <c r="F105" s="16"/>
      <c r="G105" s="16"/>
    </row>
    <row r="106" spans="2:7">
      <c r="B106" s="16"/>
      <c r="C106" s="16"/>
      <c r="D106" s="16"/>
      <c r="E106" s="16"/>
      <c r="F106" s="16"/>
      <c r="G106" s="16"/>
    </row>
    <row r="107" spans="2:7">
      <c r="B107" s="16"/>
      <c r="C107" s="16"/>
      <c r="D107" s="16"/>
      <c r="E107" s="16"/>
      <c r="F107" s="16"/>
      <c r="G107" s="16"/>
    </row>
    <row r="108" spans="2:7">
      <c r="B108" s="16"/>
      <c r="C108" s="16"/>
      <c r="D108" s="16"/>
      <c r="E108" s="16"/>
      <c r="F108" s="16"/>
      <c r="G108" s="16"/>
    </row>
    <row r="109" spans="2:7">
      <c r="B109" s="16"/>
      <c r="C109" s="16"/>
      <c r="D109" s="16"/>
      <c r="E109" s="16"/>
      <c r="F109" s="16"/>
      <c r="G109" s="16"/>
    </row>
    <row r="110" spans="2:7">
      <c r="B110" s="16"/>
      <c r="C110" s="16"/>
      <c r="D110" s="16"/>
      <c r="E110" s="16"/>
      <c r="F110" s="16"/>
      <c r="G110" s="16"/>
    </row>
    <row r="111" spans="2:7">
      <c r="B111" s="16"/>
      <c r="C111" s="16"/>
      <c r="D111" s="16"/>
      <c r="E111" s="16"/>
      <c r="F111" s="16"/>
      <c r="G111" s="16"/>
    </row>
    <row r="112" spans="2:7">
      <c r="B112" s="16"/>
      <c r="C112" s="16"/>
      <c r="D112" s="16"/>
      <c r="E112" s="16"/>
      <c r="F112" s="16"/>
      <c r="G112" s="16"/>
    </row>
    <row r="113" spans="2:7">
      <c r="B113" s="16"/>
      <c r="C113" s="16"/>
      <c r="D113" s="16"/>
      <c r="E113" s="16"/>
      <c r="F113" s="16"/>
      <c r="G113" s="16"/>
    </row>
    <row r="114" spans="2:7">
      <c r="B114" s="16"/>
      <c r="C114" s="16"/>
      <c r="D114" s="16"/>
      <c r="E114" s="16"/>
      <c r="F114" s="16"/>
      <c r="G114" s="16"/>
    </row>
    <row r="115" spans="2:7">
      <c r="B115" s="16"/>
      <c r="C115" s="16"/>
      <c r="D115" s="16"/>
      <c r="E115" s="16"/>
      <c r="F115" s="16"/>
      <c r="G115" s="16"/>
    </row>
    <row r="116" spans="2:7">
      <c r="B116" s="16"/>
      <c r="C116" s="16"/>
      <c r="D116" s="16"/>
      <c r="E116" s="16"/>
      <c r="F116" s="16"/>
      <c r="G116" s="16"/>
    </row>
    <row r="117" spans="2:7">
      <c r="B117" s="16"/>
      <c r="C117" s="16"/>
      <c r="D117" s="16"/>
      <c r="E117" s="16"/>
      <c r="F117" s="16"/>
      <c r="G117" s="16"/>
    </row>
    <row r="118" spans="2:7">
      <c r="B118" s="16"/>
      <c r="C118" s="16"/>
      <c r="D118" s="16"/>
      <c r="E118" s="16"/>
      <c r="F118" s="16"/>
      <c r="G118" s="16"/>
    </row>
    <row r="119" spans="2:7">
      <c r="B119" s="16"/>
      <c r="C119" s="16"/>
      <c r="D119" s="16"/>
      <c r="E119" s="16"/>
      <c r="F119" s="16"/>
      <c r="G119" s="16"/>
    </row>
    <row r="120" spans="2:7">
      <c r="B120" s="16"/>
      <c r="C120" s="16"/>
      <c r="D120" s="16"/>
      <c r="E120" s="16"/>
      <c r="F120" s="16"/>
      <c r="G120" s="16"/>
    </row>
    <row r="121" spans="2:7">
      <c r="B121" s="16"/>
      <c r="C121" s="16"/>
      <c r="D121" s="16"/>
      <c r="E121" s="16"/>
      <c r="F121" s="16"/>
      <c r="G121" s="16"/>
    </row>
    <row r="122" spans="2:7">
      <c r="B122" s="16"/>
      <c r="C122" s="16"/>
      <c r="D122" s="16"/>
      <c r="E122" s="16"/>
      <c r="F122" s="16"/>
      <c r="G122" s="16"/>
    </row>
    <row r="123" spans="2:7">
      <c r="B123" s="16"/>
      <c r="C123" s="16"/>
      <c r="D123" s="16"/>
      <c r="E123" s="16"/>
      <c r="F123" s="16"/>
      <c r="G123" s="16"/>
    </row>
    <row r="124" spans="2:7">
      <c r="B124" s="16"/>
      <c r="C124" s="16"/>
      <c r="D124" s="16"/>
      <c r="E124" s="16"/>
      <c r="F124" s="16"/>
      <c r="G124" s="16"/>
    </row>
    <row r="125" spans="2:7">
      <c r="B125" s="16"/>
      <c r="C125" s="16"/>
      <c r="D125" s="16"/>
      <c r="E125" s="16"/>
      <c r="F125" s="16"/>
      <c r="G125" s="16"/>
    </row>
    <row r="126" spans="2:7">
      <c r="B126" s="16"/>
      <c r="C126" s="16"/>
      <c r="D126" s="16"/>
      <c r="E126" s="16"/>
      <c r="F126" s="16"/>
      <c r="G126" s="16"/>
    </row>
    <row r="127" spans="2:7">
      <c r="B127" s="16"/>
      <c r="C127" s="16"/>
      <c r="D127" s="16"/>
      <c r="E127" s="16"/>
      <c r="F127" s="16"/>
      <c r="G127" s="16"/>
    </row>
    <row r="128" spans="2:7">
      <c r="B128" s="16"/>
      <c r="C128" s="16"/>
      <c r="D128" s="16"/>
      <c r="E128" s="16"/>
      <c r="F128" s="16"/>
      <c r="G128" s="16"/>
    </row>
    <row r="129" spans="2:7">
      <c r="B129" s="16"/>
      <c r="C129" s="16"/>
      <c r="D129" s="16"/>
      <c r="E129" s="16"/>
      <c r="F129" s="16"/>
      <c r="G129" s="16"/>
    </row>
    <row r="130" spans="2:7">
      <c r="B130" s="16"/>
      <c r="C130" s="16"/>
      <c r="D130" s="16"/>
      <c r="E130" s="16"/>
      <c r="F130" s="16"/>
      <c r="G130" s="16"/>
    </row>
    <row r="131" spans="2:7">
      <c r="B131" s="16"/>
      <c r="C131" s="16"/>
      <c r="D131" s="16"/>
      <c r="E131" s="16"/>
      <c r="F131" s="16"/>
      <c r="G131" s="16"/>
    </row>
    <row r="132" spans="2:7">
      <c r="B132" s="16"/>
      <c r="C132" s="16"/>
      <c r="D132" s="16"/>
      <c r="E132" s="16"/>
      <c r="F132" s="16"/>
      <c r="G132" s="16"/>
    </row>
    <row r="133" spans="2:7">
      <c r="B133" s="16"/>
      <c r="C133" s="16"/>
      <c r="D133" s="16"/>
      <c r="E133" s="16"/>
      <c r="F133" s="16"/>
      <c r="G133" s="16"/>
    </row>
    <row r="134" spans="2:7">
      <c r="B134" s="16"/>
      <c r="C134" s="16"/>
      <c r="D134" s="16"/>
      <c r="E134" s="16"/>
      <c r="F134" s="16"/>
      <c r="G134" s="16"/>
    </row>
    <row r="135" spans="2:7">
      <c r="B135" s="16"/>
      <c r="C135" s="16"/>
      <c r="D135" s="16"/>
      <c r="E135" s="16"/>
      <c r="F135" s="16"/>
      <c r="G135" s="16"/>
    </row>
    <row r="136" spans="2:7">
      <c r="B136" s="16"/>
      <c r="C136" s="16"/>
      <c r="D136" s="16"/>
      <c r="E136" s="16"/>
      <c r="F136" s="16"/>
      <c r="G136" s="16"/>
    </row>
    <row r="137" spans="2:7">
      <c r="B137" s="16"/>
      <c r="C137" s="16"/>
      <c r="D137" s="16"/>
      <c r="E137" s="16"/>
      <c r="F137" s="16"/>
      <c r="G137" s="16"/>
    </row>
    <row r="138" spans="2:7">
      <c r="B138" s="16"/>
      <c r="C138" s="16"/>
      <c r="D138" s="16"/>
      <c r="E138" s="16"/>
      <c r="F138" s="16"/>
      <c r="G138" s="16"/>
    </row>
    <row r="139" spans="2:7">
      <c r="B139" s="16"/>
      <c r="C139" s="16"/>
      <c r="D139" s="16"/>
      <c r="E139" s="16"/>
      <c r="F139" s="16"/>
      <c r="G139" s="16"/>
    </row>
    <row r="140" spans="2:7">
      <c r="B140" s="16"/>
      <c r="C140" s="16"/>
      <c r="D140" s="16"/>
      <c r="E140" s="16"/>
      <c r="F140" s="16"/>
      <c r="G140" s="16"/>
    </row>
    <row r="141" spans="2:7">
      <c r="B141" s="16"/>
      <c r="C141" s="16"/>
      <c r="D141" s="16"/>
      <c r="E141" s="16"/>
      <c r="F141" s="16"/>
      <c r="G141" s="16"/>
    </row>
    <row r="142" spans="2:7">
      <c r="B142" s="16"/>
      <c r="C142" s="16"/>
      <c r="D142" s="16"/>
      <c r="E142" s="16"/>
      <c r="F142" s="16"/>
      <c r="G142" s="16"/>
    </row>
    <row r="143" spans="2:7">
      <c r="B143" s="16"/>
      <c r="C143" s="16"/>
      <c r="D143" s="16"/>
      <c r="E143" s="16"/>
      <c r="F143" s="16"/>
      <c r="G143" s="16"/>
    </row>
    <row r="144" spans="2:7">
      <c r="B144" s="16"/>
      <c r="C144" s="16"/>
      <c r="D144" s="16"/>
      <c r="E144" s="16"/>
      <c r="F144" s="16"/>
      <c r="G144" s="16"/>
    </row>
    <row r="145" spans="2:7">
      <c r="B145" s="16"/>
      <c r="C145" s="16"/>
      <c r="D145" s="16"/>
      <c r="E145" s="16"/>
      <c r="F145" s="16"/>
      <c r="G145" s="16"/>
    </row>
    <row r="146" spans="2:7">
      <c r="B146" s="16"/>
      <c r="C146" s="16"/>
      <c r="D146" s="16"/>
      <c r="E146" s="16"/>
      <c r="F146" s="16"/>
      <c r="G146" s="16"/>
    </row>
    <row r="147" spans="2:7">
      <c r="B147" s="16"/>
      <c r="C147" s="16"/>
      <c r="D147" s="16"/>
      <c r="E147" s="16"/>
      <c r="F147" s="16"/>
      <c r="G147" s="16"/>
    </row>
    <row r="148" spans="2:7">
      <c r="B148" s="16"/>
      <c r="C148" s="16"/>
      <c r="D148" s="16"/>
      <c r="E148" s="16"/>
      <c r="F148" s="16"/>
      <c r="G148" s="16"/>
    </row>
    <row r="149" spans="2:7">
      <c r="B149" s="16"/>
      <c r="C149" s="16"/>
      <c r="D149" s="16"/>
      <c r="E149" s="16"/>
      <c r="F149" s="16"/>
      <c r="G149" s="16"/>
    </row>
    <row r="150" spans="2:7">
      <c r="B150" s="16"/>
      <c r="C150" s="16"/>
      <c r="D150" s="16"/>
      <c r="E150" s="16"/>
      <c r="F150" s="16"/>
      <c r="G150" s="16"/>
    </row>
    <row r="151" spans="2:7">
      <c r="B151" s="16"/>
      <c r="C151" s="16"/>
      <c r="D151" s="16"/>
      <c r="E151" s="16"/>
      <c r="F151" s="16"/>
      <c r="G151" s="16"/>
    </row>
    <row r="152" spans="2:7">
      <c r="B152" s="16"/>
      <c r="C152" s="16"/>
      <c r="D152" s="16"/>
      <c r="E152" s="16"/>
      <c r="F152" s="16"/>
      <c r="G152" s="16"/>
    </row>
    <row r="153" spans="2:7">
      <c r="B153" s="16"/>
      <c r="C153" s="16"/>
      <c r="D153" s="16"/>
      <c r="E153" s="16"/>
      <c r="F153" s="16"/>
      <c r="G153" s="16"/>
    </row>
    <row r="154" spans="2:7">
      <c r="B154" s="16"/>
      <c r="C154" s="16"/>
      <c r="D154" s="16"/>
      <c r="E154" s="16"/>
      <c r="F154" s="16"/>
      <c r="G154" s="16"/>
    </row>
    <row r="155" spans="2:7">
      <c r="B155" s="16"/>
      <c r="C155" s="16"/>
      <c r="D155" s="16"/>
      <c r="E155" s="16"/>
      <c r="F155" s="16"/>
      <c r="G155" s="16"/>
    </row>
    <row r="156" spans="2:7">
      <c r="B156" s="16"/>
      <c r="C156" s="16"/>
      <c r="D156" s="16"/>
      <c r="E156" s="16"/>
      <c r="F156" s="16"/>
      <c r="G156" s="16"/>
    </row>
    <row r="157" spans="2:7">
      <c r="B157" s="16"/>
      <c r="C157" s="16"/>
      <c r="D157" s="16"/>
      <c r="E157" s="16"/>
      <c r="F157" s="16"/>
      <c r="G157" s="16"/>
    </row>
    <row r="158" spans="2:7">
      <c r="B158" s="16"/>
      <c r="C158" s="16"/>
      <c r="D158" s="16"/>
      <c r="E158" s="16"/>
      <c r="F158" s="16"/>
      <c r="G158" s="16"/>
    </row>
    <row r="159" spans="2:7">
      <c r="B159" s="16"/>
      <c r="C159" s="16"/>
      <c r="D159" s="16"/>
      <c r="E159" s="16"/>
      <c r="F159" s="16"/>
      <c r="G159" s="16"/>
    </row>
    <row r="160" spans="2:7">
      <c r="B160" s="16"/>
      <c r="C160" s="16"/>
      <c r="D160" s="16"/>
      <c r="E160" s="16"/>
      <c r="F160" s="16"/>
      <c r="G160" s="16"/>
    </row>
    <row r="161" spans="2:7">
      <c r="B161" s="16"/>
      <c r="C161" s="16"/>
      <c r="D161" s="16"/>
      <c r="E161" s="16"/>
      <c r="F161" s="16"/>
      <c r="G161" s="16"/>
    </row>
    <row r="162" spans="2:7">
      <c r="B162" s="16"/>
      <c r="C162" s="16"/>
      <c r="D162" s="16"/>
      <c r="E162" s="16"/>
      <c r="F162" s="16"/>
      <c r="G162" s="16"/>
    </row>
    <row r="163" spans="2:7">
      <c r="B163" s="16"/>
      <c r="C163" s="16"/>
      <c r="D163" s="16"/>
      <c r="E163" s="16"/>
      <c r="F163" s="16"/>
      <c r="G163" s="16"/>
    </row>
    <row r="164" spans="2:7">
      <c r="B164" s="16"/>
      <c r="C164" s="16"/>
      <c r="D164" s="16"/>
      <c r="E164" s="16"/>
      <c r="F164" s="16"/>
      <c r="G164" s="16"/>
    </row>
    <row r="165" spans="2:7">
      <c r="B165" s="16"/>
      <c r="C165" s="16"/>
      <c r="D165" s="16"/>
      <c r="E165" s="16"/>
      <c r="F165" s="16"/>
      <c r="G165" s="16"/>
    </row>
    <row r="166" spans="2:7">
      <c r="B166" s="16"/>
      <c r="C166" s="16"/>
      <c r="D166" s="16"/>
      <c r="E166" s="16"/>
      <c r="F166" s="16"/>
      <c r="G166" s="16"/>
    </row>
    <row r="167" spans="2:7">
      <c r="B167" s="16"/>
      <c r="C167" s="16"/>
      <c r="D167" s="16"/>
      <c r="E167" s="16"/>
      <c r="F167" s="16"/>
      <c r="G167" s="16"/>
    </row>
    <row r="168" spans="2:7">
      <c r="B168" s="16"/>
      <c r="C168" s="16"/>
      <c r="D168" s="16"/>
      <c r="E168" s="16"/>
      <c r="F168" s="16"/>
      <c r="G168" s="16"/>
    </row>
    <row r="169" spans="2:7">
      <c r="B169" s="16"/>
      <c r="C169" s="16"/>
      <c r="D169" s="16"/>
      <c r="E169" s="16"/>
      <c r="F169" s="16"/>
      <c r="G169" s="16"/>
    </row>
    <row r="170" spans="2:7">
      <c r="B170" s="16"/>
      <c r="C170" s="16"/>
      <c r="D170" s="16"/>
      <c r="E170" s="16"/>
      <c r="F170" s="16"/>
      <c r="G170" s="16"/>
    </row>
    <row r="171" spans="2:7">
      <c r="B171" s="16"/>
      <c r="C171" s="16"/>
      <c r="D171" s="16"/>
      <c r="E171" s="16"/>
      <c r="F171" s="16"/>
      <c r="G171" s="16"/>
    </row>
    <row r="172" spans="2:7">
      <c r="B172" s="16"/>
      <c r="C172" s="16"/>
      <c r="D172" s="16"/>
      <c r="E172" s="16"/>
      <c r="F172" s="16"/>
      <c r="G172" s="16"/>
    </row>
    <row r="173" spans="2:7">
      <c r="B173" s="16"/>
      <c r="C173" s="16"/>
      <c r="D173" s="16"/>
      <c r="E173" s="16"/>
      <c r="F173" s="16"/>
      <c r="G173" s="16"/>
    </row>
    <row r="174" spans="2:7">
      <c r="B174" s="16"/>
      <c r="C174" s="16"/>
      <c r="D174" s="16"/>
      <c r="E174" s="16"/>
      <c r="F174" s="16"/>
      <c r="G174" s="16"/>
    </row>
    <row r="175" spans="2:7">
      <c r="B175" s="16"/>
      <c r="C175" s="16"/>
      <c r="D175" s="16"/>
      <c r="E175" s="16"/>
      <c r="F175" s="16"/>
      <c r="G175" s="16"/>
    </row>
    <row r="176" spans="2:7">
      <c r="B176" s="16"/>
      <c r="C176" s="16"/>
      <c r="D176" s="16"/>
      <c r="E176" s="16"/>
      <c r="F176" s="16"/>
      <c r="G176" s="16"/>
    </row>
    <row r="177" spans="2:7">
      <c r="B177" s="16"/>
      <c r="C177" s="16"/>
      <c r="D177" s="16"/>
      <c r="E177" s="16"/>
      <c r="F177" s="16"/>
      <c r="G177" s="16"/>
    </row>
    <row r="178" spans="2:7">
      <c r="B178" s="16"/>
      <c r="C178" s="16"/>
      <c r="D178" s="16"/>
      <c r="E178" s="16"/>
      <c r="F178" s="16"/>
      <c r="G178" s="16"/>
    </row>
    <row r="179" spans="2:7">
      <c r="B179" s="16"/>
      <c r="C179" s="16"/>
      <c r="D179" s="16"/>
      <c r="E179" s="16"/>
      <c r="F179" s="16"/>
      <c r="G179" s="16"/>
    </row>
    <row r="180" spans="2:7">
      <c r="B180" s="16"/>
      <c r="C180" s="16"/>
      <c r="D180" s="16"/>
      <c r="E180" s="16"/>
      <c r="F180" s="16"/>
      <c r="G180" s="16"/>
    </row>
    <row r="181" spans="2:7">
      <c r="B181" s="16"/>
      <c r="C181" s="16"/>
      <c r="D181" s="16"/>
      <c r="E181" s="16"/>
      <c r="F181" s="16"/>
      <c r="G181" s="16"/>
    </row>
    <row r="182" spans="2:7">
      <c r="B182" s="16"/>
      <c r="C182" s="16"/>
      <c r="D182" s="16"/>
      <c r="E182" s="16"/>
      <c r="F182" s="16"/>
      <c r="G182" s="16"/>
    </row>
    <row r="183" spans="2:7">
      <c r="B183" s="16"/>
      <c r="C183" s="16"/>
      <c r="D183" s="16"/>
      <c r="E183" s="16"/>
      <c r="F183" s="16"/>
      <c r="G183" s="16"/>
    </row>
    <row r="184" spans="2:7">
      <c r="B184" s="16"/>
      <c r="C184" s="16"/>
      <c r="D184" s="16"/>
      <c r="E184" s="16"/>
      <c r="F184" s="16"/>
      <c r="G184" s="16"/>
    </row>
    <row r="185" spans="2:7">
      <c r="B185" s="16"/>
      <c r="C185" s="16"/>
      <c r="D185" s="16"/>
      <c r="E185" s="16"/>
      <c r="F185" s="16"/>
      <c r="G185" s="16"/>
    </row>
    <row r="186" spans="2:7">
      <c r="B186" s="16"/>
      <c r="C186" s="16"/>
      <c r="D186" s="16"/>
      <c r="E186" s="16"/>
      <c r="F186" s="16"/>
      <c r="G186" s="16"/>
    </row>
    <row r="187" spans="2:7">
      <c r="B187" s="16"/>
      <c r="C187" s="16"/>
      <c r="D187" s="16"/>
      <c r="E187" s="16"/>
      <c r="F187" s="16"/>
      <c r="G187" s="16"/>
    </row>
    <row r="188" spans="2:7">
      <c r="B188" s="16"/>
      <c r="C188" s="16"/>
      <c r="D188" s="16"/>
      <c r="E188" s="16"/>
      <c r="F188" s="16"/>
      <c r="G188" s="16"/>
    </row>
    <row r="189" spans="2:7">
      <c r="B189" s="16"/>
      <c r="C189" s="16"/>
      <c r="D189" s="16"/>
      <c r="E189" s="16"/>
      <c r="F189" s="16"/>
      <c r="G189" s="16"/>
    </row>
    <row r="190" spans="2:7">
      <c r="B190" s="16"/>
      <c r="C190" s="16"/>
      <c r="D190" s="16"/>
      <c r="E190" s="16"/>
      <c r="F190" s="16"/>
      <c r="G190" s="16"/>
    </row>
    <row r="191" spans="2:7">
      <c r="B191" s="16"/>
      <c r="C191" s="16"/>
      <c r="D191" s="16"/>
      <c r="E191" s="16"/>
      <c r="F191" s="16"/>
      <c r="G191" s="16"/>
    </row>
    <row r="192" spans="2:7">
      <c r="B192" s="16"/>
      <c r="C192" s="16"/>
      <c r="D192" s="16"/>
      <c r="E192" s="16"/>
      <c r="F192" s="16"/>
      <c r="G192" s="16"/>
    </row>
    <row r="193" spans="2:7">
      <c r="B193" s="16"/>
      <c r="C193" s="16"/>
      <c r="D193" s="16"/>
      <c r="E193" s="16"/>
      <c r="F193" s="16"/>
      <c r="G193" s="16"/>
    </row>
    <row r="194" spans="2:7">
      <c r="B194" s="16"/>
      <c r="C194" s="16"/>
      <c r="D194" s="16"/>
      <c r="E194" s="16"/>
      <c r="F194" s="16"/>
      <c r="G194" s="16"/>
    </row>
    <row r="195" spans="2:7">
      <c r="B195" s="16"/>
      <c r="C195" s="16"/>
      <c r="D195" s="16"/>
      <c r="E195" s="16"/>
      <c r="F195" s="16"/>
      <c r="G195" s="16"/>
    </row>
    <row r="196" spans="2:7">
      <c r="B196" s="16"/>
      <c r="C196" s="16"/>
      <c r="D196" s="16"/>
      <c r="E196" s="16"/>
      <c r="F196" s="16"/>
      <c r="G196" s="16"/>
    </row>
    <row r="197" spans="2:7">
      <c r="B197" s="16"/>
      <c r="C197" s="16"/>
      <c r="D197" s="16"/>
      <c r="E197" s="16"/>
      <c r="F197" s="16"/>
      <c r="G197" s="16"/>
    </row>
    <row r="198" spans="2:7">
      <c r="B198" s="16"/>
      <c r="C198" s="16"/>
      <c r="D198" s="16"/>
      <c r="E198" s="16"/>
      <c r="F198" s="16"/>
      <c r="G198" s="16"/>
    </row>
    <row r="199" spans="2:7">
      <c r="B199" s="16"/>
      <c r="C199" s="16"/>
      <c r="D199" s="16"/>
      <c r="E199" s="16"/>
      <c r="F199" s="16"/>
      <c r="G199" s="16"/>
    </row>
    <row r="200" spans="2:7">
      <c r="B200" s="16"/>
      <c r="C200" s="16"/>
      <c r="D200" s="16"/>
      <c r="E200" s="16"/>
      <c r="F200" s="16"/>
      <c r="G200" s="16"/>
    </row>
    <row r="201" spans="2:7">
      <c r="B201" s="16"/>
      <c r="C201" s="16"/>
      <c r="D201" s="16"/>
      <c r="E201" s="16"/>
      <c r="F201" s="16"/>
      <c r="G201" s="16"/>
    </row>
    <row r="202" spans="2:7">
      <c r="B202" s="16"/>
      <c r="C202" s="16"/>
      <c r="D202" s="16"/>
      <c r="E202" s="16"/>
      <c r="F202" s="16"/>
      <c r="G202" s="16"/>
    </row>
    <row r="203" spans="2:7">
      <c r="B203" s="16"/>
      <c r="C203" s="16"/>
      <c r="D203" s="16"/>
      <c r="E203" s="16"/>
      <c r="F203" s="16"/>
      <c r="G203" s="16"/>
    </row>
    <row r="204" spans="2:7">
      <c r="B204" s="16"/>
      <c r="C204" s="16"/>
      <c r="D204" s="16"/>
      <c r="E204" s="16"/>
      <c r="F204" s="16"/>
      <c r="G204" s="16"/>
    </row>
    <row r="205" spans="2:7">
      <c r="B205" s="16"/>
      <c r="C205" s="16"/>
      <c r="D205" s="16"/>
      <c r="E205" s="16"/>
      <c r="F205" s="16"/>
      <c r="G205" s="16"/>
    </row>
    <row r="206" spans="2:7">
      <c r="B206" s="16"/>
      <c r="C206" s="16"/>
      <c r="D206" s="16"/>
      <c r="E206" s="16"/>
      <c r="F206" s="16"/>
      <c r="G206" s="16"/>
    </row>
    <row r="207" spans="2:7">
      <c r="B207" s="16"/>
      <c r="C207" s="16"/>
      <c r="D207" s="16"/>
      <c r="E207" s="16"/>
      <c r="F207" s="16"/>
      <c r="G207" s="16"/>
    </row>
    <row r="208" spans="2:7">
      <c r="B208" s="16"/>
      <c r="C208" s="16"/>
      <c r="D208" s="16"/>
      <c r="E208" s="16"/>
      <c r="F208" s="16"/>
      <c r="G208" s="16"/>
    </row>
    <row r="209" spans="2:7">
      <c r="B209" s="16"/>
      <c r="C209" s="16"/>
      <c r="D209" s="16"/>
      <c r="E209" s="16"/>
      <c r="F209" s="16"/>
      <c r="G209" s="16"/>
    </row>
    <row r="210" spans="2:7">
      <c r="B210" s="16"/>
      <c r="C210" s="16"/>
      <c r="D210" s="16"/>
      <c r="E210" s="16"/>
      <c r="F210" s="16"/>
      <c r="G210" s="16"/>
    </row>
    <row r="211" spans="2:7">
      <c r="B211" s="16"/>
      <c r="C211" s="16"/>
      <c r="D211" s="16"/>
      <c r="E211" s="16"/>
      <c r="F211" s="16"/>
      <c r="G211" s="16"/>
    </row>
    <row r="212" spans="2:7">
      <c r="B212" s="16"/>
      <c r="C212" s="16"/>
      <c r="D212" s="16"/>
      <c r="E212" s="16"/>
      <c r="F212" s="16"/>
      <c r="G212" s="16"/>
    </row>
    <row r="213" spans="2:7">
      <c r="B213" s="16"/>
      <c r="C213" s="16"/>
      <c r="D213" s="16"/>
      <c r="E213" s="16"/>
      <c r="F213" s="16"/>
      <c r="G213" s="16"/>
    </row>
    <row r="214" spans="2:7">
      <c r="B214" s="16"/>
      <c r="C214" s="16"/>
      <c r="D214" s="16"/>
      <c r="E214" s="16"/>
      <c r="F214" s="16"/>
      <c r="G214" s="16"/>
    </row>
    <row r="215" spans="2:7">
      <c r="B215" s="16"/>
      <c r="C215" s="16"/>
      <c r="D215" s="16"/>
      <c r="E215" s="16"/>
      <c r="F215" s="16"/>
      <c r="G215" s="16"/>
    </row>
    <row r="216" spans="2:7">
      <c r="B216" s="16"/>
      <c r="C216" s="16"/>
      <c r="D216" s="16"/>
      <c r="E216" s="16"/>
      <c r="F216" s="16"/>
      <c r="G216" s="16"/>
    </row>
    <row r="217" spans="2:7">
      <c r="B217" s="16"/>
      <c r="C217" s="16"/>
      <c r="D217" s="16"/>
      <c r="E217" s="16"/>
      <c r="F217" s="16"/>
      <c r="G217" s="16"/>
    </row>
    <row r="218" spans="2:7">
      <c r="B218" s="16"/>
      <c r="C218" s="16"/>
      <c r="D218" s="16"/>
      <c r="E218" s="16"/>
      <c r="F218" s="16"/>
      <c r="G218" s="16"/>
    </row>
    <row r="219" spans="2:7">
      <c r="B219" s="16"/>
      <c r="C219" s="16"/>
      <c r="D219" s="16"/>
      <c r="E219" s="16"/>
      <c r="F219" s="16"/>
      <c r="G219" s="16"/>
    </row>
    <row r="220" spans="2:7">
      <c r="B220" s="16"/>
      <c r="C220" s="16"/>
      <c r="D220" s="16"/>
      <c r="E220" s="16"/>
      <c r="F220" s="16"/>
      <c r="G220" s="16"/>
    </row>
    <row r="221" spans="2:7">
      <c r="B221" s="16"/>
      <c r="C221" s="16"/>
      <c r="D221" s="16"/>
      <c r="E221" s="16"/>
      <c r="F221" s="16"/>
      <c r="G221" s="16"/>
    </row>
    <row r="222" spans="2:7">
      <c r="B222" s="16"/>
      <c r="C222" s="16"/>
      <c r="D222" s="16"/>
      <c r="E222" s="16"/>
      <c r="F222" s="16"/>
      <c r="G222" s="16"/>
    </row>
    <row r="223" spans="2:7">
      <c r="B223" s="16"/>
      <c r="C223" s="16"/>
      <c r="D223" s="16"/>
      <c r="E223" s="16"/>
      <c r="F223" s="16"/>
      <c r="G223" s="16"/>
    </row>
    <row r="224" spans="2:7">
      <c r="B224" s="16"/>
      <c r="C224" s="16"/>
      <c r="D224" s="16"/>
      <c r="E224" s="16"/>
      <c r="F224" s="16"/>
      <c r="G224" s="16"/>
    </row>
    <row r="225" spans="2:7">
      <c r="B225" s="16"/>
      <c r="C225" s="16"/>
      <c r="D225" s="16"/>
      <c r="E225" s="16"/>
      <c r="F225" s="16"/>
      <c r="G225" s="16"/>
    </row>
    <row r="226" spans="2:7">
      <c r="B226" s="16"/>
      <c r="C226" s="16"/>
      <c r="D226" s="16"/>
      <c r="E226" s="16"/>
      <c r="F226" s="16"/>
      <c r="G226" s="16"/>
    </row>
    <row r="227" spans="2:7">
      <c r="B227" s="16"/>
      <c r="C227" s="16"/>
      <c r="D227" s="16"/>
      <c r="E227" s="16"/>
      <c r="F227" s="16"/>
      <c r="G227" s="16"/>
    </row>
    <row r="228" spans="2:7">
      <c r="B228" s="16"/>
      <c r="C228" s="16"/>
      <c r="D228" s="16"/>
      <c r="E228" s="16"/>
      <c r="F228" s="16"/>
      <c r="G228" s="16"/>
    </row>
    <row r="229" spans="2:7">
      <c r="B229" s="16"/>
      <c r="C229" s="16"/>
      <c r="D229" s="16"/>
      <c r="E229" s="16"/>
      <c r="F229" s="16"/>
      <c r="G229" s="16"/>
    </row>
    <row r="230" spans="2:7">
      <c r="B230" s="16"/>
      <c r="C230" s="16"/>
      <c r="D230" s="16"/>
      <c r="E230" s="16"/>
      <c r="F230" s="16"/>
      <c r="G230" s="16"/>
    </row>
    <row r="231" spans="2:7">
      <c r="B231" s="16"/>
      <c r="C231" s="16"/>
      <c r="D231" s="16"/>
      <c r="E231" s="16"/>
      <c r="F231" s="16"/>
      <c r="G231" s="16"/>
    </row>
    <row r="232" spans="2:7">
      <c r="B232" s="16"/>
      <c r="C232" s="16"/>
      <c r="D232" s="16"/>
      <c r="E232" s="16"/>
      <c r="F232" s="16"/>
      <c r="G232" s="16"/>
    </row>
    <row r="233" spans="2:7">
      <c r="B233" s="16"/>
      <c r="C233" s="16"/>
      <c r="D233" s="16"/>
      <c r="E233" s="16"/>
      <c r="F233" s="16"/>
      <c r="G233" s="16"/>
    </row>
    <row r="234" spans="2:7">
      <c r="B234" s="16"/>
      <c r="C234" s="16"/>
      <c r="D234" s="16"/>
      <c r="E234" s="16"/>
      <c r="F234" s="16"/>
      <c r="G234" s="16"/>
    </row>
    <row r="235" spans="2:7">
      <c r="B235" s="16"/>
      <c r="C235" s="16"/>
      <c r="D235" s="16"/>
      <c r="E235" s="16"/>
      <c r="F235" s="16"/>
      <c r="G235" s="16"/>
    </row>
    <row r="236" spans="2:7">
      <c r="B236" s="16"/>
      <c r="C236" s="16"/>
      <c r="D236" s="16"/>
      <c r="E236" s="16"/>
      <c r="F236" s="16"/>
      <c r="G236" s="16"/>
    </row>
    <row r="237" spans="2:7">
      <c r="B237" s="16"/>
      <c r="C237" s="16"/>
      <c r="D237" s="16"/>
      <c r="E237" s="16"/>
      <c r="F237" s="16"/>
      <c r="G237" s="16"/>
    </row>
    <row r="238" spans="2:7">
      <c r="B238" s="16"/>
      <c r="C238" s="16"/>
      <c r="D238" s="16"/>
      <c r="E238" s="16"/>
      <c r="F238" s="16"/>
      <c r="G238" s="16"/>
    </row>
    <row r="239" spans="2:7">
      <c r="B239" s="16"/>
      <c r="C239" s="16"/>
      <c r="D239" s="16"/>
      <c r="E239" s="16"/>
      <c r="F239" s="16"/>
      <c r="G239" s="16"/>
    </row>
    <row r="240" spans="2:7">
      <c r="B240" s="16"/>
      <c r="C240" s="16"/>
      <c r="D240" s="16"/>
      <c r="E240" s="16"/>
      <c r="F240" s="16"/>
      <c r="G240" s="16"/>
    </row>
    <row r="241" spans="2:7">
      <c r="B241" s="16"/>
      <c r="C241" s="16"/>
      <c r="D241" s="16"/>
      <c r="E241" s="16"/>
      <c r="F241" s="16"/>
      <c r="G241" s="16"/>
    </row>
    <row r="242" spans="2:7">
      <c r="B242" s="16"/>
      <c r="C242" s="16"/>
      <c r="D242" s="16"/>
      <c r="E242" s="16"/>
      <c r="F242" s="16"/>
      <c r="G242" s="16"/>
    </row>
    <row r="243" spans="2:7">
      <c r="B243" s="16"/>
      <c r="C243" s="16"/>
      <c r="D243" s="16"/>
      <c r="E243" s="16"/>
      <c r="F243" s="16"/>
      <c r="G243" s="16"/>
    </row>
    <row r="244" spans="2:7">
      <c r="B244" s="16"/>
      <c r="C244" s="16"/>
      <c r="D244" s="16"/>
      <c r="E244" s="16"/>
      <c r="F244" s="16"/>
      <c r="G244" s="16"/>
    </row>
    <row r="245" spans="2:7">
      <c r="B245" s="16"/>
      <c r="C245" s="16"/>
      <c r="D245" s="16"/>
      <c r="E245" s="16"/>
      <c r="F245" s="16"/>
      <c r="G245" s="16"/>
    </row>
    <row r="246" spans="2:7">
      <c r="B246" s="16"/>
      <c r="C246" s="16"/>
      <c r="D246" s="16"/>
      <c r="E246" s="16"/>
      <c r="F246" s="16"/>
      <c r="G246" s="16"/>
    </row>
    <row r="247" spans="2:7">
      <c r="B247" s="16"/>
      <c r="C247" s="16"/>
      <c r="D247" s="16"/>
      <c r="E247" s="16"/>
      <c r="F247" s="16"/>
      <c r="G247" s="16"/>
    </row>
    <row r="248" spans="2:7">
      <c r="B248" s="16"/>
      <c r="C248" s="16"/>
      <c r="D248" s="16"/>
      <c r="E248" s="16"/>
      <c r="F248" s="16"/>
      <c r="G248" s="16"/>
    </row>
    <row r="249" spans="2:7">
      <c r="B249" s="16"/>
      <c r="C249" s="16"/>
      <c r="D249" s="16"/>
      <c r="E249" s="16"/>
      <c r="F249" s="16"/>
      <c r="G249" s="16"/>
    </row>
    <row r="250" spans="2:7">
      <c r="B250" s="16"/>
      <c r="C250" s="16"/>
      <c r="D250" s="16"/>
      <c r="E250" s="16"/>
      <c r="F250" s="16"/>
      <c r="G250" s="16"/>
    </row>
    <row r="251" spans="2:7">
      <c r="B251" s="16"/>
      <c r="C251" s="16"/>
      <c r="D251" s="16"/>
      <c r="E251" s="16"/>
      <c r="F251" s="16"/>
      <c r="G251" s="16"/>
    </row>
    <row r="252" spans="2:7">
      <c r="B252" s="16"/>
      <c r="C252" s="16"/>
      <c r="D252" s="16"/>
      <c r="E252" s="16"/>
      <c r="F252" s="16"/>
      <c r="G252" s="16"/>
    </row>
    <row r="253" spans="2:7">
      <c r="B253" s="16"/>
      <c r="C253" s="16"/>
      <c r="D253" s="16"/>
      <c r="E253" s="16"/>
      <c r="F253" s="16"/>
      <c r="G253" s="16"/>
    </row>
    <row r="254" spans="2:7">
      <c r="B254" s="16"/>
      <c r="C254" s="16"/>
      <c r="D254" s="16"/>
      <c r="E254" s="16"/>
      <c r="F254" s="16"/>
      <c r="G254" s="16"/>
    </row>
    <row r="255" spans="2:7">
      <c r="B255" s="16"/>
      <c r="C255" s="16"/>
      <c r="D255" s="16"/>
      <c r="E255" s="16"/>
      <c r="F255" s="16"/>
      <c r="G255" s="16"/>
    </row>
    <row r="256" spans="2:7">
      <c r="B256" s="16"/>
      <c r="C256" s="16"/>
      <c r="D256" s="16"/>
      <c r="E256" s="16"/>
      <c r="F256" s="16"/>
      <c r="G256" s="16"/>
    </row>
    <row r="257" spans="2:7">
      <c r="B257" s="16"/>
      <c r="C257" s="16"/>
      <c r="D257" s="16"/>
      <c r="E257" s="16"/>
      <c r="F257" s="16"/>
      <c r="G257" s="16"/>
    </row>
    <row r="258" spans="2:7">
      <c r="B258" s="16"/>
      <c r="C258" s="16"/>
      <c r="D258" s="16"/>
      <c r="E258" s="16"/>
      <c r="F258" s="16"/>
      <c r="G258" s="16"/>
    </row>
    <row r="259" spans="2:7">
      <c r="B259" s="16"/>
      <c r="C259" s="16"/>
      <c r="D259" s="16"/>
      <c r="E259" s="16"/>
      <c r="F259" s="16"/>
      <c r="G259" s="16"/>
    </row>
    <row r="260" spans="2:7">
      <c r="B260" s="16"/>
      <c r="C260" s="16"/>
      <c r="D260" s="16"/>
      <c r="E260" s="16"/>
      <c r="F260" s="16"/>
      <c r="G260" s="16"/>
    </row>
    <row r="261" spans="2:7">
      <c r="B261" s="16"/>
      <c r="C261" s="16"/>
      <c r="D261" s="16"/>
      <c r="E261" s="16"/>
      <c r="F261" s="16"/>
      <c r="G261" s="16"/>
    </row>
    <row r="262" spans="2:7">
      <c r="B262" s="16"/>
      <c r="C262" s="16"/>
      <c r="D262" s="16"/>
      <c r="E262" s="16"/>
      <c r="F262" s="16"/>
      <c r="G262" s="16"/>
    </row>
    <row r="263" spans="2:7">
      <c r="B263" s="16"/>
      <c r="C263" s="16"/>
      <c r="D263" s="16"/>
      <c r="E263" s="16"/>
      <c r="F263" s="16"/>
      <c r="G263" s="16"/>
    </row>
    <row r="264" spans="2:7">
      <c r="B264" s="16"/>
      <c r="C264" s="16"/>
      <c r="D264" s="16"/>
      <c r="E264" s="16"/>
      <c r="F264" s="16"/>
      <c r="G264" s="16"/>
    </row>
    <row r="265" spans="2:7">
      <c r="B265" s="16"/>
      <c r="C265" s="16"/>
      <c r="D265" s="16"/>
      <c r="E265" s="16"/>
      <c r="F265" s="16"/>
      <c r="G265" s="16"/>
    </row>
    <row r="266" spans="2:7">
      <c r="B266" s="16"/>
      <c r="C266" s="16"/>
      <c r="D266" s="16"/>
      <c r="E266" s="16"/>
      <c r="F266" s="16"/>
      <c r="G266" s="16"/>
    </row>
    <row r="267" spans="2:7">
      <c r="B267" s="16"/>
      <c r="C267" s="16"/>
      <c r="D267" s="16"/>
      <c r="E267" s="16"/>
      <c r="F267" s="16"/>
      <c r="G267" s="16"/>
    </row>
    <row r="268" spans="2:7">
      <c r="B268" s="16"/>
      <c r="C268" s="16"/>
      <c r="D268" s="16"/>
      <c r="E268" s="16"/>
      <c r="F268" s="16"/>
      <c r="G268" s="16"/>
    </row>
    <row r="269" spans="2:7">
      <c r="B269" s="16"/>
      <c r="C269" s="16"/>
      <c r="D269" s="16"/>
      <c r="E269" s="16"/>
      <c r="F269" s="16"/>
      <c r="G269" s="16"/>
    </row>
    <row r="270" spans="2:7">
      <c r="B270" s="16"/>
      <c r="C270" s="16"/>
      <c r="D270" s="16"/>
      <c r="E270" s="16"/>
      <c r="F270" s="16"/>
      <c r="G270" s="16"/>
    </row>
    <row r="271" spans="2:7">
      <c r="B271" s="16"/>
      <c r="C271" s="16"/>
      <c r="D271" s="16"/>
      <c r="E271" s="16"/>
      <c r="F271" s="16"/>
      <c r="G271" s="16"/>
    </row>
    <row r="272" spans="2:7">
      <c r="B272" s="16"/>
      <c r="C272" s="16"/>
      <c r="D272" s="16"/>
      <c r="E272" s="16"/>
      <c r="F272" s="16"/>
      <c r="G272" s="16"/>
    </row>
    <row r="273" spans="2:7">
      <c r="B273" s="16"/>
      <c r="C273" s="16"/>
      <c r="D273" s="16"/>
      <c r="E273" s="16"/>
      <c r="F273" s="16"/>
      <c r="G273" s="16"/>
    </row>
    <row r="274" spans="2:7">
      <c r="B274" s="16"/>
      <c r="C274" s="16"/>
      <c r="D274" s="16"/>
      <c r="E274" s="16"/>
      <c r="F274" s="16"/>
      <c r="G274" s="16"/>
    </row>
    <row r="275" spans="2:7">
      <c r="B275" s="16"/>
      <c r="C275" s="16"/>
      <c r="D275" s="16"/>
      <c r="E275" s="16"/>
      <c r="F275" s="16"/>
      <c r="G275" s="16"/>
    </row>
    <row r="276" spans="2:7">
      <c r="B276" s="16"/>
      <c r="C276" s="16"/>
      <c r="D276" s="16"/>
      <c r="E276" s="16"/>
      <c r="F276" s="16"/>
      <c r="G276" s="16"/>
    </row>
    <row r="277" spans="2:7">
      <c r="B277" s="16"/>
      <c r="C277" s="16"/>
      <c r="D277" s="16"/>
      <c r="E277" s="16"/>
      <c r="F277" s="16"/>
      <c r="G277" s="16"/>
    </row>
    <row r="278" spans="2:7">
      <c r="B278" s="16"/>
      <c r="C278" s="16"/>
      <c r="D278" s="16"/>
      <c r="E278" s="16"/>
      <c r="F278" s="16"/>
      <c r="G278" s="16"/>
    </row>
    <row r="279" spans="2:7">
      <c r="B279" s="16"/>
      <c r="C279" s="16"/>
      <c r="D279" s="16"/>
      <c r="E279" s="16"/>
      <c r="F279" s="16"/>
      <c r="G279" s="16"/>
    </row>
    <row r="280" spans="2:7">
      <c r="B280" s="16"/>
      <c r="C280" s="16"/>
      <c r="D280" s="16"/>
      <c r="E280" s="16"/>
      <c r="F280" s="16"/>
      <c r="G280" s="16"/>
    </row>
    <row r="281" spans="2:7">
      <c r="B281" s="16"/>
      <c r="C281" s="16"/>
      <c r="D281" s="16"/>
      <c r="E281" s="16"/>
      <c r="F281" s="16"/>
      <c r="G281" s="16"/>
    </row>
    <row r="282" spans="2:7">
      <c r="B282" s="16"/>
      <c r="C282" s="16"/>
      <c r="D282" s="16"/>
      <c r="E282" s="16"/>
      <c r="F282" s="16"/>
      <c r="G282" s="16"/>
    </row>
    <row r="283" spans="2:7">
      <c r="B283" s="16"/>
      <c r="C283" s="16"/>
      <c r="D283" s="16"/>
      <c r="E283" s="16"/>
      <c r="F283" s="16"/>
      <c r="G283" s="16"/>
    </row>
    <row r="284" spans="2:7">
      <c r="B284" s="16"/>
      <c r="C284" s="16"/>
      <c r="D284" s="16"/>
      <c r="E284" s="16"/>
      <c r="F284" s="16"/>
      <c r="G284" s="16"/>
    </row>
    <row r="285" spans="2:7">
      <c r="B285" s="16"/>
      <c r="C285" s="16"/>
      <c r="D285" s="16"/>
      <c r="E285" s="16"/>
      <c r="F285" s="16"/>
      <c r="G285" s="16"/>
    </row>
    <row r="286" spans="2:7">
      <c r="B286" s="16"/>
      <c r="C286" s="16"/>
      <c r="D286" s="16"/>
      <c r="E286" s="16"/>
      <c r="F286" s="16"/>
      <c r="G286" s="16"/>
    </row>
    <row r="287" spans="2:7">
      <c r="B287" s="16"/>
      <c r="C287" s="16"/>
      <c r="D287" s="16"/>
      <c r="E287" s="16"/>
      <c r="F287" s="16"/>
      <c r="G287" s="16"/>
    </row>
    <row r="288" spans="2:7">
      <c r="B288" s="16"/>
      <c r="C288" s="16"/>
      <c r="D288" s="16"/>
      <c r="E288" s="16"/>
      <c r="F288" s="16"/>
      <c r="G288" s="16"/>
    </row>
    <row r="289" spans="2:7">
      <c r="B289" s="16"/>
      <c r="C289" s="16"/>
      <c r="D289" s="16"/>
      <c r="E289" s="16"/>
      <c r="F289" s="16"/>
      <c r="G289" s="16"/>
    </row>
    <row r="290" spans="2:7">
      <c r="B290" s="16"/>
      <c r="C290" s="16"/>
      <c r="D290" s="16"/>
      <c r="E290" s="16"/>
      <c r="F290" s="16"/>
      <c r="G290" s="16"/>
    </row>
    <row r="291" spans="2:7">
      <c r="B291" s="16"/>
      <c r="C291" s="16"/>
      <c r="D291" s="16"/>
      <c r="E291" s="16"/>
      <c r="F291" s="16"/>
      <c r="G291" s="16"/>
    </row>
    <row r="292" spans="2:7">
      <c r="B292" s="16"/>
      <c r="C292" s="16"/>
      <c r="D292" s="16"/>
      <c r="E292" s="16"/>
      <c r="F292" s="16"/>
      <c r="G292" s="16"/>
    </row>
    <row r="293" spans="2:7">
      <c r="B293" s="16"/>
      <c r="C293" s="16"/>
      <c r="D293" s="16"/>
      <c r="E293" s="16"/>
      <c r="F293" s="16"/>
      <c r="G293" s="16"/>
    </row>
    <row r="294" spans="2:7">
      <c r="B294" s="16"/>
      <c r="C294" s="16"/>
      <c r="D294" s="16"/>
      <c r="E294" s="16"/>
      <c r="F294" s="16"/>
      <c r="G294" s="16"/>
    </row>
    <row r="295" spans="2:7">
      <c r="B295" s="16"/>
      <c r="C295" s="16"/>
      <c r="D295" s="16"/>
      <c r="E295" s="16"/>
      <c r="F295" s="16"/>
      <c r="G295" s="16"/>
    </row>
    <row r="296" spans="2:7">
      <c r="B296" s="16"/>
      <c r="C296" s="16"/>
      <c r="D296" s="16"/>
      <c r="E296" s="16"/>
      <c r="F296" s="16"/>
      <c r="G296" s="16"/>
    </row>
    <row r="297" spans="2:7">
      <c r="B297" s="16"/>
      <c r="C297" s="16"/>
      <c r="D297" s="16"/>
      <c r="E297" s="16"/>
      <c r="F297" s="16"/>
      <c r="G297" s="16"/>
    </row>
    <row r="298" spans="2:7">
      <c r="B298" s="16"/>
      <c r="C298" s="16"/>
      <c r="D298" s="16"/>
      <c r="E298" s="16"/>
      <c r="F298" s="16"/>
      <c r="G298" s="16"/>
    </row>
    <row r="299" spans="2:7">
      <c r="B299" s="16"/>
      <c r="C299" s="16"/>
      <c r="D299" s="16"/>
      <c r="E299" s="16"/>
      <c r="F299" s="16"/>
      <c r="G299" s="16"/>
    </row>
    <row r="300" spans="2:7">
      <c r="B300" s="16"/>
      <c r="C300" s="16"/>
      <c r="D300" s="16"/>
      <c r="E300" s="16"/>
      <c r="F300" s="16"/>
      <c r="G300" s="16"/>
    </row>
    <row r="301" spans="2:7">
      <c r="B301" s="16"/>
      <c r="C301" s="16"/>
      <c r="D301" s="16"/>
      <c r="E301" s="16"/>
      <c r="F301" s="16"/>
      <c r="G301" s="16"/>
    </row>
    <row r="302" spans="2:7">
      <c r="B302" s="16"/>
      <c r="C302" s="16"/>
      <c r="D302" s="16"/>
      <c r="E302" s="16"/>
      <c r="F302" s="16"/>
      <c r="G302" s="16"/>
    </row>
    <row r="303" spans="2:7">
      <c r="B303" s="16"/>
      <c r="C303" s="16"/>
      <c r="D303" s="16"/>
      <c r="E303" s="16"/>
      <c r="F303" s="16"/>
      <c r="G303" s="16"/>
    </row>
    <row r="304" spans="2:7">
      <c r="B304" s="16"/>
      <c r="C304" s="16"/>
      <c r="D304" s="16"/>
      <c r="E304" s="16"/>
      <c r="F304" s="16"/>
      <c r="G304" s="16"/>
    </row>
    <row r="305" spans="2:7">
      <c r="B305" s="16"/>
      <c r="C305" s="16"/>
      <c r="D305" s="16"/>
      <c r="E305" s="16"/>
      <c r="F305" s="16"/>
      <c r="G305" s="16"/>
    </row>
    <row r="306" spans="2:7">
      <c r="B306" s="16"/>
      <c r="C306" s="16"/>
      <c r="D306" s="16"/>
      <c r="E306" s="16"/>
      <c r="F306" s="16"/>
      <c r="G306" s="16"/>
    </row>
    <row r="307" spans="2:7">
      <c r="B307" s="16"/>
      <c r="C307" s="16"/>
      <c r="D307" s="16"/>
      <c r="E307" s="16"/>
      <c r="F307" s="16"/>
      <c r="G307" s="16"/>
    </row>
    <row r="308" spans="2:7">
      <c r="B308" s="16"/>
      <c r="C308" s="16"/>
      <c r="D308" s="16"/>
      <c r="E308" s="16"/>
      <c r="F308" s="16"/>
      <c r="G308" s="16"/>
    </row>
    <row r="309" spans="2:7">
      <c r="B309" s="16"/>
      <c r="C309" s="16"/>
      <c r="D309" s="16"/>
      <c r="E309" s="16"/>
      <c r="F309" s="16"/>
      <c r="G309" s="16"/>
    </row>
    <row r="310" spans="2:7">
      <c r="B310" s="16"/>
      <c r="C310" s="16"/>
      <c r="D310" s="16"/>
      <c r="E310" s="16"/>
      <c r="F310" s="16"/>
      <c r="G310" s="16"/>
    </row>
    <row r="311" spans="2:7">
      <c r="B311" s="16"/>
      <c r="C311" s="16"/>
      <c r="D311" s="16"/>
      <c r="E311" s="16"/>
      <c r="F311" s="16"/>
      <c r="G311" s="16"/>
    </row>
    <row r="312" spans="2:7">
      <c r="B312" s="16"/>
      <c r="C312" s="16"/>
      <c r="D312" s="16"/>
      <c r="E312" s="16"/>
      <c r="F312" s="16"/>
      <c r="G312" s="16"/>
    </row>
    <row r="313" spans="2:7">
      <c r="B313" s="16"/>
      <c r="C313" s="16"/>
      <c r="D313" s="16"/>
      <c r="E313" s="16"/>
      <c r="F313" s="16"/>
      <c r="G313" s="16"/>
    </row>
    <row r="314" spans="2:7">
      <c r="B314" s="16"/>
      <c r="C314" s="16"/>
      <c r="D314" s="16"/>
      <c r="E314" s="16"/>
      <c r="F314" s="16"/>
      <c r="G314" s="16"/>
    </row>
    <row r="315" spans="2:7">
      <c r="B315" s="16"/>
      <c r="C315" s="16"/>
      <c r="D315" s="16"/>
      <c r="E315" s="16"/>
      <c r="F315" s="16"/>
      <c r="G315" s="16"/>
    </row>
    <row r="316" spans="2:7">
      <c r="B316" s="16"/>
      <c r="C316" s="16"/>
      <c r="D316" s="16"/>
      <c r="E316" s="16"/>
      <c r="F316" s="16"/>
      <c r="G316" s="16"/>
    </row>
    <row r="317" spans="2:7">
      <c r="B317" s="16"/>
      <c r="C317" s="16"/>
      <c r="D317" s="16"/>
      <c r="E317" s="16"/>
      <c r="F317" s="16"/>
      <c r="G317" s="16"/>
    </row>
    <row r="318" spans="2:7">
      <c r="B318" s="16"/>
      <c r="C318" s="16"/>
      <c r="D318" s="16"/>
      <c r="E318" s="16"/>
      <c r="F318" s="16"/>
      <c r="G318" s="16"/>
    </row>
    <row r="319" spans="2:7">
      <c r="B319" s="16"/>
      <c r="C319" s="16"/>
      <c r="D319" s="16"/>
      <c r="E319" s="16"/>
      <c r="F319" s="16"/>
      <c r="G319" s="16"/>
    </row>
    <row r="320" spans="2:7">
      <c r="B320" s="16"/>
      <c r="C320" s="16"/>
      <c r="D320" s="16"/>
      <c r="E320" s="16"/>
      <c r="F320" s="16"/>
      <c r="G320" s="16"/>
    </row>
    <row r="321" spans="2:7">
      <c r="B321" s="16"/>
      <c r="C321" s="16"/>
      <c r="D321" s="16"/>
      <c r="E321" s="16"/>
      <c r="F321" s="16"/>
      <c r="G321" s="16"/>
    </row>
    <row r="322" spans="2:7">
      <c r="B322" s="16"/>
      <c r="C322" s="16"/>
      <c r="D322" s="16"/>
      <c r="E322" s="16"/>
      <c r="F322" s="16"/>
      <c r="G322" s="16"/>
    </row>
    <row r="323" spans="2:7">
      <c r="B323" s="16"/>
      <c r="C323" s="16"/>
      <c r="D323" s="16"/>
      <c r="E323" s="16"/>
      <c r="F323" s="16"/>
      <c r="G323" s="16"/>
    </row>
    <row r="324" spans="2:7">
      <c r="B324" s="16"/>
      <c r="C324" s="16"/>
      <c r="D324" s="16"/>
      <c r="E324" s="16"/>
      <c r="F324" s="16"/>
      <c r="G324" s="16"/>
    </row>
    <row r="325" spans="2:7">
      <c r="B325" s="16"/>
      <c r="C325" s="16"/>
      <c r="D325" s="16"/>
      <c r="E325" s="16"/>
      <c r="F325" s="16"/>
      <c r="G325" s="16"/>
    </row>
    <row r="326" spans="2:7">
      <c r="B326" s="16"/>
      <c r="C326" s="16"/>
      <c r="D326" s="16"/>
      <c r="E326" s="16"/>
      <c r="F326" s="16"/>
      <c r="G326" s="16"/>
    </row>
    <row r="327" spans="2:7">
      <c r="B327" s="16"/>
      <c r="C327" s="16"/>
      <c r="D327" s="16"/>
      <c r="E327" s="16"/>
      <c r="F327" s="16"/>
      <c r="G327" s="16"/>
    </row>
    <row r="328" spans="2:7">
      <c r="B328" s="16"/>
      <c r="C328" s="16"/>
      <c r="D328" s="16"/>
      <c r="E328" s="16"/>
      <c r="F328" s="16"/>
      <c r="G328" s="16"/>
    </row>
    <row r="329" spans="2:7">
      <c r="B329" s="16"/>
      <c r="C329" s="16"/>
      <c r="D329" s="16"/>
      <c r="E329" s="16"/>
      <c r="F329" s="16"/>
      <c r="G329" s="16"/>
    </row>
    <row r="330" spans="2:7">
      <c r="B330" s="16"/>
      <c r="C330" s="16"/>
      <c r="D330" s="16"/>
      <c r="E330" s="16"/>
      <c r="F330" s="16"/>
      <c r="G330" s="16"/>
    </row>
    <row r="331" spans="2:7">
      <c r="B331" s="16"/>
      <c r="C331" s="16"/>
      <c r="D331" s="16"/>
      <c r="E331" s="16"/>
      <c r="F331" s="16"/>
      <c r="G331" s="16"/>
    </row>
    <row r="332" spans="2:7">
      <c r="B332" s="16"/>
      <c r="C332" s="16"/>
      <c r="D332" s="16"/>
      <c r="E332" s="16"/>
      <c r="F332" s="16"/>
      <c r="G332" s="16"/>
    </row>
    <row r="333" spans="2:7">
      <c r="B333" s="16"/>
      <c r="C333" s="16"/>
      <c r="D333" s="16"/>
      <c r="E333" s="16"/>
      <c r="F333" s="16"/>
      <c r="G333" s="16"/>
    </row>
    <row r="334" spans="2:7">
      <c r="B334" s="16"/>
      <c r="C334" s="16"/>
      <c r="D334" s="16"/>
      <c r="E334" s="16"/>
      <c r="F334" s="16"/>
      <c r="G334" s="16"/>
    </row>
    <row r="335" spans="2:7">
      <c r="B335" s="16"/>
      <c r="C335" s="16"/>
      <c r="D335" s="16"/>
      <c r="E335" s="16"/>
      <c r="F335" s="16"/>
      <c r="G335" s="16"/>
    </row>
    <row r="336" spans="2:7">
      <c r="B336" s="16"/>
      <c r="C336" s="16"/>
      <c r="D336" s="16"/>
      <c r="E336" s="16"/>
      <c r="F336" s="16"/>
      <c r="G336" s="16"/>
    </row>
    <row r="337" spans="2:7">
      <c r="B337" s="16"/>
      <c r="C337" s="16"/>
      <c r="D337" s="16"/>
      <c r="E337" s="16"/>
      <c r="F337" s="16"/>
      <c r="G337" s="16"/>
    </row>
    <row r="338" spans="2:7">
      <c r="B338" s="16"/>
      <c r="C338" s="16"/>
      <c r="D338" s="16"/>
      <c r="E338" s="16"/>
      <c r="F338" s="16"/>
      <c r="G338" s="16"/>
    </row>
    <row r="339" spans="2:7">
      <c r="B339" s="16"/>
      <c r="C339" s="16"/>
      <c r="D339" s="16"/>
      <c r="E339" s="16"/>
      <c r="F339" s="16"/>
      <c r="G339" s="16"/>
    </row>
    <row r="340" spans="2:7">
      <c r="B340" s="16"/>
      <c r="C340" s="16"/>
      <c r="D340" s="16"/>
      <c r="E340" s="16"/>
      <c r="F340" s="16"/>
      <c r="G340" s="16"/>
    </row>
    <row r="341" spans="2:7">
      <c r="B341" s="16"/>
      <c r="C341" s="16"/>
      <c r="D341" s="16"/>
      <c r="E341" s="16"/>
      <c r="F341" s="16"/>
      <c r="G341" s="16"/>
    </row>
    <row r="342" spans="2:7">
      <c r="B342" s="16"/>
      <c r="C342" s="16"/>
      <c r="D342" s="16"/>
      <c r="E342" s="16"/>
      <c r="F342" s="16"/>
      <c r="G342" s="16"/>
    </row>
    <row r="343" spans="2:7">
      <c r="B343" s="16"/>
      <c r="C343" s="16"/>
      <c r="D343" s="16"/>
      <c r="E343" s="16"/>
      <c r="F343" s="16"/>
      <c r="G343" s="16"/>
    </row>
    <row r="344" spans="2:7">
      <c r="B344" s="16"/>
      <c r="C344" s="16"/>
      <c r="D344" s="16"/>
      <c r="E344" s="16"/>
      <c r="F344" s="16"/>
      <c r="G344" s="16"/>
    </row>
    <row r="345" spans="2:7">
      <c r="B345" s="16"/>
      <c r="C345" s="16"/>
      <c r="D345" s="16"/>
      <c r="E345" s="16"/>
      <c r="F345" s="16"/>
      <c r="G345" s="16"/>
    </row>
    <row r="346" spans="2:7">
      <c r="B346" s="16"/>
      <c r="C346" s="16"/>
      <c r="D346" s="16"/>
      <c r="E346" s="16"/>
      <c r="F346" s="16"/>
      <c r="G346" s="16"/>
    </row>
    <row r="347" spans="2:7">
      <c r="B347" s="16"/>
      <c r="C347" s="16"/>
      <c r="D347" s="16"/>
      <c r="E347" s="16"/>
      <c r="F347" s="16"/>
      <c r="G347" s="16"/>
    </row>
    <row r="348" spans="2:7">
      <c r="B348" s="16"/>
      <c r="C348" s="16"/>
      <c r="D348" s="16"/>
      <c r="E348" s="16"/>
      <c r="F348" s="16"/>
      <c r="G348" s="16"/>
    </row>
    <row r="349" spans="2:7">
      <c r="B349" s="16"/>
      <c r="C349" s="16"/>
      <c r="D349" s="16"/>
      <c r="E349" s="16"/>
      <c r="F349" s="16"/>
      <c r="G349" s="16"/>
    </row>
    <row r="350" spans="2:7">
      <c r="B350" s="16"/>
      <c r="C350" s="16"/>
      <c r="D350" s="16"/>
      <c r="E350" s="16"/>
      <c r="F350" s="16"/>
      <c r="G350" s="16"/>
    </row>
    <row r="351" spans="2:7">
      <c r="B351" s="16"/>
      <c r="C351" s="16"/>
      <c r="D351" s="16"/>
      <c r="E351" s="16"/>
      <c r="F351" s="16"/>
      <c r="G351" s="16"/>
    </row>
    <row r="352" spans="2:7">
      <c r="B352" s="16"/>
      <c r="C352" s="16"/>
      <c r="D352" s="16"/>
      <c r="E352" s="16"/>
      <c r="F352" s="16"/>
      <c r="G352" s="16"/>
    </row>
    <row r="353" spans="2:7">
      <c r="B353" s="16"/>
      <c r="C353" s="16"/>
      <c r="D353" s="16"/>
      <c r="E353" s="16"/>
      <c r="F353" s="16"/>
      <c r="G353" s="16"/>
    </row>
    <row r="354" spans="2:7">
      <c r="B354" s="16"/>
      <c r="C354" s="16"/>
      <c r="D354" s="16"/>
      <c r="E354" s="16"/>
      <c r="F354" s="16"/>
      <c r="G354" s="16"/>
    </row>
    <row r="355" spans="2:7">
      <c r="B355" s="16"/>
      <c r="C355" s="16"/>
      <c r="D355" s="16"/>
      <c r="E355" s="16"/>
      <c r="F355" s="16"/>
      <c r="G355" s="16"/>
    </row>
    <row r="356" spans="2:7">
      <c r="B356" s="16"/>
      <c r="C356" s="16"/>
      <c r="D356" s="16"/>
      <c r="E356" s="16"/>
      <c r="F356" s="16"/>
      <c r="G356" s="16"/>
    </row>
    <row r="357" spans="2:7">
      <c r="B357" s="16"/>
      <c r="C357" s="16"/>
      <c r="D357" s="16"/>
      <c r="E357" s="16"/>
      <c r="F357" s="16"/>
      <c r="G357" s="16"/>
    </row>
    <row r="358" spans="2:7">
      <c r="B358" s="16"/>
      <c r="C358" s="16"/>
      <c r="D358" s="16"/>
      <c r="E358" s="16"/>
      <c r="F358" s="16"/>
      <c r="G358" s="16"/>
    </row>
    <row r="359" spans="2:7">
      <c r="B359" s="16"/>
      <c r="C359" s="16"/>
      <c r="D359" s="16"/>
      <c r="E359" s="16"/>
      <c r="F359" s="16"/>
      <c r="G359" s="16"/>
    </row>
    <row r="360" spans="2:7">
      <c r="B360" s="16"/>
      <c r="C360" s="16"/>
      <c r="D360" s="16"/>
      <c r="E360" s="16"/>
      <c r="F360" s="16"/>
      <c r="G360" s="16"/>
    </row>
    <row r="361" spans="2:7">
      <c r="B361" s="16"/>
      <c r="C361" s="16"/>
      <c r="D361" s="16"/>
      <c r="E361" s="16"/>
      <c r="F361" s="16"/>
      <c r="G361" s="16"/>
    </row>
    <row r="362" spans="2:7">
      <c r="B362" s="16"/>
      <c r="C362" s="16"/>
      <c r="D362" s="16"/>
      <c r="E362" s="16"/>
      <c r="F362" s="16"/>
      <c r="G362" s="16"/>
    </row>
    <row r="363" spans="2:7">
      <c r="B363" s="16"/>
      <c r="C363" s="16"/>
      <c r="D363" s="16"/>
      <c r="E363" s="16"/>
      <c r="F363" s="16"/>
      <c r="G363" s="16"/>
    </row>
    <row r="364" spans="2:7">
      <c r="B364" s="16"/>
      <c r="C364" s="16"/>
      <c r="D364" s="16"/>
      <c r="E364" s="16"/>
      <c r="F364" s="16"/>
      <c r="G364" s="16"/>
    </row>
    <row r="365" spans="2:7">
      <c r="B365" s="16"/>
      <c r="C365" s="16"/>
      <c r="D365" s="16"/>
      <c r="E365" s="16"/>
      <c r="F365" s="16"/>
      <c r="G365" s="16"/>
    </row>
    <row r="366" spans="2:7">
      <c r="B366" s="16"/>
      <c r="C366" s="16"/>
      <c r="D366" s="16"/>
      <c r="E366" s="16"/>
      <c r="F366" s="16"/>
      <c r="G366" s="16"/>
    </row>
    <row r="367" spans="2:7">
      <c r="B367" s="16"/>
      <c r="C367" s="16"/>
      <c r="D367" s="16"/>
      <c r="E367" s="16"/>
      <c r="F367" s="16"/>
      <c r="G367" s="16"/>
    </row>
    <row r="368" spans="2:7">
      <c r="B368" s="16"/>
      <c r="C368" s="16"/>
      <c r="D368" s="16"/>
      <c r="E368" s="16"/>
      <c r="F368" s="16"/>
      <c r="G368" s="16"/>
    </row>
    <row r="369" spans="2:7">
      <c r="B369" s="16"/>
      <c r="C369" s="16"/>
      <c r="D369" s="16"/>
      <c r="E369" s="16"/>
      <c r="F369" s="16"/>
      <c r="G369" s="16"/>
    </row>
    <row r="370" spans="2:7">
      <c r="B370" s="16"/>
      <c r="C370" s="16"/>
      <c r="D370" s="16"/>
      <c r="E370" s="16"/>
      <c r="F370" s="16"/>
      <c r="G370" s="16"/>
    </row>
    <row r="371" spans="2:7">
      <c r="B371" s="16"/>
      <c r="C371" s="16"/>
      <c r="D371" s="16"/>
      <c r="E371" s="16"/>
      <c r="F371" s="16"/>
      <c r="G371" s="16"/>
    </row>
    <row r="372" spans="2:7">
      <c r="B372" s="16"/>
      <c r="C372" s="16"/>
      <c r="D372" s="16"/>
      <c r="E372" s="16"/>
      <c r="F372" s="16"/>
      <c r="G372" s="16"/>
    </row>
    <row r="373" spans="2:7">
      <c r="B373" s="16"/>
      <c r="C373" s="16"/>
      <c r="D373" s="16"/>
      <c r="E373" s="16"/>
      <c r="F373" s="16"/>
      <c r="G373" s="16"/>
    </row>
    <row r="374" spans="2:7">
      <c r="B374" s="16"/>
      <c r="C374" s="16"/>
      <c r="D374" s="16"/>
      <c r="E374" s="16"/>
      <c r="F374" s="16"/>
      <c r="G374" s="16"/>
    </row>
    <row r="375" spans="2:7">
      <c r="B375" s="16"/>
      <c r="C375" s="16"/>
      <c r="D375" s="16"/>
      <c r="E375" s="16"/>
      <c r="F375" s="16"/>
      <c r="G375" s="16"/>
    </row>
    <row r="376" spans="2:7">
      <c r="B376" s="16"/>
      <c r="C376" s="16"/>
      <c r="D376" s="16"/>
      <c r="E376" s="16"/>
      <c r="F376" s="16"/>
      <c r="G376" s="16"/>
    </row>
    <row r="377" spans="2:7">
      <c r="B377" s="16"/>
      <c r="C377" s="16"/>
      <c r="D377" s="16"/>
      <c r="E377" s="16"/>
      <c r="F377" s="16"/>
      <c r="G377" s="16"/>
    </row>
    <row r="378" spans="2:7">
      <c r="B378" s="16"/>
      <c r="C378" s="16"/>
      <c r="D378" s="16"/>
      <c r="E378" s="16"/>
      <c r="F378" s="16"/>
      <c r="G378" s="16"/>
    </row>
    <row r="379" spans="2:7">
      <c r="B379" s="16"/>
      <c r="C379" s="16"/>
      <c r="D379" s="16"/>
      <c r="E379" s="16"/>
      <c r="F379" s="16"/>
      <c r="G379" s="16"/>
    </row>
    <row r="380" spans="2:7">
      <c r="B380" s="16"/>
      <c r="C380" s="16"/>
      <c r="D380" s="16"/>
      <c r="E380" s="16"/>
      <c r="F380" s="16"/>
      <c r="G380" s="16"/>
    </row>
    <row r="381" spans="2:7">
      <c r="B381" s="16"/>
      <c r="C381" s="16"/>
      <c r="D381" s="16"/>
      <c r="E381" s="16"/>
      <c r="F381" s="16"/>
      <c r="G381" s="16"/>
    </row>
    <row r="382" spans="2:7">
      <c r="B382" s="16"/>
      <c r="C382" s="16"/>
      <c r="D382" s="16"/>
      <c r="E382" s="16"/>
      <c r="F382" s="16"/>
      <c r="G382" s="16"/>
    </row>
    <row r="383" spans="2:7">
      <c r="B383" s="16"/>
      <c r="C383" s="16"/>
      <c r="D383" s="16"/>
      <c r="E383" s="16"/>
      <c r="F383" s="16"/>
      <c r="G383" s="16"/>
    </row>
    <row r="384" spans="2:7">
      <c r="B384" s="16"/>
      <c r="C384" s="16"/>
      <c r="D384" s="16"/>
      <c r="E384" s="16"/>
      <c r="F384" s="16"/>
      <c r="G384" s="16"/>
    </row>
    <row r="385" spans="2:7">
      <c r="B385" s="16"/>
      <c r="C385" s="16"/>
      <c r="D385" s="16"/>
      <c r="E385" s="16"/>
      <c r="F385" s="16"/>
      <c r="G385" s="16"/>
    </row>
    <row r="386" spans="2:7">
      <c r="B386" s="16"/>
      <c r="C386" s="16"/>
      <c r="D386" s="16"/>
      <c r="E386" s="16"/>
      <c r="F386" s="16"/>
      <c r="G386" s="16"/>
    </row>
    <row r="387" spans="2:7">
      <c r="B387" s="16"/>
      <c r="C387" s="16"/>
      <c r="D387" s="16"/>
      <c r="E387" s="16"/>
      <c r="F387" s="16"/>
      <c r="G387" s="16"/>
    </row>
    <row r="388" spans="2:7">
      <c r="B388" s="16"/>
      <c r="C388" s="16"/>
      <c r="D388" s="16"/>
      <c r="E388" s="16"/>
      <c r="F388" s="16"/>
      <c r="G388" s="16"/>
    </row>
    <row r="389" spans="2:7">
      <c r="B389" s="16"/>
      <c r="C389" s="16"/>
      <c r="D389" s="16"/>
      <c r="E389" s="16"/>
      <c r="F389" s="16"/>
      <c r="G389" s="16"/>
    </row>
    <row r="390" spans="2:7">
      <c r="B390" s="16"/>
      <c r="C390" s="16"/>
      <c r="D390" s="16"/>
      <c r="E390" s="16"/>
      <c r="F390" s="16"/>
      <c r="G390" s="16"/>
    </row>
    <row r="391" spans="2:7">
      <c r="B391" s="16"/>
      <c r="C391" s="16"/>
      <c r="D391" s="16"/>
      <c r="E391" s="16"/>
      <c r="F391" s="16"/>
      <c r="G391" s="16"/>
    </row>
    <row r="392" spans="2:7">
      <c r="B392" s="16"/>
      <c r="C392" s="16"/>
      <c r="D392" s="16"/>
      <c r="E392" s="16"/>
      <c r="F392" s="16"/>
      <c r="G392" s="16"/>
    </row>
    <row r="393" spans="2:7">
      <c r="B393" s="16"/>
      <c r="C393" s="16"/>
      <c r="D393" s="16"/>
      <c r="E393" s="16"/>
      <c r="F393" s="16"/>
      <c r="G393" s="16"/>
    </row>
    <row r="394" spans="2:7">
      <c r="B394" s="16"/>
      <c r="C394" s="16"/>
      <c r="D394" s="16"/>
      <c r="E394" s="16"/>
      <c r="F394" s="16"/>
      <c r="G394" s="16"/>
    </row>
    <row r="395" spans="2:7">
      <c r="B395" s="16"/>
      <c r="C395" s="16"/>
      <c r="D395" s="16"/>
      <c r="E395" s="16"/>
      <c r="F395" s="16"/>
      <c r="G395" s="16"/>
    </row>
    <row r="396" spans="2:7">
      <c r="B396" s="16"/>
      <c r="C396" s="16"/>
      <c r="D396" s="16"/>
      <c r="E396" s="16"/>
      <c r="F396" s="16"/>
      <c r="G396" s="16"/>
    </row>
    <row r="397" spans="2:7">
      <c r="B397" s="16"/>
      <c r="C397" s="16"/>
      <c r="D397" s="16"/>
      <c r="E397" s="16"/>
      <c r="F397" s="16"/>
      <c r="G397" s="16"/>
    </row>
    <row r="398" spans="2:7">
      <c r="B398" s="16"/>
      <c r="C398" s="16"/>
      <c r="D398" s="16"/>
      <c r="E398" s="16"/>
      <c r="F398" s="16"/>
      <c r="G398" s="16"/>
    </row>
    <row r="399" spans="2:7">
      <c r="B399" s="16"/>
      <c r="C399" s="16"/>
      <c r="D399" s="16"/>
      <c r="E399" s="16"/>
      <c r="F399" s="16"/>
      <c r="G399" s="16"/>
    </row>
    <row r="400" spans="2:7">
      <c r="B400" s="16"/>
      <c r="C400" s="16"/>
      <c r="D400" s="16"/>
      <c r="E400" s="16"/>
      <c r="F400" s="16"/>
      <c r="G400" s="16"/>
    </row>
    <row r="401" spans="2:7">
      <c r="B401" s="16"/>
      <c r="C401" s="16"/>
      <c r="D401" s="16"/>
      <c r="E401" s="16"/>
      <c r="F401" s="16"/>
      <c r="G401" s="16"/>
    </row>
    <row r="402" spans="2:7">
      <c r="B402" s="16"/>
      <c r="C402" s="16"/>
      <c r="D402" s="16"/>
      <c r="E402" s="16"/>
      <c r="F402" s="16"/>
      <c r="G402" s="16"/>
    </row>
    <row r="403" spans="2:7">
      <c r="B403" s="16"/>
      <c r="C403" s="16"/>
      <c r="D403" s="16"/>
      <c r="E403" s="16"/>
      <c r="F403" s="16"/>
      <c r="G403" s="16"/>
    </row>
    <row r="404" spans="2:7">
      <c r="B404" s="16"/>
      <c r="C404" s="16"/>
      <c r="D404" s="16"/>
      <c r="E404" s="16"/>
      <c r="F404" s="16"/>
      <c r="G404" s="16"/>
    </row>
    <row r="405" spans="2:7">
      <c r="B405" s="16"/>
      <c r="C405" s="16"/>
      <c r="D405" s="16"/>
      <c r="E405" s="16"/>
      <c r="F405" s="16"/>
      <c r="G405" s="16"/>
    </row>
    <row r="406" spans="2:7">
      <c r="B406" s="16"/>
      <c r="C406" s="16"/>
      <c r="D406" s="16"/>
      <c r="E406" s="16"/>
      <c r="F406" s="16"/>
      <c r="G406" s="16"/>
    </row>
    <row r="407" spans="2:7">
      <c r="B407" s="16"/>
      <c r="C407" s="16"/>
      <c r="D407" s="16"/>
      <c r="E407" s="16"/>
      <c r="F407" s="16"/>
      <c r="G407" s="16"/>
    </row>
    <row r="408" spans="2:7">
      <c r="B408" s="16"/>
      <c r="C408" s="16"/>
      <c r="D408" s="16"/>
      <c r="E408" s="16"/>
      <c r="F408" s="16"/>
      <c r="G408" s="16"/>
    </row>
    <row r="409" spans="2:7">
      <c r="B409" s="16"/>
      <c r="C409" s="16"/>
      <c r="D409" s="16"/>
      <c r="E409" s="16"/>
      <c r="F409" s="16"/>
      <c r="G409" s="16"/>
    </row>
    <row r="410" spans="2:7">
      <c r="B410" s="16"/>
      <c r="C410" s="16"/>
      <c r="D410" s="16"/>
      <c r="E410" s="16"/>
      <c r="F410" s="16"/>
      <c r="G410" s="16"/>
    </row>
    <row r="411" spans="2:7">
      <c r="B411" s="16"/>
      <c r="C411" s="16"/>
      <c r="D411" s="16"/>
      <c r="E411" s="16"/>
      <c r="F411" s="16"/>
      <c r="G411" s="16"/>
    </row>
    <row r="412" spans="2:7">
      <c r="B412" s="16"/>
      <c r="C412" s="16"/>
      <c r="D412" s="16"/>
      <c r="E412" s="16"/>
      <c r="F412" s="16"/>
      <c r="G412" s="16"/>
    </row>
    <row r="413" spans="2:7">
      <c r="B413" s="16"/>
      <c r="C413" s="16"/>
      <c r="D413" s="16"/>
      <c r="E413" s="16"/>
      <c r="F413" s="16"/>
      <c r="G413" s="16"/>
    </row>
    <row r="414" spans="2:7">
      <c r="B414" s="16"/>
      <c r="C414" s="16"/>
      <c r="D414" s="16"/>
      <c r="E414" s="16"/>
      <c r="F414" s="16"/>
      <c r="G414" s="16"/>
    </row>
    <row r="415" spans="2:7">
      <c r="B415" s="16"/>
      <c r="C415" s="16"/>
      <c r="D415" s="16"/>
      <c r="E415" s="16"/>
      <c r="F415" s="16"/>
      <c r="G415" s="16"/>
    </row>
    <row r="416" spans="2:7">
      <c r="B416" s="16"/>
      <c r="C416" s="16"/>
      <c r="D416" s="16"/>
      <c r="E416" s="16"/>
      <c r="F416" s="16"/>
      <c r="G416" s="16"/>
    </row>
    <row r="417" spans="2:7">
      <c r="B417" s="16"/>
      <c r="C417" s="16"/>
      <c r="D417" s="16"/>
      <c r="E417" s="16"/>
      <c r="F417" s="16"/>
      <c r="G417" s="16"/>
    </row>
    <row r="418" spans="2:7">
      <c r="B418" s="16"/>
      <c r="C418" s="16"/>
      <c r="D418" s="16"/>
      <c r="E418" s="16"/>
      <c r="F418" s="16"/>
      <c r="G418" s="16"/>
    </row>
    <row r="419" spans="2:7">
      <c r="B419" s="16"/>
      <c r="C419" s="16"/>
      <c r="D419" s="16"/>
      <c r="E419" s="16"/>
      <c r="F419" s="16"/>
      <c r="G419" s="16"/>
    </row>
    <row r="420" spans="2:7">
      <c r="B420" s="16"/>
      <c r="C420" s="16"/>
      <c r="D420" s="16"/>
      <c r="E420" s="16"/>
      <c r="F420" s="16"/>
      <c r="G420" s="16"/>
    </row>
    <row r="421" spans="2:7">
      <c r="B421" s="16"/>
      <c r="C421" s="16"/>
      <c r="D421" s="16"/>
      <c r="E421" s="16"/>
      <c r="F421" s="16"/>
      <c r="G421" s="16"/>
    </row>
    <row r="422" spans="2:7">
      <c r="B422" s="16"/>
      <c r="C422" s="16"/>
      <c r="D422" s="16"/>
      <c r="E422" s="16"/>
      <c r="F422" s="16"/>
      <c r="G422" s="16"/>
    </row>
    <row r="423" spans="2:7">
      <c r="B423" s="16"/>
      <c r="C423" s="16"/>
      <c r="D423" s="16"/>
      <c r="E423" s="16"/>
      <c r="F423" s="16"/>
      <c r="G423" s="16"/>
    </row>
    <row r="424" spans="2:7">
      <c r="B424" s="16"/>
      <c r="C424" s="16"/>
      <c r="D424" s="16"/>
      <c r="E424" s="16"/>
      <c r="F424" s="16"/>
      <c r="G424" s="16"/>
    </row>
    <row r="425" spans="2:7">
      <c r="B425" s="16"/>
      <c r="C425" s="16"/>
      <c r="D425" s="16"/>
      <c r="E425" s="16"/>
      <c r="F425" s="16"/>
      <c r="G425" s="16"/>
    </row>
    <row r="426" spans="2:7">
      <c r="B426" s="16"/>
      <c r="C426" s="16"/>
      <c r="D426" s="16"/>
      <c r="E426" s="16"/>
      <c r="F426" s="16"/>
      <c r="G426" s="16"/>
    </row>
    <row r="427" spans="2:7">
      <c r="B427" s="16"/>
      <c r="C427" s="16"/>
      <c r="D427" s="16"/>
      <c r="E427" s="16"/>
      <c r="F427" s="16"/>
      <c r="G427" s="16"/>
    </row>
    <row r="428" spans="2:7">
      <c r="B428" s="16"/>
      <c r="C428" s="16"/>
      <c r="D428" s="16"/>
      <c r="E428" s="16"/>
      <c r="F428" s="16"/>
      <c r="G428" s="16"/>
    </row>
    <row r="429" spans="2:7">
      <c r="B429" s="16"/>
      <c r="C429" s="16"/>
      <c r="D429" s="16"/>
      <c r="E429" s="16"/>
      <c r="F429" s="16"/>
      <c r="G429" s="16"/>
    </row>
    <row r="430" spans="2:7">
      <c r="B430" s="16"/>
      <c r="C430" s="16"/>
      <c r="D430" s="16"/>
      <c r="E430" s="16"/>
      <c r="F430" s="16"/>
      <c r="G430" s="16"/>
    </row>
    <row r="431" spans="2:7">
      <c r="B431" s="16"/>
      <c r="C431" s="16"/>
      <c r="D431" s="16"/>
      <c r="E431" s="16"/>
      <c r="F431" s="16"/>
      <c r="G431" s="16"/>
    </row>
    <row r="432" spans="2:7">
      <c r="B432" s="16"/>
      <c r="C432" s="16"/>
      <c r="D432" s="16"/>
      <c r="E432" s="16"/>
      <c r="F432" s="16"/>
      <c r="G432" s="16"/>
    </row>
    <row r="433" spans="2:7">
      <c r="B433" s="16"/>
      <c r="C433" s="16"/>
      <c r="D433" s="16"/>
      <c r="E433" s="16"/>
      <c r="F433" s="16"/>
      <c r="G433" s="16"/>
    </row>
    <row r="434" spans="2:7">
      <c r="B434" s="16"/>
      <c r="C434" s="16"/>
      <c r="D434" s="16"/>
      <c r="E434" s="16"/>
      <c r="F434" s="16"/>
      <c r="G434" s="16"/>
    </row>
    <row r="435" spans="2:7">
      <c r="B435" s="16"/>
      <c r="C435" s="16"/>
      <c r="D435" s="16"/>
      <c r="E435" s="16"/>
      <c r="F435" s="16"/>
      <c r="G435" s="16"/>
    </row>
    <row r="436" spans="2:7">
      <c r="B436" s="16"/>
      <c r="C436" s="16"/>
      <c r="D436" s="16"/>
      <c r="E436" s="16"/>
      <c r="F436" s="16"/>
      <c r="G436" s="16"/>
    </row>
    <row r="437" spans="2:7">
      <c r="B437" s="16"/>
      <c r="C437" s="16"/>
      <c r="D437" s="16"/>
      <c r="E437" s="16"/>
      <c r="F437" s="16"/>
      <c r="G437" s="16"/>
    </row>
    <row r="438" spans="2:7">
      <c r="B438" s="16"/>
      <c r="C438" s="16"/>
      <c r="D438" s="16"/>
      <c r="E438" s="16"/>
      <c r="F438" s="16"/>
      <c r="G438" s="16"/>
    </row>
    <row r="439" spans="2:7">
      <c r="B439" s="16"/>
      <c r="C439" s="16"/>
      <c r="D439" s="16"/>
      <c r="E439" s="16"/>
      <c r="F439" s="16"/>
      <c r="G439" s="16"/>
    </row>
    <row r="440" spans="2:7">
      <c r="B440" s="16"/>
      <c r="C440" s="16"/>
      <c r="D440" s="16"/>
      <c r="E440" s="16"/>
      <c r="F440" s="16"/>
      <c r="G440" s="16"/>
    </row>
    <row r="441" spans="2:7">
      <c r="B441" s="16"/>
      <c r="C441" s="16"/>
      <c r="D441" s="16"/>
      <c r="E441" s="16"/>
      <c r="F441" s="16"/>
      <c r="G441" s="16"/>
    </row>
    <row r="442" spans="2:7">
      <c r="B442" s="16"/>
      <c r="C442" s="16"/>
      <c r="D442" s="16"/>
      <c r="E442" s="16"/>
      <c r="F442" s="16"/>
      <c r="G442" s="16"/>
    </row>
    <row r="443" spans="2:7">
      <c r="B443" s="16"/>
      <c r="C443" s="16"/>
      <c r="D443" s="16"/>
      <c r="E443" s="16"/>
      <c r="F443" s="16"/>
      <c r="G443" s="16"/>
    </row>
    <row r="444" spans="2:7">
      <c r="B444" s="16"/>
      <c r="C444" s="16"/>
      <c r="D444" s="16"/>
      <c r="E444" s="16"/>
      <c r="F444" s="16"/>
      <c r="G444" s="16"/>
    </row>
    <row r="445" spans="2:7">
      <c r="B445" s="16"/>
      <c r="C445" s="16"/>
      <c r="D445" s="16"/>
      <c r="E445" s="16"/>
      <c r="F445" s="16"/>
      <c r="G445" s="16"/>
    </row>
    <row r="446" spans="2:7">
      <c r="B446" s="16"/>
      <c r="C446" s="16"/>
      <c r="D446" s="16"/>
      <c r="E446" s="16"/>
      <c r="F446" s="16"/>
      <c r="G446" s="16"/>
    </row>
    <row r="447" spans="2:7">
      <c r="B447" s="16"/>
      <c r="C447" s="16"/>
      <c r="D447" s="16"/>
      <c r="E447" s="16"/>
      <c r="F447" s="16"/>
      <c r="G447" s="16"/>
    </row>
    <row r="448" spans="2:7">
      <c r="B448" s="16"/>
      <c r="C448" s="16"/>
      <c r="D448" s="16"/>
      <c r="E448" s="16"/>
      <c r="F448" s="16"/>
      <c r="G448" s="16"/>
    </row>
    <row r="449" spans="2:7">
      <c r="B449" s="16"/>
      <c r="C449" s="16"/>
      <c r="D449" s="16"/>
      <c r="E449" s="16"/>
      <c r="F449" s="16"/>
      <c r="G449" s="16"/>
    </row>
    <row r="450" spans="2:7">
      <c r="B450" s="16"/>
      <c r="C450" s="16"/>
      <c r="D450" s="16"/>
      <c r="E450" s="16"/>
      <c r="F450" s="16"/>
      <c r="G450" s="16"/>
    </row>
    <row r="451" spans="2:7">
      <c r="B451" s="16"/>
      <c r="C451" s="16"/>
      <c r="D451" s="16"/>
      <c r="E451" s="16"/>
      <c r="F451" s="16"/>
      <c r="G451" s="16"/>
    </row>
    <row r="452" spans="2:7">
      <c r="B452" s="16"/>
      <c r="C452" s="16"/>
      <c r="D452" s="16"/>
      <c r="E452" s="16"/>
      <c r="F452" s="16"/>
      <c r="G452" s="16"/>
    </row>
    <row r="453" spans="2:7">
      <c r="B453" s="16"/>
      <c r="C453" s="16"/>
      <c r="D453" s="16"/>
      <c r="E453" s="16"/>
      <c r="F453" s="16"/>
      <c r="G453" s="16"/>
    </row>
    <row r="454" spans="2:7">
      <c r="B454" s="16"/>
      <c r="C454" s="16"/>
      <c r="D454" s="16"/>
      <c r="E454" s="16"/>
      <c r="F454" s="16"/>
      <c r="G454" s="16"/>
    </row>
    <row r="455" spans="2:7">
      <c r="B455" s="16"/>
      <c r="C455" s="16"/>
      <c r="D455" s="16"/>
      <c r="E455" s="16"/>
      <c r="F455" s="16"/>
      <c r="G455" s="16"/>
    </row>
    <row r="456" spans="2:7">
      <c r="B456" s="16"/>
      <c r="C456" s="16"/>
      <c r="D456" s="16"/>
      <c r="E456" s="16"/>
      <c r="F456" s="16"/>
      <c r="G456" s="16"/>
    </row>
    <row r="457" spans="2:7">
      <c r="B457" s="16"/>
      <c r="C457" s="16"/>
      <c r="D457" s="16"/>
      <c r="E457" s="16"/>
      <c r="F457" s="16"/>
      <c r="G457" s="16"/>
    </row>
    <row r="458" spans="2:7">
      <c r="B458" s="16"/>
      <c r="C458" s="16"/>
      <c r="D458" s="16"/>
      <c r="E458" s="16"/>
      <c r="F458" s="16"/>
      <c r="G458" s="16"/>
    </row>
    <row r="459" spans="2:7">
      <c r="B459" s="16"/>
      <c r="C459" s="16"/>
      <c r="D459" s="16"/>
      <c r="E459" s="16"/>
      <c r="F459" s="16"/>
      <c r="G459" s="16"/>
    </row>
    <row r="460" spans="2:7">
      <c r="B460" s="16"/>
      <c r="C460" s="16"/>
      <c r="D460" s="16"/>
      <c r="E460" s="16"/>
      <c r="F460" s="16"/>
      <c r="G460" s="16"/>
    </row>
    <row r="461" spans="2:7">
      <c r="B461" s="16"/>
      <c r="C461" s="16"/>
      <c r="D461" s="16"/>
      <c r="E461" s="16"/>
      <c r="F461" s="16"/>
      <c r="G461" s="16"/>
    </row>
    <row r="462" spans="2:7">
      <c r="B462" s="16"/>
      <c r="C462" s="16"/>
      <c r="D462" s="16"/>
      <c r="E462" s="16"/>
      <c r="F462" s="16"/>
      <c r="G462" s="16"/>
    </row>
    <row r="463" spans="2:7">
      <c r="B463" s="16"/>
      <c r="C463" s="16"/>
      <c r="D463" s="16"/>
      <c r="E463" s="16"/>
      <c r="F463" s="16"/>
      <c r="G463" s="16"/>
    </row>
    <row r="464" spans="2:7">
      <c r="B464" s="16"/>
      <c r="C464" s="16"/>
      <c r="D464" s="16"/>
      <c r="E464" s="16"/>
      <c r="F464" s="16"/>
      <c r="G464" s="16"/>
    </row>
    <row r="465" spans="2:7">
      <c r="B465" s="16"/>
      <c r="C465" s="16"/>
      <c r="D465" s="16"/>
      <c r="E465" s="16"/>
      <c r="F465" s="16"/>
      <c r="G465" s="16"/>
    </row>
    <row r="466" spans="2:7">
      <c r="B466" s="16"/>
      <c r="C466" s="16"/>
      <c r="D466" s="16"/>
      <c r="E466" s="16"/>
      <c r="F466" s="16"/>
      <c r="G466" s="16"/>
    </row>
    <row r="467" spans="2:7">
      <c r="B467" s="16"/>
      <c r="C467" s="16"/>
      <c r="D467" s="16"/>
      <c r="E467" s="16"/>
      <c r="F467" s="16"/>
      <c r="G467" s="16"/>
    </row>
    <row r="468" spans="2:7">
      <c r="B468" s="16"/>
      <c r="C468" s="16"/>
      <c r="D468" s="16"/>
      <c r="E468" s="16"/>
      <c r="F468" s="16"/>
      <c r="G468" s="16"/>
    </row>
    <row r="469" spans="2:7">
      <c r="B469" s="16"/>
      <c r="C469" s="16"/>
      <c r="D469" s="16"/>
      <c r="E469" s="16"/>
      <c r="F469" s="16"/>
      <c r="G469" s="16"/>
    </row>
    <row r="470" spans="2:7">
      <c r="B470" s="16"/>
      <c r="C470" s="16"/>
      <c r="D470" s="16"/>
      <c r="E470" s="16"/>
      <c r="F470" s="16"/>
      <c r="G470" s="16"/>
    </row>
    <row r="471" spans="2:7">
      <c r="B471" s="16"/>
      <c r="C471" s="16"/>
      <c r="D471" s="16"/>
      <c r="E471" s="16"/>
      <c r="F471" s="16"/>
      <c r="G471" s="16"/>
    </row>
    <row r="472" spans="2:7">
      <c r="B472" s="16"/>
      <c r="C472" s="16"/>
      <c r="D472" s="16"/>
      <c r="E472" s="16"/>
      <c r="F472" s="16"/>
      <c r="G472" s="16"/>
    </row>
    <row r="473" spans="2:7">
      <c r="B473" s="16"/>
      <c r="C473" s="16"/>
      <c r="D473" s="16"/>
      <c r="E473" s="16"/>
      <c r="F473" s="16"/>
      <c r="G473" s="16"/>
    </row>
    <row r="474" spans="2:7">
      <c r="B474" s="16"/>
      <c r="C474" s="16"/>
      <c r="D474" s="16"/>
      <c r="E474" s="16"/>
      <c r="F474" s="16"/>
      <c r="G474" s="16"/>
    </row>
    <row r="475" spans="2:7">
      <c r="B475" s="16"/>
      <c r="C475" s="16"/>
      <c r="D475" s="16"/>
      <c r="E475" s="16"/>
      <c r="F475" s="16"/>
      <c r="G475" s="16"/>
    </row>
    <row r="476" spans="2:7">
      <c r="B476" s="16"/>
      <c r="C476" s="16"/>
      <c r="D476" s="16"/>
      <c r="E476" s="16"/>
      <c r="F476" s="16"/>
      <c r="G476" s="16"/>
    </row>
    <row r="477" spans="2:7">
      <c r="B477" s="16"/>
      <c r="C477" s="16"/>
      <c r="D477" s="16"/>
      <c r="E477" s="16"/>
      <c r="F477" s="16"/>
      <c r="G477" s="16"/>
    </row>
    <row r="478" spans="2:7">
      <c r="B478" s="16"/>
      <c r="C478" s="16"/>
      <c r="D478" s="16"/>
      <c r="E478" s="16"/>
      <c r="F478" s="16"/>
      <c r="G478" s="16"/>
    </row>
    <row r="479" spans="2:7">
      <c r="B479" s="16"/>
      <c r="C479" s="16"/>
      <c r="D479" s="16"/>
      <c r="E479" s="16"/>
      <c r="F479" s="16"/>
      <c r="G479" s="16"/>
    </row>
    <row r="480" spans="2:7">
      <c r="B480" s="16"/>
      <c r="C480" s="16"/>
      <c r="D480" s="16"/>
      <c r="E480" s="16"/>
      <c r="F480" s="16"/>
      <c r="G480" s="16"/>
    </row>
    <row r="481" spans="2:7">
      <c r="B481" s="16"/>
      <c r="C481" s="16"/>
      <c r="D481" s="16"/>
      <c r="E481" s="16"/>
      <c r="F481" s="16"/>
      <c r="G481" s="16"/>
    </row>
    <row r="482" spans="2:7">
      <c r="B482" s="16"/>
      <c r="C482" s="16"/>
      <c r="D482" s="16"/>
      <c r="E482" s="16"/>
      <c r="F482" s="16"/>
      <c r="G482" s="16"/>
    </row>
    <row r="483" spans="2:7">
      <c r="B483" s="16"/>
      <c r="C483" s="16"/>
      <c r="D483" s="16"/>
      <c r="E483" s="16"/>
      <c r="F483" s="16"/>
      <c r="G483" s="16"/>
    </row>
    <row r="484" spans="2:7">
      <c r="B484" s="16"/>
      <c r="C484" s="16"/>
      <c r="D484" s="16"/>
      <c r="E484" s="16"/>
      <c r="F484" s="16"/>
      <c r="G484" s="16"/>
    </row>
    <row r="485" spans="2:7">
      <c r="B485" s="16"/>
      <c r="C485" s="16"/>
      <c r="D485" s="16"/>
      <c r="E485" s="16"/>
      <c r="F485" s="16"/>
      <c r="G485" s="16"/>
    </row>
    <row r="486" spans="2:7">
      <c r="B486" s="16"/>
      <c r="C486" s="16"/>
      <c r="D486" s="16"/>
      <c r="E486" s="16"/>
      <c r="F486" s="16"/>
      <c r="G486" s="16"/>
    </row>
    <row r="487" spans="2:7">
      <c r="B487" s="16"/>
      <c r="C487" s="16"/>
      <c r="D487" s="16"/>
      <c r="E487" s="16"/>
      <c r="F487" s="16"/>
      <c r="G487" s="16"/>
    </row>
    <row r="488" spans="2:7">
      <c r="B488" s="16"/>
      <c r="C488" s="16"/>
      <c r="D488" s="16"/>
      <c r="E488" s="16"/>
      <c r="F488" s="16"/>
      <c r="G488" s="16"/>
    </row>
    <row r="489" spans="2:7">
      <c r="B489" s="16"/>
      <c r="C489" s="16"/>
      <c r="D489" s="16"/>
      <c r="E489" s="16"/>
      <c r="F489" s="16"/>
      <c r="G489" s="16"/>
    </row>
    <row r="490" spans="2:7">
      <c r="B490" s="16"/>
      <c r="C490" s="16"/>
      <c r="D490" s="16"/>
      <c r="E490" s="16"/>
      <c r="F490" s="16"/>
      <c r="G490" s="16"/>
    </row>
    <row r="491" spans="2:7">
      <c r="B491" s="16"/>
      <c r="C491" s="16"/>
      <c r="D491" s="16"/>
      <c r="E491" s="16"/>
      <c r="F491" s="16"/>
      <c r="G491" s="16"/>
    </row>
    <row r="492" spans="2:7">
      <c r="B492" s="16"/>
      <c r="C492" s="16"/>
      <c r="D492" s="16"/>
      <c r="E492" s="16"/>
      <c r="F492" s="16"/>
      <c r="G492" s="16"/>
    </row>
    <row r="493" spans="2:7">
      <c r="B493" s="16"/>
      <c r="C493" s="16"/>
      <c r="D493" s="16"/>
      <c r="E493" s="16"/>
      <c r="F493" s="16"/>
      <c r="G493" s="16"/>
    </row>
    <row r="494" spans="2:7">
      <c r="B494" s="16"/>
      <c r="C494" s="16"/>
      <c r="D494" s="16"/>
      <c r="E494" s="16"/>
      <c r="F494" s="16"/>
      <c r="G494" s="16"/>
    </row>
    <row r="495" spans="2:7">
      <c r="B495" s="16"/>
      <c r="C495" s="16"/>
      <c r="D495" s="16"/>
      <c r="E495" s="16"/>
      <c r="F495" s="16"/>
      <c r="G495" s="16"/>
    </row>
    <row r="496" spans="2:7">
      <c r="B496" s="16"/>
      <c r="C496" s="16"/>
      <c r="D496" s="16"/>
      <c r="E496" s="16"/>
      <c r="F496" s="16"/>
      <c r="G496" s="16"/>
    </row>
    <row r="497" spans="2:7">
      <c r="B497" s="16"/>
      <c r="C497" s="16"/>
      <c r="D497" s="16"/>
      <c r="E497" s="16"/>
      <c r="F497" s="16"/>
      <c r="G497" s="16"/>
    </row>
    <row r="498" spans="2:7">
      <c r="B498" s="16"/>
      <c r="C498" s="16"/>
      <c r="D498" s="16"/>
      <c r="E498" s="16"/>
      <c r="F498" s="16"/>
      <c r="G498" s="16"/>
    </row>
    <row r="499" spans="2:7">
      <c r="B499" s="16"/>
      <c r="C499" s="16"/>
      <c r="D499" s="16"/>
      <c r="E499" s="16"/>
      <c r="F499" s="16"/>
      <c r="G499" s="16"/>
    </row>
    <row r="500" spans="2:7">
      <c r="B500" s="16"/>
      <c r="C500" s="16"/>
      <c r="D500" s="16"/>
      <c r="E500" s="16"/>
      <c r="F500" s="16"/>
      <c r="G500" s="16"/>
    </row>
    <row r="501" spans="2:7">
      <c r="B501" s="16"/>
      <c r="C501" s="16"/>
      <c r="D501" s="16"/>
      <c r="E501" s="16"/>
      <c r="F501" s="16"/>
      <c r="G501" s="16"/>
    </row>
    <row r="502" spans="2:7">
      <c r="B502" s="16"/>
      <c r="C502" s="16"/>
      <c r="D502" s="16"/>
      <c r="E502" s="16"/>
      <c r="F502" s="16"/>
      <c r="G502" s="16"/>
    </row>
    <row r="503" spans="2:7">
      <c r="B503" s="16"/>
      <c r="C503" s="16"/>
      <c r="D503" s="16"/>
      <c r="E503" s="16"/>
      <c r="F503" s="16"/>
      <c r="G503" s="16"/>
    </row>
    <row r="504" spans="2:7">
      <c r="B504" s="16"/>
      <c r="C504" s="16"/>
      <c r="D504" s="16"/>
      <c r="E504" s="16"/>
      <c r="F504" s="16"/>
      <c r="G504" s="16"/>
    </row>
    <row r="505" spans="2:7">
      <c r="B505" s="16"/>
      <c r="C505" s="16"/>
      <c r="D505" s="16"/>
      <c r="E505" s="16"/>
      <c r="F505" s="16"/>
      <c r="G505" s="16"/>
    </row>
    <row r="506" spans="2:7">
      <c r="B506" s="16"/>
      <c r="C506" s="16"/>
      <c r="D506" s="16"/>
      <c r="E506" s="16"/>
      <c r="F506" s="16"/>
      <c r="G506" s="16"/>
    </row>
    <row r="507" spans="2:7">
      <c r="B507" s="16"/>
      <c r="C507" s="16"/>
      <c r="D507" s="16"/>
      <c r="E507" s="16"/>
      <c r="F507" s="16"/>
      <c r="G507" s="16"/>
    </row>
    <row r="508" spans="2:7">
      <c r="B508" s="16"/>
      <c r="C508" s="16"/>
      <c r="D508" s="16"/>
      <c r="E508" s="16"/>
      <c r="F508" s="16"/>
      <c r="G508" s="16"/>
    </row>
    <row r="509" spans="2:7">
      <c r="B509" s="16"/>
      <c r="C509" s="16"/>
      <c r="D509" s="16"/>
      <c r="E509" s="16"/>
      <c r="F509" s="16"/>
      <c r="G509" s="16"/>
    </row>
    <row r="510" spans="2:7">
      <c r="B510" s="16"/>
      <c r="C510" s="16"/>
      <c r="D510" s="16"/>
      <c r="E510" s="16"/>
      <c r="F510" s="16"/>
      <c r="G510" s="16"/>
    </row>
    <row r="511" spans="2:7">
      <c r="B511" s="16"/>
      <c r="C511" s="16"/>
      <c r="D511" s="16"/>
      <c r="E511" s="16"/>
      <c r="F511" s="16"/>
      <c r="G511" s="16"/>
    </row>
    <row r="512" spans="2:7">
      <c r="B512" s="16"/>
      <c r="C512" s="16"/>
      <c r="D512" s="16"/>
      <c r="E512" s="16"/>
      <c r="F512" s="16"/>
      <c r="G512" s="16"/>
    </row>
    <row r="513" spans="2:7">
      <c r="B513" s="16"/>
      <c r="C513" s="16"/>
      <c r="D513" s="16"/>
      <c r="E513" s="16"/>
      <c r="F513" s="16"/>
      <c r="G513" s="16"/>
    </row>
    <row r="514" spans="2:7">
      <c r="B514" s="16"/>
      <c r="C514" s="16"/>
      <c r="D514" s="16"/>
      <c r="E514" s="16"/>
      <c r="F514" s="16"/>
      <c r="G514" s="16"/>
    </row>
    <row r="515" spans="2:7">
      <c r="B515" s="16"/>
      <c r="C515" s="16"/>
      <c r="D515" s="16"/>
      <c r="E515" s="16"/>
      <c r="F515" s="16"/>
      <c r="G515" s="16"/>
    </row>
    <row r="516" spans="2:7">
      <c r="B516" s="16"/>
      <c r="C516" s="16"/>
      <c r="D516" s="16"/>
      <c r="E516" s="16"/>
      <c r="F516" s="16"/>
      <c r="G516" s="16"/>
    </row>
    <row r="517" spans="2:7">
      <c r="B517" s="16"/>
      <c r="C517" s="16"/>
      <c r="D517" s="16"/>
      <c r="E517" s="16"/>
      <c r="F517" s="16"/>
      <c r="G517" s="16"/>
    </row>
    <row r="518" spans="2:7">
      <c r="B518" s="16"/>
      <c r="C518" s="16"/>
      <c r="D518" s="16"/>
      <c r="E518" s="16"/>
      <c r="F518" s="16"/>
      <c r="G518" s="16"/>
    </row>
    <row r="519" spans="2:7">
      <c r="B519" s="16"/>
      <c r="C519" s="16"/>
      <c r="D519" s="16"/>
      <c r="E519" s="16"/>
      <c r="F519" s="16"/>
      <c r="G519" s="16"/>
    </row>
    <row r="520" spans="2:7">
      <c r="B520" s="16"/>
      <c r="C520" s="16"/>
      <c r="D520" s="16"/>
      <c r="E520" s="16"/>
      <c r="F520" s="16"/>
      <c r="G520" s="16"/>
    </row>
    <row r="521" spans="2:7">
      <c r="B521" s="16"/>
      <c r="C521" s="16"/>
      <c r="D521" s="16"/>
      <c r="E521" s="16"/>
      <c r="F521" s="16"/>
      <c r="G521" s="16"/>
    </row>
    <row r="522" spans="2:7">
      <c r="B522" s="16"/>
      <c r="C522" s="16"/>
      <c r="D522" s="16"/>
      <c r="E522" s="16"/>
      <c r="F522" s="16"/>
      <c r="G522" s="16"/>
    </row>
    <row r="523" spans="2:7">
      <c r="B523" s="16"/>
      <c r="C523" s="16"/>
      <c r="D523" s="16"/>
      <c r="E523" s="16"/>
      <c r="F523" s="16"/>
      <c r="G523" s="16"/>
    </row>
    <row r="524" spans="2:7">
      <c r="B524" s="16"/>
      <c r="C524" s="16"/>
      <c r="D524" s="16"/>
      <c r="E524" s="16"/>
      <c r="F524" s="16"/>
      <c r="G524" s="16"/>
    </row>
    <row r="525" spans="2:7">
      <c r="B525" s="16"/>
      <c r="C525" s="16"/>
      <c r="D525" s="16"/>
      <c r="E525" s="16"/>
      <c r="F525" s="16"/>
      <c r="G525" s="16"/>
    </row>
    <row r="526" spans="2:7">
      <c r="B526" s="16"/>
      <c r="C526" s="16"/>
      <c r="D526" s="16"/>
      <c r="E526" s="16"/>
      <c r="F526" s="16"/>
      <c r="G526" s="16"/>
    </row>
    <row r="527" spans="2:7">
      <c r="B527" s="16"/>
      <c r="C527" s="16"/>
      <c r="D527" s="16"/>
      <c r="E527" s="16"/>
      <c r="F527" s="16"/>
      <c r="G527" s="16"/>
    </row>
    <row r="528" spans="2:7">
      <c r="B528" s="16"/>
      <c r="C528" s="16"/>
      <c r="D528" s="16"/>
      <c r="E528" s="16"/>
      <c r="F528" s="16"/>
      <c r="G528" s="16"/>
    </row>
    <row r="529" spans="2:7">
      <c r="B529" s="16"/>
      <c r="C529" s="16"/>
      <c r="D529" s="16"/>
      <c r="E529" s="16"/>
      <c r="F529" s="16"/>
      <c r="G529" s="16"/>
    </row>
    <row r="530" spans="2:7">
      <c r="B530" s="16"/>
      <c r="C530" s="16"/>
      <c r="D530" s="16"/>
      <c r="E530" s="16"/>
      <c r="F530" s="16"/>
      <c r="G530" s="16"/>
    </row>
    <row r="531" spans="2:7">
      <c r="B531" s="16"/>
      <c r="C531" s="16"/>
      <c r="D531" s="16"/>
      <c r="E531" s="16"/>
      <c r="F531" s="16"/>
      <c r="G531" s="16"/>
    </row>
    <row r="532" spans="2:7">
      <c r="B532" s="16"/>
      <c r="C532" s="16"/>
      <c r="D532" s="16"/>
      <c r="E532" s="16"/>
      <c r="F532" s="16"/>
      <c r="G532" s="16"/>
    </row>
    <row r="533" spans="2:7">
      <c r="B533" s="16"/>
      <c r="C533" s="16"/>
      <c r="D533" s="16"/>
      <c r="E533" s="16"/>
      <c r="F533" s="16"/>
      <c r="G533" s="16"/>
    </row>
    <row r="534" spans="2:7">
      <c r="B534" s="16"/>
      <c r="C534" s="16"/>
      <c r="D534" s="16"/>
      <c r="E534" s="16"/>
      <c r="F534" s="16"/>
      <c r="G534" s="16"/>
    </row>
    <row r="535" spans="2:7">
      <c r="B535" s="16"/>
      <c r="C535" s="16"/>
      <c r="D535" s="16"/>
      <c r="E535" s="16"/>
      <c r="F535" s="16"/>
      <c r="G535" s="16"/>
    </row>
    <row r="536" spans="2:7">
      <c r="B536" s="16"/>
      <c r="C536" s="16"/>
      <c r="D536" s="16"/>
      <c r="E536" s="16"/>
      <c r="F536" s="16"/>
      <c r="G536" s="16"/>
    </row>
    <row r="537" spans="2:7">
      <c r="B537" s="16"/>
      <c r="C537" s="16"/>
      <c r="D537" s="16"/>
      <c r="E537" s="16"/>
      <c r="F537" s="16"/>
      <c r="G537" s="16"/>
    </row>
    <row r="538" spans="2:7">
      <c r="B538" s="16"/>
      <c r="C538" s="16"/>
      <c r="D538" s="16"/>
      <c r="E538" s="16"/>
      <c r="F538" s="16"/>
      <c r="G538" s="16"/>
    </row>
    <row r="539" spans="2:7">
      <c r="B539" s="16"/>
      <c r="C539" s="16"/>
      <c r="D539" s="16"/>
      <c r="E539" s="16"/>
      <c r="F539" s="16"/>
      <c r="G539" s="16"/>
    </row>
    <row r="540" spans="2:7">
      <c r="B540" s="16"/>
      <c r="C540" s="16"/>
      <c r="D540" s="16"/>
      <c r="E540" s="16"/>
      <c r="F540" s="16"/>
      <c r="G540" s="16"/>
    </row>
    <row r="541" spans="2:7">
      <c r="B541" s="16"/>
      <c r="C541" s="16"/>
      <c r="D541" s="16"/>
      <c r="E541" s="16"/>
      <c r="F541" s="16"/>
      <c r="G541" s="16"/>
    </row>
    <row r="542" spans="2:7">
      <c r="B542" s="16"/>
      <c r="C542" s="16"/>
      <c r="D542" s="16"/>
      <c r="E542" s="16"/>
      <c r="F542" s="16"/>
      <c r="G542" s="16"/>
    </row>
    <row r="543" spans="2:7">
      <c r="B543" s="16"/>
      <c r="C543" s="16"/>
      <c r="D543" s="16"/>
      <c r="E543" s="16"/>
      <c r="F543" s="16"/>
      <c r="G543" s="16"/>
    </row>
    <row r="544" spans="2:7">
      <c r="B544" s="16"/>
      <c r="C544" s="16"/>
      <c r="D544" s="16"/>
      <c r="E544" s="16"/>
      <c r="F544" s="16"/>
      <c r="G544" s="16"/>
    </row>
    <row r="545" spans="2:7">
      <c r="B545" s="16"/>
      <c r="C545" s="16"/>
      <c r="D545" s="16"/>
      <c r="E545" s="16"/>
      <c r="F545" s="16"/>
      <c r="G545" s="16"/>
    </row>
    <row r="546" spans="2:7">
      <c r="B546" s="16"/>
      <c r="C546" s="16"/>
      <c r="D546" s="16"/>
      <c r="E546" s="16"/>
      <c r="F546" s="16"/>
      <c r="G546" s="16"/>
    </row>
    <row r="547" spans="2:7">
      <c r="B547" s="16"/>
      <c r="C547" s="16"/>
      <c r="D547" s="16"/>
      <c r="E547" s="16"/>
      <c r="F547" s="16"/>
      <c r="G547" s="16"/>
    </row>
    <row r="548" spans="2:7">
      <c r="B548" s="16"/>
      <c r="C548" s="16"/>
      <c r="D548" s="16"/>
      <c r="E548" s="16"/>
      <c r="F548" s="16"/>
      <c r="G548" s="16"/>
    </row>
    <row r="549" spans="2:7">
      <c r="B549" s="16"/>
      <c r="C549" s="16"/>
      <c r="D549" s="16"/>
      <c r="E549" s="16"/>
      <c r="F549" s="16"/>
      <c r="G549" s="16"/>
    </row>
    <row r="550" spans="2:7">
      <c r="B550" s="16"/>
      <c r="C550" s="16"/>
      <c r="D550" s="16"/>
      <c r="E550" s="16"/>
      <c r="F550" s="16"/>
      <c r="G550" s="16"/>
    </row>
    <row r="551" spans="2:7">
      <c r="B551" s="16"/>
      <c r="C551" s="16"/>
      <c r="D551" s="16"/>
      <c r="E551" s="16"/>
      <c r="F551" s="16"/>
      <c r="G551" s="16"/>
    </row>
    <row r="552" spans="2:7">
      <c r="B552" s="16"/>
      <c r="C552" s="16"/>
      <c r="D552" s="16"/>
      <c r="E552" s="16"/>
      <c r="F552" s="16"/>
      <c r="G552" s="16"/>
    </row>
    <row r="553" spans="2:7">
      <c r="B553" s="16"/>
      <c r="C553" s="16"/>
      <c r="D553" s="16"/>
      <c r="E553" s="16"/>
      <c r="F553" s="16"/>
      <c r="G553" s="16"/>
    </row>
    <row r="554" spans="2:7">
      <c r="B554" s="16"/>
      <c r="C554" s="16"/>
      <c r="D554" s="16"/>
      <c r="E554" s="16"/>
      <c r="F554" s="16"/>
      <c r="G554" s="16"/>
    </row>
    <row r="555" spans="2:7">
      <c r="B555" s="16"/>
      <c r="C555" s="16"/>
      <c r="D555" s="16"/>
      <c r="E555" s="16"/>
      <c r="F555" s="16"/>
      <c r="G555" s="16"/>
    </row>
    <row r="556" spans="2:7">
      <c r="B556" s="16"/>
      <c r="C556" s="16"/>
      <c r="D556" s="16"/>
      <c r="E556" s="16"/>
      <c r="F556" s="16"/>
      <c r="G556" s="16"/>
    </row>
    <row r="557" spans="2:7">
      <c r="B557" s="16"/>
      <c r="C557" s="16"/>
      <c r="D557" s="16"/>
      <c r="E557" s="16"/>
      <c r="F557" s="16"/>
      <c r="G557" s="16"/>
    </row>
    <row r="558" spans="2:7">
      <c r="B558" s="16"/>
      <c r="C558" s="16"/>
      <c r="D558" s="16"/>
      <c r="E558" s="16"/>
      <c r="F558" s="16"/>
      <c r="G558" s="16"/>
    </row>
    <row r="559" spans="2:7">
      <c r="B559" s="16"/>
      <c r="C559" s="16"/>
      <c r="D559" s="16"/>
      <c r="E559" s="16"/>
      <c r="F559" s="16"/>
      <c r="G559" s="16"/>
    </row>
    <row r="560" spans="2:7">
      <c r="B560" s="16"/>
      <c r="C560" s="16"/>
      <c r="D560" s="16"/>
      <c r="E560" s="16"/>
      <c r="F560" s="16"/>
      <c r="G560" s="16"/>
    </row>
    <row r="561" spans="2:7">
      <c r="B561" s="16"/>
      <c r="C561" s="16"/>
      <c r="D561" s="16"/>
      <c r="E561" s="16"/>
      <c r="F561" s="16"/>
      <c r="G561" s="16"/>
    </row>
    <row r="562" spans="2:7">
      <c r="B562" s="16"/>
      <c r="C562" s="16"/>
      <c r="D562" s="16"/>
      <c r="E562" s="16"/>
      <c r="F562" s="16"/>
      <c r="G562" s="16"/>
    </row>
    <row r="563" spans="2:7">
      <c r="B563" s="16"/>
      <c r="C563" s="16"/>
      <c r="D563" s="16"/>
      <c r="E563" s="16"/>
      <c r="F563" s="16"/>
      <c r="G563" s="16"/>
    </row>
    <row r="564" spans="2:7">
      <c r="B564" s="16"/>
      <c r="C564" s="16"/>
      <c r="D564" s="16"/>
      <c r="E564" s="16"/>
      <c r="F564" s="16"/>
      <c r="G564" s="16"/>
    </row>
    <row r="565" spans="2:7">
      <c r="B565" s="16"/>
      <c r="C565" s="16"/>
      <c r="D565" s="16"/>
      <c r="E565" s="16"/>
      <c r="F565" s="16"/>
      <c r="G565" s="16"/>
    </row>
    <row r="566" spans="2:7">
      <c r="B566" s="16"/>
      <c r="C566" s="16"/>
      <c r="D566" s="16"/>
      <c r="E566" s="16"/>
      <c r="F566" s="16"/>
      <c r="G566" s="16"/>
    </row>
    <row r="567" spans="2:7">
      <c r="B567" s="16"/>
      <c r="C567" s="16"/>
      <c r="D567" s="16"/>
      <c r="E567" s="16"/>
      <c r="F567" s="16"/>
      <c r="G567" s="16"/>
    </row>
    <row r="568" spans="2:7">
      <c r="B568" s="16"/>
      <c r="C568" s="16"/>
      <c r="D568" s="16"/>
      <c r="E568" s="16"/>
      <c r="F568" s="16"/>
      <c r="G568" s="16"/>
    </row>
    <row r="569" spans="2:7">
      <c r="B569" s="16"/>
      <c r="C569" s="16"/>
      <c r="D569" s="16"/>
      <c r="E569" s="16"/>
      <c r="F569" s="16"/>
      <c r="G569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99" t="s">
        <v>67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1"/>
    </row>
    <row r="6" spans="1:80" ht="26.25" customHeight="1">
      <c r="A6" s="99" t="s">
        <v>132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1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200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994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224</v>
      </c>
      <c r="B13" t="s">
        <v>224</v>
      </c>
      <c r="D13" t="s">
        <v>224</v>
      </c>
      <c r="G13" s="65">
        <v>0</v>
      </c>
      <c r="H13" t="s">
        <v>224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995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224</v>
      </c>
      <c r="B15" t="s">
        <v>224</v>
      </c>
      <c r="D15" t="s">
        <v>224</v>
      </c>
      <c r="G15" s="65">
        <v>0</v>
      </c>
      <c r="H15" t="s">
        <v>224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996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997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224</v>
      </c>
      <c r="B18" t="s">
        <v>224</v>
      </c>
      <c r="D18" t="s">
        <v>224</v>
      </c>
      <c r="G18" s="65">
        <v>0</v>
      </c>
      <c r="H18" t="s">
        <v>224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998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224</v>
      </c>
      <c r="B20" t="s">
        <v>224</v>
      </c>
      <c r="D20" t="s">
        <v>224</v>
      </c>
      <c r="G20" s="65">
        <v>0</v>
      </c>
      <c r="H20" t="s">
        <v>224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999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224</v>
      </c>
      <c r="B22" t="s">
        <v>224</v>
      </c>
      <c r="D22" t="s">
        <v>224</v>
      </c>
      <c r="G22" s="65">
        <v>0</v>
      </c>
      <c r="H22" t="s">
        <v>224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1000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224</v>
      </c>
      <c r="B24" t="s">
        <v>224</v>
      </c>
      <c r="D24" t="s">
        <v>224</v>
      </c>
      <c r="G24" s="65">
        <v>0</v>
      </c>
      <c r="H24" t="s">
        <v>224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229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994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224</v>
      </c>
      <c r="B27" t="s">
        <v>224</v>
      </c>
      <c r="D27" t="s">
        <v>224</v>
      </c>
      <c r="G27" s="65">
        <v>0</v>
      </c>
      <c r="H27" t="s">
        <v>224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995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224</v>
      </c>
      <c r="B29" t="s">
        <v>224</v>
      </c>
      <c r="D29" t="s">
        <v>224</v>
      </c>
      <c r="G29" s="65">
        <v>0</v>
      </c>
      <c r="H29" t="s">
        <v>224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996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997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224</v>
      </c>
      <c r="B32" t="s">
        <v>224</v>
      </c>
      <c r="D32" t="s">
        <v>224</v>
      </c>
      <c r="G32" s="65">
        <v>0</v>
      </c>
      <c r="H32" t="s">
        <v>224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998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224</v>
      </c>
      <c r="B34" t="s">
        <v>224</v>
      </c>
      <c r="D34" t="s">
        <v>224</v>
      </c>
      <c r="G34" s="65">
        <v>0</v>
      </c>
      <c r="H34" t="s">
        <v>224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999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224</v>
      </c>
      <c r="B36" t="s">
        <v>224</v>
      </c>
      <c r="D36" t="s">
        <v>224</v>
      </c>
      <c r="G36" s="65">
        <v>0</v>
      </c>
      <c r="H36" t="s">
        <v>224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1000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224</v>
      </c>
      <c r="B38" t="s">
        <v>224</v>
      </c>
      <c r="D38" t="s">
        <v>224</v>
      </c>
      <c r="G38" s="65">
        <v>0</v>
      </c>
      <c r="H38" t="s">
        <v>224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5" t="s">
        <v>231</v>
      </c>
    </row>
    <row r="40" spans="1:16">
      <c r="A40" s="85" t="s">
        <v>292</v>
      </c>
    </row>
    <row r="41" spans="1:16">
      <c r="A41" s="85" t="s">
        <v>293</v>
      </c>
    </row>
    <row r="42" spans="1:16">
      <c r="A42" s="85" t="s">
        <v>294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 customWidth="1"/>
    <col min="17" max="17" width="6.7109375" style="16" hidden="1" customWidth="1"/>
    <col min="18" max="18" width="7.7109375" style="16" hidden="1" customWidth="1"/>
    <col min="19" max="19" width="7.140625" style="16" hidden="1" customWidth="1"/>
    <col min="20" max="20" width="6" style="16" hidden="1" customWidth="1"/>
    <col min="21" max="21" width="7.85546875" style="16" hidden="1" customWidth="1"/>
    <col min="22" max="22" width="8.140625" style="16" hidden="1" customWidth="1"/>
    <col min="23" max="23" width="6.28515625" style="16" hidden="1" customWidth="1"/>
    <col min="24" max="24" width="8" style="16" hidden="1" customWidth="1"/>
    <col min="25" max="25" width="8.7109375" style="16" hidden="1" customWidth="1"/>
    <col min="26" max="26" width="10" style="16" hidden="1" customWidth="1"/>
    <col min="27" max="27" width="9.5703125" style="16" hidden="1" customWidth="1"/>
    <col min="28" max="28" width="6.140625" style="16" hidden="1" customWidth="1"/>
    <col min="29" max="30" width="5.7109375" style="16" hidden="1" customWidth="1"/>
    <col min="31" max="31" width="6.85546875" style="16" hidden="1" customWidth="1"/>
    <col min="32" max="32" width="6.42578125" style="16" hidden="1" customWidth="1"/>
    <col min="33" max="33" width="6.7109375" style="16" hidden="1" customWidth="1"/>
    <col min="34" max="34" width="7.28515625" style="16" hidden="1" customWidth="1"/>
    <col min="35" max="38" width="5.7109375" style="16" hidden="1" customWidth="1"/>
    <col min="39" max="46" width="5.7109375" style="14" hidden="1" customWidth="1"/>
    <col min="47" max="47" width="9.140625" style="14" hidden="1" customWidth="1"/>
    <col min="48" max="72" width="0" style="14" hidden="1" customWidth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1"/>
    </row>
    <row r="6" spans="1:71" ht="26.25" customHeight="1">
      <c r="A6" s="99" t="s">
        <v>68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1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200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1001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224</v>
      </c>
      <c r="B13" t="s">
        <v>224</v>
      </c>
      <c r="C13" t="s">
        <v>224</v>
      </c>
      <c r="F13" s="65">
        <v>0</v>
      </c>
      <c r="G13" t="s">
        <v>224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1002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224</v>
      </c>
      <c r="B15" t="s">
        <v>224</v>
      </c>
      <c r="C15" t="s">
        <v>224</v>
      </c>
      <c r="F15" s="65">
        <v>0</v>
      </c>
      <c r="G15" t="s">
        <v>224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1003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224</v>
      </c>
      <c r="B17" t="s">
        <v>224</v>
      </c>
      <c r="C17" t="s">
        <v>224</v>
      </c>
      <c r="F17" s="65">
        <v>0</v>
      </c>
      <c r="G17" t="s">
        <v>224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1004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224</v>
      </c>
      <c r="B19" t="s">
        <v>224</v>
      </c>
      <c r="C19" t="s">
        <v>224</v>
      </c>
      <c r="F19" s="65">
        <v>0</v>
      </c>
      <c r="G19" t="s">
        <v>224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574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224</v>
      </c>
      <c r="B21" t="s">
        <v>224</v>
      </c>
      <c r="C21" t="s">
        <v>224</v>
      </c>
      <c r="F21" s="65">
        <v>0</v>
      </c>
      <c r="G21" t="s">
        <v>224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229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290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224</v>
      </c>
      <c r="B24" t="s">
        <v>224</v>
      </c>
      <c r="C24" t="s">
        <v>224</v>
      </c>
      <c r="F24" s="65">
        <v>0</v>
      </c>
      <c r="G24" t="s">
        <v>224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1005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224</v>
      </c>
      <c r="B26" t="s">
        <v>224</v>
      </c>
      <c r="C26" t="s">
        <v>224</v>
      </c>
      <c r="F26" s="65">
        <v>0</v>
      </c>
      <c r="G26" t="s">
        <v>224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85" t="s">
        <v>292</v>
      </c>
    </row>
    <row r="28" spans="1:15">
      <c r="A28" s="85" t="s">
        <v>293</v>
      </c>
    </row>
    <row r="29" spans="1:15">
      <c r="A29" s="85" t="s">
        <v>294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1"/>
    </row>
    <row r="6" spans="1:64" ht="26.25" customHeight="1">
      <c r="A6" s="99" t="s">
        <v>81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1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02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200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1006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224</v>
      </c>
      <c r="B13" t="s">
        <v>224</v>
      </c>
      <c r="C13" s="14"/>
      <c r="D13" s="14"/>
      <c r="E13" t="s">
        <v>224</v>
      </c>
      <c r="F13" t="s">
        <v>224</v>
      </c>
      <c r="I13" s="65">
        <v>0</v>
      </c>
      <c r="J13" t="s">
        <v>224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1007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224</v>
      </c>
      <c r="B15" t="s">
        <v>224</v>
      </c>
      <c r="C15" s="14"/>
      <c r="D15" s="14"/>
      <c r="E15" t="s">
        <v>224</v>
      </c>
      <c r="F15" t="s">
        <v>224</v>
      </c>
      <c r="I15" s="65">
        <v>0</v>
      </c>
      <c r="J15" t="s">
        <v>224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297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224</v>
      </c>
      <c r="B17" t="s">
        <v>224</v>
      </c>
      <c r="C17" s="14"/>
      <c r="D17" s="14"/>
      <c r="E17" t="s">
        <v>224</v>
      </c>
      <c r="F17" t="s">
        <v>224</v>
      </c>
      <c r="I17" s="65">
        <v>0</v>
      </c>
      <c r="J17" t="s">
        <v>224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574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224</v>
      </c>
      <c r="B19" t="s">
        <v>224</v>
      </c>
      <c r="C19" s="14"/>
      <c r="D19" s="14"/>
      <c r="E19" t="s">
        <v>224</v>
      </c>
      <c r="F19" t="s">
        <v>224</v>
      </c>
      <c r="I19" s="65">
        <v>0</v>
      </c>
      <c r="J19" t="s">
        <v>224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229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1008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224</v>
      </c>
      <c r="B22" t="s">
        <v>224</v>
      </c>
      <c r="C22" s="14"/>
      <c r="D22" s="14"/>
      <c r="E22" t="s">
        <v>224</v>
      </c>
      <c r="F22" t="s">
        <v>224</v>
      </c>
      <c r="I22" s="65">
        <v>0</v>
      </c>
      <c r="J22" t="s">
        <v>224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1009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224</v>
      </c>
      <c r="B24" t="s">
        <v>224</v>
      </c>
      <c r="C24" s="14"/>
      <c r="D24" s="14"/>
      <c r="E24" t="s">
        <v>224</v>
      </c>
      <c r="F24" t="s">
        <v>224</v>
      </c>
      <c r="I24" s="65">
        <v>0</v>
      </c>
      <c r="J24" t="s">
        <v>224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5" t="s">
        <v>231</v>
      </c>
      <c r="C25" s="14"/>
      <c r="D25" s="14"/>
      <c r="E25" s="14"/>
    </row>
    <row r="26" spans="1:18">
      <c r="A26" s="85" t="s">
        <v>292</v>
      </c>
      <c r="C26" s="14"/>
      <c r="D26" s="14"/>
      <c r="E26" s="14"/>
    </row>
    <row r="27" spans="1:18">
      <c r="A27" s="85" t="s">
        <v>293</v>
      </c>
      <c r="C27" s="14"/>
      <c r="D27" s="14"/>
      <c r="E27" s="14"/>
    </row>
    <row r="28" spans="1:18">
      <c r="A28" s="85" t="s">
        <v>294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A3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1"/>
    </row>
    <row r="6" spans="1:80" ht="26.25" customHeight="1">
      <c r="A6" s="99" t="s">
        <v>88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1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02" t="s">
        <v>54</v>
      </c>
      <c r="M7" s="102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4.26</v>
      </c>
      <c r="J10" s="7"/>
      <c r="K10" s="7"/>
      <c r="L10" s="64">
        <v>3.9399999999999998E-2</v>
      </c>
      <c r="M10" s="63">
        <v>1044925.5</v>
      </c>
      <c r="N10" s="7"/>
      <c r="O10" s="63">
        <v>1105.50858266</v>
      </c>
      <c r="P10" s="7"/>
      <c r="Q10" s="64">
        <v>1</v>
      </c>
      <c r="R10" s="64">
        <v>9.2999999999999992E-3</v>
      </c>
      <c r="S10" s="30"/>
      <c r="BY10" s="14"/>
      <c r="CB10" s="14"/>
    </row>
    <row r="11" spans="1:80">
      <c r="A11" s="67" t="s">
        <v>200</v>
      </c>
      <c r="B11" s="14"/>
      <c r="C11" s="14"/>
      <c r="D11" s="14"/>
      <c r="I11" s="69">
        <v>4.26</v>
      </c>
      <c r="L11" s="68">
        <v>3.9399999999999998E-2</v>
      </c>
      <c r="M11" s="69">
        <v>1044925.5</v>
      </c>
      <c r="O11" s="69">
        <v>1105.50858266</v>
      </c>
      <c r="Q11" s="68">
        <v>1</v>
      </c>
      <c r="R11" s="68">
        <v>9.2999999999999992E-3</v>
      </c>
    </row>
    <row r="12" spans="1:80">
      <c r="A12" s="67" t="s">
        <v>1006</v>
      </c>
      <c r="B12" s="14"/>
      <c r="C12" s="14"/>
      <c r="D12" s="14"/>
      <c r="I12" s="69">
        <v>5.56</v>
      </c>
      <c r="L12" s="68">
        <v>5.8999999999999999E-3</v>
      </c>
      <c r="M12" s="69">
        <v>396000</v>
      </c>
      <c r="O12" s="69">
        <v>431.00639999999999</v>
      </c>
      <c r="Q12" s="68">
        <v>0.38990000000000002</v>
      </c>
      <c r="R12" s="68">
        <v>3.5999999999999999E-3</v>
      </c>
    </row>
    <row r="13" spans="1:80">
      <c r="A13" t="s">
        <v>1010</v>
      </c>
      <c r="B13" t="s">
        <v>1011</v>
      </c>
      <c r="C13" t="s">
        <v>122</v>
      </c>
      <c r="D13" t="s">
        <v>1012</v>
      </c>
      <c r="E13" t="s">
        <v>324</v>
      </c>
      <c r="F13" t="s">
        <v>417</v>
      </c>
      <c r="G13" t="s">
        <v>149</v>
      </c>
      <c r="H13" t="s">
        <v>256</v>
      </c>
      <c r="I13" s="65">
        <v>5.56</v>
      </c>
      <c r="J13" t="s">
        <v>101</v>
      </c>
      <c r="K13" s="66">
        <v>1.7999999999999999E-2</v>
      </c>
      <c r="L13" s="66">
        <v>5.8999999999999999E-3</v>
      </c>
      <c r="M13" s="65">
        <v>396000</v>
      </c>
      <c r="N13" s="65">
        <v>108.84</v>
      </c>
      <c r="O13" s="65">
        <v>431.00639999999999</v>
      </c>
      <c r="P13" s="66">
        <v>2.9999999999999997E-4</v>
      </c>
      <c r="Q13" s="66">
        <v>0.38990000000000002</v>
      </c>
      <c r="R13" s="66">
        <v>3.5999999999999999E-3</v>
      </c>
    </row>
    <row r="14" spans="1:80">
      <c r="A14" s="67" t="s">
        <v>1007</v>
      </c>
      <c r="B14" s="14"/>
      <c r="C14" s="14"/>
      <c r="D14" s="14"/>
      <c r="I14" s="69">
        <v>3.42</v>
      </c>
      <c r="L14" s="68">
        <v>6.08E-2</v>
      </c>
      <c r="M14" s="69">
        <v>648925.5</v>
      </c>
      <c r="O14" s="69">
        <v>674.50218266000002</v>
      </c>
      <c r="Q14" s="68">
        <v>0.61009999999999998</v>
      </c>
      <c r="R14" s="68">
        <v>5.7000000000000002E-3</v>
      </c>
    </row>
    <row r="15" spans="1:80">
      <c r="A15" t="s">
        <v>1013</v>
      </c>
      <c r="B15" t="s">
        <v>1014</v>
      </c>
      <c r="C15" t="s">
        <v>122</v>
      </c>
      <c r="D15" t="s">
        <v>1015</v>
      </c>
      <c r="E15" t="s">
        <v>429</v>
      </c>
      <c r="F15" t="s">
        <v>362</v>
      </c>
      <c r="G15" t="s">
        <v>210</v>
      </c>
      <c r="H15" t="s">
        <v>1016</v>
      </c>
      <c r="I15" s="65">
        <v>1.41</v>
      </c>
      <c r="J15" t="s">
        <v>101</v>
      </c>
      <c r="K15" s="66">
        <v>2.1899999999999999E-2</v>
      </c>
      <c r="L15" s="66">
        <v>0.16880000000000001</v>
      </c>
      <c r="M15" s="65">
        <v>137233.20000000001</v>
      </c>
      <c r="N15" s="65">
        <v>101.83</v>
      </c>
      <c r="O15" s="65">
        <v>139.74456756000001</v>
      </c>
      <c r="P15" s="66">
        <v>2.0000000000000001E-4</v>
      </c>
      <c r="Q15" s="66">
        <v>0.12640000000000001</v>
      </c>
      <c r="R15" s="66">
        <v>1.1999999999999999E-3</v>
      </c>
    </row>
    <row r="16" spans="1:80">
      <c r="A16" t="s">
        <v>1017</v>
      </c>
      <c r="B16" t="s">
        <v>1018</v>
      </c>
      <c r="C16" t="s">
        <v>122</v>
      </c>
      <c r="D16" t="s">
        <v>1019</v>
      </c>
      <c r="E16" t="s">
        <v>480</v>
      </c>
      <c r="F16" t="s">
        <v>405</v>
      </c>
      <c r="G16" t="s">
        <v>149</v>
      </c>
      <c r="H16" t="s">
        <v>1020</v>
      </c>
      <c r="I16" s="65">
        <v>4.21</v>
      </c>
      <c r="J16" t="s">
        <v>101</v>
      </c>
      <c r="K16" s="66">
        <v>4.4699999999999997E-2</v>
      </c>
      <c r="L16" s="66">
        <v>3.6200000000000003E-2</v>
      </c>
      <c r="M16" s="65">
        <v>324692.3</v>
      </c>
      <c r="N16" s="65">
        <v>103.7</v>
      </c>
      <c r="O16" s="65">
        <v>336.70591510000003</v>
      </c>
      <c r="P16" s="66">
        <v>5.0000000000000001E-4</v>
      </c>
      <c r="Q16" s="66">
        <v>0.30459999999999998</v>
      </c>
      <c r="R16" s="66">
        <v>2.8E-3</v>
      </c>
    </row>
    <row r="17" spans="1:18">
      <c r="A17" t="s">
        <v>1021</v>
      </c>
      <c r="B17" t="s">
        <v>1022</v>
      </c>
      <c r="C17" t="s">
        <v>122</v>
      </c>
      <c r="D17" t="s">
        <v>1023</v>
      </c>
      <c r="E17" t="s">
        <v>460</v>
      </c>
      <c r="F17" t="s">
        <v>417</v>
      </c>
      <c r="G17" t="s">
        <v>149</v>
      </c>
      <c r="H17" t="s">
        <v>1024</v>
      </c>
      <c r="I17" s="65">
        <v>3.5</v>
      </c>
      <c r="J17" t="s">
        <v>101</v>
      </c>
      <c r="K17" s="66">
        <v>4.2999999999999997E-2</v>
      </c>
      <c r="L17" s="66">
        <v>2.64E-2</v>
      </c>
      <c r="M17" s="65">
        <v>187000</v>
      </c>
      <c r="N17" s="65">
        <v>105.91</v>
      </c>
      <c r="O17" s="65">
        <v>198.05170000000001</v>
      </c>
      <c r="P17" s="66">
        <v>8.9999999999999998E-4</v>
      </c>
      <c r="Q17" s="66">
        <v>0.17910000000000001</v>
      </c>
      <c r="R17" s="66">
        <v>1.6999999999999999E-3</v>
      </c>
    </row>
    <row r="18" spans="1:18">
      <c r="A18" s="67" t="s">
        <v>297</v>
      </c>
      <c r="B18" s="14"/>
      <c r="C18" s="14"/>
      <c r="D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224</v>
      </c>
      <c r="B19" t="s">
        <v>224</v>
      </c>
      <c r="C19" s="14"/>
      <c r="D19" s="14"/>
      <c r="E19" t="s">
        <v>224</v>
      </c>
      <c r="F19" t="s">
        <v>224</v>
      </c>
      <c r="I19" s="65">
        <v>0</v>
      </c>
      <c r="J19" t="s">
        <v>224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574</v>
      </c>
      <c r="B20" s="14"/>
      <c r="C20" s="14"/>
      <c r="D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t="s">
        <v>224</v>
      </c>
      <c r="B21" t="s">
        <v>224</v>
      </c>
      <c r="C21" s="14"/>
      <c r="D21" s="14"/>
      <c r="E21" t="s">
        <v>224</v>
      </c>
      <c r="F21" t="s">
        <v>224</v>
      </c>
      <c r="I21" s="65">
        <v>0</v>
      </c>
      <c r="J21" t="s">
        <v>224</v>
      </c>
      <c r="K21" s="66">
        <v>0</v>
      </c>
      <c r="L21" s="66">
        <v>0</v>
      </c>
      <c r="M21" s="65">
        <v>0</v>
      </c>
      <c r="N21" s="65">
        <v>0</v>
      </c>
      <c r="O21" s="65">
        <v>0</v>
      </c>
      <c r="P21" s="66">
        <v>0</v>
      </c>
      <c r="Q21" s="66">
        <v>0</v>
      </c>
      <c r="R21" s="66">
        <v>0</v>
      </c>
    </row>
    <row r="22" spans="1:18">
      <c r="A22" s="67" t="s">
        <v>229</v>
      </c>
      <c r="B22" s="14"/>
      <c r="C22" s="14"/>
      <c r="D22" s="14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s="67" t="s">
        <v>298</v>
      </c>
      <c r="B23" s="14"/>
      <c r="C23" s="14"/>
      <c r="D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224</v>
      </c>
      <c r="B24" t="s">
        <v>224</v>
      </c>
      <c r="C24" s="14"/>
      <c r="D24" s="14"/>
      <c r="E24" t="s">
        <v>224</v>
      </c>
      <c r="F24" t="s">
        <v>224</v>
      </c>
      <c r="I24" s="65">
        <v>0</v>
      </c>
      <c r="J24" t="s">
        <v>224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67" t="s">
        <v>299</v>
      </c>
      <c r="B25" s="14"/>
      <c r="C25" s="14"/>
      <c r="D25" s="14"/>
      <c r="I25" s="69">
        <v>0</v>
      </c>
      <c r="L25" s="68">
        <v>0</v>
      </c>
      <c r="M25" s="69">
        <v>0</v>
      </c>
      <c r="O25" s="69">
        <v>0</v>
      </c>
      <c r="Q25" s="68">
        <v>0</v>
      </c>
      <c r="R25" s="68">
        <v>0</v>
      </c>
    </row>
    <row r="26" spans="1:18">
      <c r="A26" t="s">
        <v>224</v>
      </c>
      <c r="B26" t="s">
        <v>224</v>
      </c>
      <c r="C26" s="14"/>
      <c r="D26" s="14"/>
      <c r="E26" t="s">
        <v>224</v>
      </c>
      <c r="F26" t="s">
        <v>224</v>
      </c>
      <c r="I26" s="65">
        <v>0</v>
      </c>
      <c r="J26" t="s">
        <v>224</v>
      </c>
      <c r="K26" s="66">
        <v>0</v>
      </c>
      <c r="L26" s="66">
        <v>0</v>
      </c>
      <c r="M26" s="65">
        <v>0</v>
      </c>
      <c r="N26" s="65">
        <v>0</v>
      </c>
      <c r="O26" s="65">
        <v>0</v>
      </c>
      <c r="P26" s="66">
        <v>0</v>
      </c>
      <c r="Q26" s="66">
        <v>0</v>
      </c>
      <c r="R26" s="66">
        <v>0</v>
      </c>
    </row>
    <row r="27" spans="1:18">
      <c r="A27" s="85" t="s">
        <v>231</v>
      </c>
      <c r="B27" s="14"/>
      <c r="C27" s="14"/>
      <c r="D27" s="14"/>
    </row>
    <row r="28" spans="1:18">
      <c r="A28" s="85" t="s">
        <v>292</v>
      </c>
      <c r="B28" s="14"/>
      <c r="C28" s="14"/>
      <c r="D28" s="14"/>
    </row>
    <row r="29" spans="1:18">
      <c r="A29" s="85" t="s">
        <v>293</v>
      </c>
      <c r="B29" s="14"/>
      <c r="C29" s="14"/>
      <c r="D29" s="14"/>
    </row>
    <row r="30" spans="1:18">
      <c r="A30" s="85" t="s">
        <v>294</v>
      </c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2"/>
  <sheetViews>
    <sheetView rightToLeft="1" workbookViewId="0">
      <selection activeCell="A7" sqref="A7"/>
    </sheetView>
  </sheetViews>
  <sheetFormatPr defaultColWidth="0" defaultRowHeight="18" zeroHeight="1"/>
  <cols>
    <col min="1" max="1" width="44.1406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98" width="0" style="14" hidden="1" customWidth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1"/>
    </row>
    <row r="6" spans="1:97" ht="26.25" customHeight="1">
      <c r="A6" s="99" t="s">
        <v>90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f>G11+G17</f>
        <v>194797.34000000003</v>
      </c>
      <c r="H10" s="7"/>
      <c r="I10" s="63">
        <f>I11+I17</f>
        <v>5782.326663096781</v>
      </c>
      <c r="J10" s="7"/>
      <c r="K10" s="64">
        <f>I10/$I$10</f>
        <v>1</v>
      </c>
      <c r="L10" s="64">
        <f>I10/'סכום נכסי הקרן'!$C$41</f>
        <v>4.8513231060388282E-2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200</v>
      </c>
      <c r="B11" s="14"/>
      <c r="C11" s="14"/>
      <c r="D11" s="14"/>
      <c r="G11" s="69">
        <f>SUM(G12:G16)</f>
        <v>25217.7</v>
      </c>
      <c r="I11" s="69">
        <f>SUM(I12:I16)</f>
        <v>5075.5748276336772</v>
      </c>
      <c r="K11" s="68">
        <f t="shared" ref="K11:K22" si="0">I11/$I$10</f>
        <v>0.87777379649378096</v>
      </c>
      <c r="L11" s="68">
        <f>I11/'סכום נכסי הקרן'!$C$41</f>
        <v>4.2583643008057032E-2</v>
      </c>
    </row>
    <row r="12" spans="1:97">
      <c r="A12" t="s">
        <v>1025</v>
      </c>
      <c r="B12" t="s">
        <v>1026</v>
      </c>
      <c r="C12" t="s">
        <v>122</v>
      </c>
      <c r="D12" t="s">
        <v>1027</v>
      </c>
      <c r="E12" t="s">
        <v>605</v>
      </c>
      <c r="F12" t="s">
        <v>105</v>
      </c>
      <c r="G12" s="65">
        <v>18645.84</v>
      </c>
      <c r="H12" s="65">
        <v>280.58270000000033</v>
      </c>
      <c r="I12" s="65">
        <v>170.55342426955701</v>
      </c>
      <c r="J12" s="66">
        <v>2.3999999999999998E-3</v>
      </c>
      <c r="K12" s="66">
        <f t="shared" si="0"/>
        <v>2.9495639766954202E-2</v>
      </c>
      <c r="L12" s="66">
        <f>I12/'סכום נכסי הקרן'!$C$41</f>
        <v>1.4309287872882263E-3</v>
      </c>
    </row>
    <row r="13" spans="1:97">
      <c r="A13" t="s">
        <v>1028</v>
      </c>
      <c r="B13" t="s">
        <v>738</v>
      </c>
      <c r="C13" t="s">
        <v>122</v>
      </c>
      <c r="D13" t="s">
        <v>739</v>
      </c>
      <c r="E13" t="s">
        <v>740</v>
      </c>
      <c r="F13" t="s">
        <v>101</v>
      </c>
      <c r="G13" s="65">
        <v>497</v>
      </c>
      <c r="H13" s="65">
        <v>389.86354799999998</v>
      </c>
      <c r="I13" s="65">
        <v>1.93762183356</v>
      </c>
      <c r="J13" s="66">
        <v>2.8999999999999998E-3</v>
      </c>
      <c r="K13" s="66">
        <f t="shared" si="0"/>
        <v>3.3509380331727713E-4</v>
      </c>
      <c r="L13" s="66">
        <f>I13/'סכום נכסי הקרן'!$C$41</f>
        <v>1.625648310723537E-5</v>
      </c>
    </row>
    <row r="14" spans="1:97">
      <c r="A14" t="s">
        <v>1029</v>
      </c>
      <c r="B14" t="s">
        <v>1030</v>
      </c>
      <c r="C14" t="s">
        <v>122</v>
      </c>
      <c r="D14" t="s">
        <v>1031</v>
      </c>
      <c r="E14" t="s">
        <v>678</v>
      </c>
      <c r="F14" t="s">
        <v>101</v>
      </c>
      <c r="G14" s="65">
        <v>3</v>
      </c>
      <c r="H14" s="65">
        <v>38338500</v>
      </c>
      <c r="I14" s="65">
        <v>1150.155</v>
      </c>
      <c r="J14" s="66">
        <v>2.8448275862068967E-3</v>
      </c>
      <c r="K14" s="66">
        <f t="shared" si="0"/>
        <v>0.19890868624568908</v>
      </c>
      <c r="L14" s="66">
        <f>I14/'סכום נכסי הקרן'!$C$41</f>
        <v>9.6497030557553907E-3</v>
      </c>
    </row>
    <row r="15" spans="1:97">
      <c r="A15" t="s">
        <v>1032</v>
      </c>
      <c r="B15" t="s">
        <v>1033</v>
      </c>
      <c r="C15" t="s">
        <v>122</v>
      </c>
      <c r="D15" t="s">
        <v>1034</v>
      </c>
      <c r="E15" t="s">
        <v>313</v>
      </c>
      <c r="F15" t="s">
        <v>105</v>
      </c>
      <c r="G15" s="65">
        <v>6057.3</v>
      </c>
      <c r="H15" s="65">
        <v>16831.612100000009</v>
      </c>
      <c r="I15" s="65">
        <v>3323.70444153056</v>
      </c>
      <c r="J15" s="66">
        <v>1.0811430178597412E-3</v>
      </c>
      <c r="K15" s="66">
        <f t="shared" si="0"/>
        <v>0.5748039907089092</v>
      </c>
      <c r="L15" s="66">
        <f>I15/'סכום נכסי הקרן'!$C$41</f>
        <v>2.7885598815694589E-2</v>
      </c>
    </row>
    <row r="16" spans="1:97">
      <c r="A16" t="s">
        <v>1166</v>
      </c>
      <c r="B16">
        <v>74209</v>
      </c>
      <c r="C16" t="s">
        <v>122</v>
      </c>
      <c r="D16">
        <v>514829126</v>
      </c>
      <c r="E16" t="s">
        <v>1167</v>
      </c>
      <c r="F16" t="s">
        <v>101</v>
      </c>
      <c r="G16" s="65">
        <v>14.56</v>
      </c>
      <c r="H16" s="65">
        <v>2947969.39</v>
      </c>
      <c r="I16" s="65">
        <f>429224.34/1000</f>
        <v>429.22434000000004</v>
      </c>
      <c r="J16" s="66">
        <v>7.3000000000000001E-3</v>
      </c>
      <c r="K16" s="66">
        <f t="shared" si="0"/>
        <v>7.4230385968911142E-2</v>
      </c>
      <c r="L16" s="66">
        <f>I16/'סכום נכסי הקרן'!$C$41</f>
        <v>3.6011558662115899E-3</v>
      </c>
    </row>
    <row r="17" spans="1:12">
      <c r="A17" s="67" t="s">
        <v>229</v>
      </c>
      <c r="B17" s="14"/>
      <c r="C17" s="14"/>
      <c r="D17" s="14"/>
      <c r="G17" s="69">
        <v>169579.64</v>
      </c>
      <c r="I17" s="69">
        <v>706.75183546310404</v>
      </c>
      <c r="K17" s="68">
        <f t="shared" si="0"/>
        <v>0.12222620350621911</v>
      </c>
      <c r="L17" s="68">
        <f>I17/'סכום נכסי הקרן'!$C$41</f>
        <v>5.9295880523312482E-3</v>
      </c>
    </row>
    <row r="18" spans="1:12">
      <c r="A18" s="67" t="s">
        <v>298</v>
      </c>
      <c r="B18" s="14"/>
      <c r="C18" s="14"/>
      <c r="D18" s="14"/>
      <c r="G18" s="69">
        <v>0</v>
      </c>
      <c r="I18" s="69">
        <v>0</v>
      </c>
      <c r="K18" s="68">
        <f t="shared" si="0"/>
        <v>0</v>
      </c>
      <c r="L18" s="68">
        <f>I18/'סכום נכסי הקרן'!$C$41</f>
        <v>0</v>
      </c>
    </row>
    <row r="19" spans="1:12">
      <c r="A19" t="s">
        <v>224</v>
      </c>
      <c r="B19" t="s">
        <v>224</v>
      </c>
      <c r="C19" s="14"/>
      <c r="D19" s="14"/>
      <c r="E19" t="s">
        <v>224</v>
      </c>
      <c r="F19" t="s">
        <v>224</v>
      </c>
      <c r="G19" s="65">
        <v>0</v>
      </c>
      <c r="H19" s="65">
        <v>0</v>
      </c>
      <c r="I19" s="65">
        <v>0</v>
      </c>
      <c r="J19" s="66">
        <v>0</v>
      </c>
      <c r="K19" s="66">
        <f t="shared" si="0"/>
        <v>0</v>
      </c>
      <c r="L19" s="66">
        <f>I19/'סכום נכסי הקרן'!$C$41</f>
        <v>0</v>
      </c>
    </row>
    <row r="20" spans="1:12">
      <c r="A20" s="67" t="s">
        <v>299</v>
      </c>
      <c r="B20" s="14"/>
      <c r="C20" s="14"/>
      <c r="D20" s="14"/>
      <c r="G20" s="69">
        <v>169579.64</v>
      </c>
      <c r="I20" s="69">
        <v>706.75183546310404</v>
      </c>
      <c r="K20" s="68">
        <f t="shared" si="0"/>
        <v>0.12222620350621911</v>
      </c>
      <c r="L20" s="68">
        <f>I20/'סכום נכסי הקרן'!$C$41</f>
        <v>5.9295880523312482E-3</v>
      </c>
    </row>
    <row r="21" spans="1:12">
      <c r="A21" t="s">
        <v>1035</v>
      </c>
      <c r="B21" t="s">
        <v>1036</v>
      </c>
      <c r="C21" t="s">
        <v>122</v>
      </c>
      <c r="D21" t="s">
        <v>1037</v>
      </c>
      <c r="E21" t="s">
        <v>831</v>
      </c>
      <c r="F21" t="s">
        <v>109</v>
      </c>
      <c r="G21" s="65">
        <v>144490</v>
      </c>
      <c r="H21" s="65">
        <v>112.005</v>
      </c>
      <c r="I21" s="65">
        <v>627.08222773260002</v>
      </c>
      <c r="J21" s="66">
        <v>1.1107670138458768E-3</v>
      </c>
      <c r="K21" s="66">
        <f t="shared" si="0"/>
        <v>0.1084480805511531</v>
      </c>
      <c r="L21" s="66">
        <f>I21/'סכום נכסי הקרן'!$C$41</f>
        <v>5.2611667898336909E-3</v>
      </c>
    </row>
    <row r="22" spans="1:12">
      <c r="A22" t="s">
        <v>1038</v>
      </c>
      <c r="B22" t="s">
        <v>1039</v>
      </c>
      <c r="C22" t="s">
        <v>122</v>
      </c>
      <c r="D22" t="s">
        <v>1031</v>
      </c>
      <c r="E22" t="s">
        <v>831</v>
      </c>
      <c r="F22" t="s">
        <v>109</v>
      </c>
      <c r="G22" s="65">
        <v>25089.64</v>
      </c>
      <c r="H22" s="65">
        <v>81.95</v>
      </c>
      <c r="I22" s="65">
        <v>79.669607730503998</v>
      </c>
      <c r="J22" s="66">
        <v>1.8381881171525068E-3</v>
      </c>
      <c r="K22" s="66">
        <f t="shared" si="0"/>
        <v>1.3778122955066009E-2</v>
      </c>
      <c r="L22" s="66">
        <f>I22/'סכום נכסי הקרן'!$C$41</f>
        <v>6.684212624975571E-4</v>
      </c>
    </row>
    <row r="23" spans="1:12">
      <c r="A23" s="85" t="s">
        <v>231</v>
      </c>
      <c r="B23" s="14"/>
      <c r="C23" s="14"/>
      <c r="D23" s="14"/>
    </row>
    <row r="24" spans="1:12">
      <c r="A24" s="85" t="s">
        <v>292</v>
      </c>
      <c r="B24" s="14"/>
      <c r="C24" s="14"/>
      <c r="D24" s="14"/>
    </row>
    <row r="25" spans="1:12">
      <c r="A25" s="85" t="s">
        <v>293</v>
      </c>
      <c r="B25" s="14"/>
      <c r="C25" s="14"/>
      <c r="D25" s="14"/>
    </row>
    <row r="26" spans="1:12">
      <c r="A26" s="85" t="s">
        <v>294</v>
      </c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  <row r="392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V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 customWidth="1"/>
    <col min="12" max="12" width="6.7109375" style="16" hidden="1" customWidth="1"/>
    <col min="13" max="13" width="7.7109375" style="16" hidden="1" customWidth="1"/>
    <col min="14" max="14" width="10" style="16" hidden="1" customWidth="1"/>
    <col min="15" max="15" width="9.5703125" style="14" hidden="1" customWidth="1"/>
    <col min="16" max="16" width="6.140625" style="14" hidden="1" customWidth="1"/>
    <col min="17" max="18" width="5.7109375" style="14" hidden="1" customWidth="1"/>
    <col min="19" max="19" width="6.85546875" style="14" hidden="1" customWidth="1"/>
    <col min="20" max="20" width="6.42578125" style="14" hidden="1" customWidth="1"/>
    <col min="21" max="21" width="6.7109375" style="14" hidden="1" customWidth="1"/>
    <col min="22" max="22" width="7.28515625" style="14" hidden="1" customWidth="1"/>
    <col min="23" max="34" width="5.7109375" style="14" hidden="1" customWidth="1"/>
    <col min="35" max="35" width="9.140625" style="14" hidden="1" customWidth="1"/>
    <col min="36" max="48" width="0" style="14" hidden="1" customWidth="1"/>
    <col min="49" max="16384" width="9.140625" style="14" hidden="1"/>
  </cols>
  <sheetData>
    <row r="1" spans="1:47">
      <c r="A1" s="2" t="s">
        <v>0</v>
      </c>
      <c r="B1" t="s">
        <v>196</v>
      </c>
    </row>
    <row r="2" spans="1:47">
      <c r="A2" s="2" t="s">
        <v>1</v>
      </c>
    </row>
    <row r="3" spans="1:47">
      <c r="A3" s="2" t="s">
        <v>2</v>
      </c>
      <c r="B3" t="s">
        <v>197</v>
      </c>
    </row>
    <row r="4" spans="1:47">
      <c r="A4" s="2" t="s">
        <v>3</v>
      </c>
    </row>
    <row r="5" spans="1:47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47" ht="26.25" customHeight="1">
      <c r="A6" s="99" t="s">
        <v>138</v>
      </c>
      <c r="B6" s="100"/>
      <c r="C6" s="100"/>
      <c r="D6" s="100"/>
      <c r="E6" s="100"/>
      <c r="F6" s="100"/>
      <c r="G6" s="100"/>
      <c r="H6" s="100"/>
      <c r="I6" s="100"/>
      <c r="J6" s="101"/>
    </row>
    <row r="7" spans="1:47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AU7" s="14"/>
    </row>
    <row r="8" spans="1:47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AU8" s="14"/>
    </row>
    <row r="9" spans="1:47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AU9" s="14"/>
    </row>
    <row r="10" spans="1:47" s="20" customFormat="1" ht="18" customHeight="1">
      <c r="A10" s="21" t="s">
        <v>139</v>
      </c>
      <c r="B10" s="7"/>
      <c r="C10" s="7"/>
      <c r="D10" s="7"/>
      <c r="E10" s="63">
        <v>4880732.37</v>
      </c>
      <c r="F10" s="7"/>
      <c r="G10" s="63">
        <v>12715.040202934653</v>
      </c>
      <c r="H10" s="7"/>
      <c r="I10" s="64">
        <v>1</v>
      </c>
      <c r="J10" s="64">
        <v>0.1067</v>
      </c>
      <c r="K10" s="16"/>
      <c r="L10" s="16"/>
      <c r="M10" s="16"/>
      <c r="AU10" s="14"/>
    </row>
    <row r="11" spans="1:47">
      <c r="A11" s="67" t="s">
        <v>200</v>
      </c>
      <c r="B11" s="14"/>
      <c r="E11" s="69">
        <v>3190567.33</v>
      </c>
      <c r="G11" s="69">
        <v>6185.0341332236239</v>
      </c>
      <c r="I11" s="68">
        <v>0.4864</v>
      </c>
      <c r="J11" s="68">
        <v>5.1900000000000002E-2</v>
      </c>
    </row>
    <row r="12" spans="1:47">
      <c r="A12" s="67" t="s">
        <v>1040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47">
      <c r="A13" t="s">
        <v>224</v>
      </c>
      <c r="B13" t="s">
        <v>224</v>
      </c>
      <c r="C13" t="s">
        <v>224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47">
      <c r="A14" s="67" t="s">
        <v>1041</v>
      </c>
      <c r="B14" s="14"/>
      <c r="E14" s="69">
        <v>593120.69999999995</v>
      </c>
      <c r="G14" s="69">
        <v>897.08974949876006</v>
      </c>
      <c r="I14" s="68">
        <v>7.0599999999999996E-2</v>
      </c>
      <c r="J14" s="68">
        <v>7.4999999999999997E-3</v>
      </c>
    </row>
    <row r="15" spans="1:47">
      <c r="A15" t="s">
        <v>1042</v>
      </c>
      <c r="B15">
        <v>74176</v>
      </c>
      <c r="C15" t="s">
        <v>101</v>
      </c>
      <c r="D15" t="s">
        <v>1043</v>
      </c>
      <c r="E15" s="65">
        <v>253201.1</v>
      </c>
      <c r="F15" s="65">
        <v>148.63636</v>
      </c>
      <c r="G15" s="65">
        <v>376.34889851996002</v>
      </c>
      <c r="H15" s="66">
        <v>3.156002923320187E-4</v>
      </c>
      <c r="I15" s="66">
        <v>2.9600000000000001E-2</v>
      </c>
      <c r="J15" s="66">
        <v>3.2000000000000002E-3</v>
      </c>
    </row>
    <row r="16" spans="1:47">
      <c r="A16" t="s">
        <v>1044</v>
      </c>
      <c r="B16">
        <v>74177</v>
      </c>
      <c r="C16" t="s">
        <v>101</v>
      </c>
      <c r="D16" t="s">
        <v>589</v>
      </c>
      <c r="E16" s="65">
        <v>339919.6</v>
      </c>
      <c r="F16" s="65">
        <v>153.1953</v>
      </c>
      <c r="G16" s="65">
        <v>520.74085097880004</v>
      </c>
      <c r="H16" s="66">
        <v>1.1610984546906358E-3</v>
      </c>
      <c r="I16" s="66">
        <v>4.1000000000000002E-2</v>
      </c>
      <c r="J16" s="66">
        <v>4.4000000000000003E-3</v>
      </c>
    </row>
    <row r="17" spans="1:10">
      <c r="A17" s="67" t="s">
        <v>1045</v>
      </c>
      <c r="B17" s="14"/>
      <c r="E17" s="69">
        <v>1112418.92</v>
      </c>
      <c r="G17" s="69">
        <v>1330.6907699367589</v>
      </c>
      <c r="I17" s="68">
        <v>0.1047</v>
      </c>
      <c r="J17" s="68">
        <v>1.12E-2</v>
      </c>
    </row>
    <row r="18" spans="1:10">
      <c r="A18" t="s">
        <v>1046</v>
      </c>
      <c r="B18">
        <v>74204</v>
      </c>
      <c r="C18" t="s">
        <v>101</v>
      </c>
      <c r="D18" t="s">
        <v>272</v>
      </c>
      <c r="E18" s="65">
        <v>322556</v>
      </c>
      <c r="F18" s="65">
        <v>174.58208099999999</v>
      </c>
      <c r="G18" s="65">
        <v>563.12497719036003</v>
      </c>
      <c r="H18" s="66">
        <v>1.605145970634328E-3</v>
      </c>
      <c r="I18" s="66">
        <v>4.4299999999999999E-2</v>
      </c>
      <c r="J18" s="66">
        <v>4.7000000000000002E-3</v>
      </c>
    </row>
    <row r="19" spans="1:10">
      <c r="A19" t="s">
        <v>1047</v>
      </c>
      <c r="B19">
        <v>74186</v>
      </c>
      <c r="C19" t="s">
        <v>101</v>
      </c>
      <c r="D19" t="s">
        <v>1048</v>
      </c>
      <c r="E19" s="65">
        <v>789862.92</v>
      </c>
      <c r="F19" s="65">
        <v>97.177089000000024</v>
      </c>
      <c r="G19" s="65">
        <v>767.56579274639898</v>
      </c>
      <c r="H19" s="66">
        <v>1.4739334497096415E-3</v>
      </c>
      <c r="I19" s="66">
        <v>6.0400000000000002E-2</v>
      </c>
      <c r="J19" s="66">
        <v>6.4000000000000003E-3</v>
      </c>
    </row>
    <row r="20" spans="1:10">
      <c r="A20" s="67" t="s">
        <v>1049</v>
      </c>
      <c r="B20" s="14"/>
      <c r="E20" s="69">
        <v>1485027.71</v>
      </c>
      <c r="G20" s="69">
        <v>3957.2536137881052</v>
      </c>
      <c r="I20" s="68">
        <v>0.31119999999999998</v>
      </c>
      <c r="J20" s="68">
        <v>3.32E-2</v>
      </c>
    </row>
    <row r="21" spans="1:10">
      <c r="A21" t="s">
        <v>1050</v>
      </c>
      <c r="B21">
        <v>74173</v>
      </c>
      <c r="C21" t="s">
        <v>105</v>
      </c>
      <c r="D21" t="s">
        <v>1048</v>
      </c>
      <c r="E21" s="65">
        <v>60207.77</v>
      </c>
      <c r="F21" s="65">
        <v>69.908937999999864</v>
      </c>
      <c r="G21" s="65">
        <v>137.21539707757299</v>
      </c>
      <c r="H21" s="66">
        <v>1.6024306597685264E-3</v>
      </c>
      <c r="I21" s="66">
        <v>1.0800000000000001E-2</v>
      </c>
      <c r="J21" s="66">
        <v>1.1999999999999999E-3</v>
      </c>
    </row>
    <row r="22" spans="1:10">
      <c r="A22" t="s">
        <v>1051</v>
      </c>
      <c r="B22">
        <v>74185</v>
      </c>
      <c r="C22" t="s">
        <v>101</v>
      </c>
      <c r="D22" t="s">
        <v>1052</v>
      </c>
      <c r="E22" s="65">
        <v>825748</v>
      </c>
      <c r="F22" s="65">
        <v>119.441024</v>
      </c>
      <c r="G22" s="65">
        <v>986.28186685952005</v>
      </c>
      <c r="H22" s="66">
        <v>2.371390159329842E-3</v>
      </c>
      <c r="I22" s="66">
        <v>7.7600000000000002E-2</v>
      </c>
      <c r="J22" s="66">
        <v>8.3000000000000001E-3</v>
      </c>
    </row>
    <row r="23" spans="1:10">
      <c r="A23" t="s">
        <v>1053</v>
      </c>
      <c r="B23">
        <v>74202</v>
      </c>
      <c r="C23" t="s">
        <v>101</v>
      </c>
      <c r="D23" t="s">
        <v>237</v>
      </c>
      <c r="E23" s="65">
        <v>352255</v>
      </c>
      <c r="F23" s="65">
        <v>166.05313899999999</v>
      </c>
      <c r="G23" s="65">
        <v>584.93048478444996</v>
      </c>
      <c r="H23" s="66">
        <v>2.0731491998846473E-3</v>
      </c>
      <c r="I23" s="66">
        <v>4.5999999999999999E-2</v>
      </c>
      <c r="J23" s="66">
        <v>4.8999999999999998E-3</v>
      </c>
    </row>
    <row r="24" spans="1:10">
      <c r="A24" t="s">
        <v>1054</v>
      </c>
      <c r="B24">
        <v>74217</v>
      </c>
      <c r="C24" t="s">
        <v>101</v>
      </c>
      <c r="D24" t="s">
        <v>248</v>
      </c>
      <c r="E24" s="65">
        <v>43731</v>
      </c>
      <c r="F24" s="65">
        <v>100</v>
      </c>
      <c r="G24" s="65">
        <v>43.731000000000002</v>
      </c>
      <c r="H24" s="66">
        <v>3.1090423293956312E-3</v>
      </c>
      <c r="I24" s="66">
        <v>3.3999999999999998E-3</v>
      </c>
      <c r="J24" s="66">
        <v>4.0000000000000002E-4</v>
      </c>
    </row>
    <row r="25" spans="1:10">
      <c r="A25" t="s">
        <v>1055</v>
      </c>
      <c r="B25">
        <v>74173</v>
      </c>
      <c r="C25" t="s">
        <v>105</v>
      </c>
      <c r="D25" t="s">
        <v>1056</v>
      </c>
      <c r="E25" s="65">
        <v>72036.160000000003</v>
      </c>
      <c r="F25" s="65">
        <v>199.95640800000004</v>
      </c>
      <c r="G25" s="65">
        <v>469.57339267065299</v>
      </c>
      <c r="H25" s="66">
        <v>1.6024306597685264E-3</v>
      </c>
      <c r="I25" s="66">
        <v>3.6900000000000002E-2</v>
      </c>
      <c r="J25" s="66">
        <v>3.8999999999999998E-3</v>
      </c>
    </row>
    <row r="26" spans="1:10">
      <c r="A26" t="s">
        <v>1057</v>
      </c>
      <c r="B26">
        <v>74196</v>
      </c>
      <c r="C26" t="s">
        <v>101</v>
      </c>
      <c r="D26" t="s">
        <v>1058</v>
      </c>
      <c r="E26" s="65">
        <v>2886</v>
      </c>
      <c r="F26" s="65">
        <v>56301.290577</v>
      </c>
      <c r="G26" s="65">
        <v>1624.8552460522201</v>
      </c>
      <c r="H26" s="66">
        <v>1.0695912734919181E-3</v>
      </c>
      <c r="I26" s="66">
        <v>0.1278</v>
      </c>
      <c r="J26" s="66">
        <v>1.3599999999999999E-2</v>
      </c>
    </row>
    <row r="27" spans="1:10">
      <c r="A27" t="s">
        <v>1059</v>
      </c>
      <c r="B27">
        <v>74179</v>
      </c>
      <c r="C27" t="s">
        <v>101</v>
      </c>
      <c r="D27" t="s">
        <v>288</v>
      </c>
      <c r="E27" s="65">
        <v>128163.78</v>
      </c>
      <c r="F27" s="65">
        <v>86.347504999999998</v>
      </c>
      <c r="G27" s="65">
        <v>110.666226343689</v>
      </c>
      <c r="H27" s="66">
        <v>9.6279973472434101E-4</v>
      </c>
      <c r="I27" s="66">
        <v>8.6999999999999994E-3</v>
      </c>
      <c r="J27" s="66">
        <v>8.9999999999999998E-4</v>
      </c>
    </row>
    <row r="28" spans="1:10">
      <c r="A28" s="67" t="s">
        <v>229</v>
      </c>
      <c r="B28" s="14"/>
      <c r="E28" s="69">
        <v>1690165.04</v>
      </c>
      <c r="G28" s="69">
        <v>6530.0060697110284</v>
      </c>
      <c r="I28" s="68">
        <v>0.51359999999999995</v>
      </c>
      <c r="J28" s="68">
        <v>5.4800000000000001E-2</v>
      </c>
    </row>
    <row r="29" spans="1:10">
      <c r="A29" s="67" t="s">
        <v>1060</v>
      </c>
      <c r="B29" s="14"/>
      <c r="E29" s="69">
        <v>0</v>
      </c>
      <c r="G29" s="69">
        <v>0</v>
      </c>
      <c r="I29" s="68">
        <v>0</v>
      </c>
      <c r="J29" s="68">
        <v>0</v>
      </c>
    </row>
    <row r="30" spans="1:10">
      <c r="A30" t="s">
        <v>224</v>
      </c>
      <c r="B30" t="s">
        <v>224</v>
      </c>
      <c r="C30" t="s">
        <v>224</v>
      </c>
      <c r="E30" s="65">
        <v>0</v>
      </c>
      <c r="F30" s="65">
        <v>0</v>
      </c>
      <c r="G30" s="65">
        <v>0</v>
      </c>
      <c r="H30" s="66">
        <v>0</v>
      </c>
      <c r="I30" s="66">
        <v>0</v>
      </c>
      <c r="J30" s="66">
        <v>0</v>
      </c>
    </row>
    <row r="31" spans="1:10">
      <c r="A31" s="67" t="s">
        <v>1061</v>
      </c>
      <c r="B31" s="14"/>
      <c r="E31" s="69">
        <v>123171.35</v>
      </c>
      <c r="G31" s="69">
        <v>1103.0492806744419</v>
      </c>
      <c r="I31" s="68">
        <v>8.6800000000000002E-2</v>
      </c>
      <c r="J31" s="68">
        <v>9.2999999999999992E-3</v>
      </c>
    </row>
    <row r="32" spans="1:10">
      <c r="A32" t="s">
        <v>1062</v>
      </c>
      <c r="B32">
        <v>74188</v>
      </c>
      <c r="C32" t="s">
        <v>105</v>
      </c>
      <c r="D32" t="s">
        <v>1063</v>
      </c>
      <c r="E32" s="65">
        <v>11550.35</v>
      </c>
      <c r="F32" s="65">
        <v>1395.6880000000001</v>
      </c>
      <c r="G32" s="65">
        <v>525.53432744008001</v>
      </c>
      <c r="H32" s="66">
        <v>3.1436150685948058E-4</v>
      </c>
      <c r="I32" s="66">
        <v>4.1300000000000003E-2</v>
      </c>
      <c r="J32" s="66">
        <v>4.4000000000000003E-3</v>
      </c>
    </row>
    <row r="33" spans="1:10">
      <c r="A33" t="s">
        <v>1064</v>
      </c>
      <c r="B33">
        <v>74189</v>
      </c>
      <c r="C33" t="s">
        <v>105</v>
      </c>
      <c r="D33" t="s">
        <v>1065</v>
      </c>
      <c r="E33" s="65">
        <v>111621</v>
      </c>
      <c r="F33" s="65">
        <v>158.70833099999984</v>
      </c>
      <c r="G33" s="65">
        <v>577.514953234362</v>
      </c>
      <c r="H33" s="66">
        <v>1.1080694540845438E-3</v>
      </c>
      <c r="I33" s="66">
        <v>4.5400000000000003E-2</v>
      </c>
      <c r="J33" s="66">
        <v>4.7999999999999996E-3</v>
      </c>
    </row>
    <row r="34" spans="1:10">
      <c r="A34" s="67" t="s">
        <v>1066</v>
      </c>
      <c r="B34" s="14"/>
      <c r="E34" s="69">
        <v>760402.02</v>
      </c>
      <c r="G34" s="69">
        <v>2211.818629720904</v>
      </c>
      <c r="I34" s="68">
        <v>0.17399999999999999</v>
      </c>
      <c r="J34" s="68">
        <v>1.8599999999999998E-2</v>
      </c>
    </row>
    <row r="35" spans="1:10">
      <c r="A35" t="s">
        <v>1067</v>
      </c>
      <c r="B35">
        <v>74192</v>
      </c>
      <c r="C35" t="s">
        <v>105</v>
      </c>
      <c r="D35" t="s">
        <v>1068</v>
      </c>
      <c r="E35" s="65">
        <v>94424</v>
      </c>
      <c r="F35" s="65">
        <v>96.436667000000071</v>
      </c>
      <c r="G35" s="65">
        <v>296.85350854074102</v>
      </c>
      <c r="H35" s="66">
        <v>6.68521919999904E-4</v>
      </c>
      <c r="I35" s="66">
        <v>2.3300000000000001E-2</v>
      </c>
      <c r="J35" s="66">
        <v>2.5000000000000001E-3</v>
      </c>
    </row>
    <row r="36" spans="1:10">
      <c r="A36" t="s">
        <v>1069</v>
      </c>
      <c r="B36">
        <v>74178</v>
      </c>
      <c r="C36" t="s">
        <v>105</v>
      </c>
      <c r="D36" t="s">
        <v>1070</v>
      </c>
      <c r="E36" s="65">
        <v>188393.63</v>
      </c>
      <c r="F36" s="65">
        <v>99.599286000000049</v>
      </c>
      <c r="G36" s="65">
        <v>611.70219573931104</v>
      </c>
      <c r="H36" s="66">
        <v>4.1135025609274542E-4</v>
      </c>
      <c r="I36" s="66">
        <v>4.8099999999999997E-2</v>
      </c>
      <c r="J36" s="66">
        <v>5.1000000000000004E-3</v>
      </c>
    </row>
    <row r="37" spans="1:10">
      <c r="A37" t="s">
        <v>1071</v>
      </c>
      <c r="B37">
        <v>74208</v>
      </c>
      <c r="C37" t="s">
        <v>105</v>
      </c>
      <c r="D37" t="s">
        <v>548</v>
      </c>
      <c r="E37" s="65">
        <v>135879.6</v>
      </c>
      <c r="F37" s="65">
        <v>97.721553000000029</v>
      </c>
      <c r="G37" s="65">
        <v>432.87471637641301</v>
      </c>
      <c r="H37" s="66">
        <v>1.8286255721603004E-4</v>
      </c>
      <c r="I37" s="66">
        <v>3.4000000000000002E-2</v>
      </c>
      <c r="J37" s="66">
        <v>3.5999999999999999E-3</v>
      </c>
    </row>
    <row r="38" spans="1:10">
      <c r="A38" t="s">
        <v>1072</v>
      </c>
      <c r="B38">
        <v>74172</v>
      </c>
      <c r="C38" t="s">
        <v>105</v>
      </c>
      <c r="D38" t="s">
        <v>1073</v>
      </c>
      <c r="E38" s="65">
        <v>167770.79</v>
      </c>
      <c r="F38" s="65">
        <v>79.297320999999997</v>
      </c>
      <c r="G38" s="65">
        <v>433.703038563147</v>
      </c>
      <c r="H38" s="66">
        <v>6.9501647423047717E-4</v>
      </c>
      <c r="I38" s="66">
        <v>3.4099999999999998E-2</v>
      </c>
      <c r="J38" s="66">
        <v>3.5999999999999999E-3</v>
      </c>
    </row>
    <row r="39" spans="1:10">
      <c r="A39" t="s">
        <v>1074</v>
      </c>
      <c r="B39">
        <v>74181</v>
      </c>
      <c r="C39" t="s">
        <v>105</v>
      </c>
      <c r="D39" t="s">
        <v>1075</v>
      </c>
      <c r="E39" s="65">
        <v>173934</v>
      </c>
      <c r="F39" s="65">
        <v>77.013410999999934</v>
      </c>
      <c r="G39" s="65">
        <v>436.68517050129202</v>
      </c>
      <c r="H39" s="66">
        <v>3.8458740000000672E-3</v>
      </c>
      <c r="I39" s="66">
        <v>3.4299999999999997E-2</v>
      </c>
      <c r="J39" s="66">
        <v>3.7000000000000002E-3</v>
      </c>
    </row>
    <row r="40" spans="1:10">
      <c r="A40" s="67" t="s">
        <v>1076</v>
      </c>
      <c r="B40" s="14"/>
      <c r="E40" s="69">
        <v>806591.67</v>
      </c>
      <c r="G40" s="69">
        <v>3215.1381593156825</v>
      </c>
      <c r="I40" s="68">
        <v>0.25290000000000001</v>
      </c>
      <c r="J40" s="68">
        <v>2.7E-2</v>
      </c>
    </row>
    <row r="41" spans="1:10">
      <c r="A41" t="s">
        <v>1077</v>
      </c>
      <c r="B41">
        <v>74180</v>
      </c>
      <c r="C41" t="s">
        <v>105</v>
      </c>
      <c r="D41" t="s">
        <v>1078</v>
      </c>
      <c r="E41" s="65">
        <v>55117.18</v>
      </c>
      <c r="F41" s="65">
        <v>311.28446400000024</v>
      </c>
      <c r="G41" s="65">
        <v>559.32217177182395</v>
      </c>
      <c r="H41" s="66">
        <v>1.3733606712755346E-3</v>
      </c>
      <c r="I41" s="66">
        <v>4.3999999999999997E-2</v>
      </c>
      <c r="J41" s="66">
        <v>4.7000000000000002E-3</v>
      </c>
    </row>
    <row r="42" spans="1:10">
      <c r="A42" t="s">
        <v>1079</v>
      </c>
      <c r="B42">
        <v>74200</v>
      </c>
      <c r="C42" t="s">
        <v>105</v>
      </c>
      <c r="D42" t="s">
        <v>1080</v>
      </c>
      <c r="E42" s="65">
        <v>112802.48</v>
      </c>
      <c r="F42" s="65">
        <v>165.69371999999984</v>
      </c>
      <c r="G42" s="65">
        <v>609.31559868747399</v>
      </c>
      <c r="H42" s="66">
        <v>1.1649998996316841E-3</v>
      </c>
      <c r="I42" s="66">
        <v>4.7899999999999998E-2</v>
      </c>
      <c r="J42" s="66">
        <v>5.1000000000000004E-3</v>
      </c>
    </row>
    <row r="43" spans="1:10">
      <c r="A43" t="s">
        <v>1081</v>
      </c>
      <c r="B43">
        <v>74215</v>
      </c>
      <c r="C43" t="s">
        <v>105</v>
      </c>
      <c r="D43" t="s">
        <v>1082</v>
      </c>
      <c r="E43" s="65">
        <v>78797</v>
      </c>
      <c r="F43" s="65">
        <v>100</v>
      </c>
      <c r="G43" s="65">
        <v>256.87822</v>
      </c>
      <c r="H43" s="66">
        <v>7.7202519529411765E-4</v>
      </c>
      <c r="I43" s="66">
        <v>2.0199999999999999E-2</v>
      </c>
      <c r="J43" s="66">
        <v>2.2000000000000001E-3</v>
      </c>
    </row>
    <row r="44" spans="1:10">
      <c r="A44" t="s">
        <v>1083</v>
      </c>
      <c r="B44">
        <v>74187</v>
      </c>
      <c r="C44" t="s">
        <v>105</v>
      </c>
      <c r="D44" t="s">
        <v>1084</v>
      </c>
      <c r="E44" s="65">
        <v>35265.769999999997</v>
      </c>
      <c r="F44" s="65">
        <v>93.704179999999681</v>
      </c>
      <c r="G44" s="65">
        <v>107.728331953346</v>
      </c>
      <c r="H44" s="66">
        <v>6.2376401998873285E-4</v>
      </c>
      <c r="I44" s="66">
        <v>8.5000000000000006E-3</v>
      </c>
      <c r="J44" s="66">
        <v>8.9999999999999998E-4</v>
      </c>
    </row>
    <row r="45" spans="1:10">
      <c r="A45" t="s">
        <v>1085</v>
      </c>
      <c r="B45">
        <v>74207</v>
      </c>
      <c r="C45" t="s">
        <v>105</v>
      </c>
      <c r="D45" t="s">
        <v>1086</v>
      </c>
      <c r="E45" s="65">
        <v>43656.959999999999</v>
      </c>
      <c r="F45" s="65">
        <v>101.93423100000001</v>
      </c>
      <c r="G45" s="65">
        <v>145.074519839967</v>
      </c>
      <c r="H45" s="66">
        <v>2.281774505981276E-5</v>
      </c>
      <c r="I45" s="66">
        <v>1.14E-2</v>
      </c>
      <c r="J45" s="66">
        <v>1.1999999999999999E-3</v>
      </c>
    </row>
    <row r="46" spans="1:10">
      <c r="A46" t="s">
        <v>1087</v>
      </c>
      <c r="B46">
        <v>74205</v>
      </c>
      <c r="C46" t="s">
        <v>109</v>
      </c>
      <c r="D46" t="s">
        <v>1088</v>
      </c>
      <c r="E46" s="65">
        <v>88892</v>
      </c>
      <c r="F46" s="65">
        <v>100</v>
      </c>
      <c r="G46" s="65">
        <v>344.43872160000001</v>
      </c>
      <c r="H46" s="66">
        <v>4.3000957635467981E-3</v>
      </c>
      <c r="I46" s="66">
        <v>2.7099999999999999E-2</v>
      </c>
      <c r="J46" s="66">
        <v>2.8999999999999998E-3</v>
      </c>
    </row>
    <row r="47" spans="1:10">
      <c r="A47" t="s">
        <v>1089</v>
      </c>
      <c r="B47">
        <v>74199</v>
      </c>
      <c r="C47" t="s">
        <v>105</v>
      </c>
      <c r="D47" t="s">
        <v>1088</v>
      </c>
      <c r="E47" s="65">
        <v>80762.759999999995</v>
      </c>
      <c r="F47" s="65">
        <v>83.946786999999958</v>
      </c>
      <c r="G47" s="65">
        <v>221.02063928681901</v>
      </c>
      <c r="H47" s="66">
        <v>5.5405171179097074E-4</v>
      </c>
      <c r="I47" s="66">
        <v>1.7399999999999999E-2</v>
      </c>
      <c r="J47" s="66">
        <v>1.9E-3</v>
      </c>
    </row>
    <row r="48" spans="1:10">
      <c r="A48" t="s">
        <v>1090</v>
      </c>
      <c r="B48">
        <v>74203</v>
      </c>
      <c r="C48" t="s">
        <v>105</v>
      </c>
      <c r="D48" t="s">
        <v>1048</v>
      </c>
      <c r="E48" s="65">
        <v>105385</v>
      </c>
      <c r="F48" s="65">
        <v>100</v>
      </c>
      <c r="G48" s="65">
        <v>343.55509999999998</v>
      </c>
      <c r="H48" s="66">
        <v>6.9764869999999984E-4</v>
      </c>
      <c r="I48" s="66">
        <v>2.7E-2</v>
      </c>
      <c r="J48" s="66">
        <v>2.8999999999999998E-3</v>
      </c>
    </row>
    <row r="49" spans="1:10">
      <c r="A49" t="s">
        <v>1091</v>
      </c>
      <c r="B49">
        <v>74193</v>
      </c>
      <c r="C49" t="s">
        <v>105</v>
      </c>
      <c r="D49" t="s">
        <v>430</v>
      </c>
      <c r="E49" s="65">
        <v>22189.4</v>
      </c>
      <c r="F49" s="65">
        <v>29.619032999999973</v>
      </c>
      <c r="G49" s="65">
        <v>21.425651409716501</v>
      </c>
      <c r="H49" s="66">
        <v>1.9215998037460611E-4</v>
      </c>
      <c r="I49" s="66">
        <v>1.6999999999999999E-3</v>
      </c>
      <c r="J49" s="66">
        <v>2.0000000000000001E-4</v>
      </c>
    </row>
    <row r="50" spans="1:10">
      <c r="A50" t="s">
        <v>1092</v>
      </c>
      <c r="B50">
        <v>74190</v>
      </c>
      <c r="C50" t="s">
        <v>105</v>
      </c>
      <c r="D50" t="s">
        <v>1093</v>
      </c>
      <c r="E50" s="65">
        <v>94053.92</v>
      </c>
      <c r="F50" s="65">
        <v>104.03993999999985</v>
      </c>
      <c r="G50" s="65">
        <v>319.00287271021199</v>
      </c>
      <c r="H50" s="66">
        <v>3.7354588499008911E-3</v>
      </c>
      <c r="I50" s="66">
        <v>2.5100000000000001E-2</v>
      </c>
      <c r="J50" s="66">
        <v>2.7000000000000001E-3</v>
      </c>
    </row>
    <row r="51" spans="1:10">
      <c r="A51" t="s">
        <v>1094</v>
      </c>
      <c r="B51">
        <v>74197</v>
      </c>
      <c r="C51" t="s">
        <v>105</v>
      </c>
      <c r="D51" t="s">
        <v>1095</v>
      </c>
      <c r="E51" s="65">
        <v>70785.2</v>
      </c>
      <c r="F51" s="65">
        <v>97.856965999999858</v>
      </c>
      <c r="G51" s="65">
        <v>225.81449205632401</v>
      </c>
      <c r="H51" s="66">
        <v>2.276492347668278E-3</v>
      </c>
      <c r="I51" s="66">
        <v>1.78E-2</v>
      </c>
      <c r="J51" s="66">
        <v>1.9E-3</v>
      </c>
    </row>
    <row r="52" spans="1:10">
      <c r="A52" t="s">
        <v>1096</v>
      </c>
      <c r="B52">
        <v>74216</v>
      </c>
      <c r="C52" t="s">
        <v>105</v>
      </c>
      <c r="D52" t="s">
        <v>288</v>
      </c>
      <c r="E52" s="65">
        <v>18884</v>
      </c>
      <c r="F52" s="65">
        <v>100</v>
      </c>
      <c r="G52" s="65">
        <v>61.561839999999997</v>
      </c>
      <c r="H52" s="66">
        <v>3.147333333333333E-4</v>
      </c>
      <c r="I52" s="66">
        <v>4.7999999999999996E-3</v>
      </c>
      <c r="J52" s="66">
        <v>5.0000000000000001E-4</v>
      </c>
    </row>
    <row r="53" spans="1:10">
      <c r="A53" s="85" t="s">
        <v>231</v>
      </c>
      <c r="B53" s="14"/>
    </row>
    <row r="54" spans="1:10">
      <c r="A54" s="85" t="s">
        <v>292</v>
      </c>
      <c r="B54" s="14"/>
    </row>
    <row r="55" spans="1:10">
      <c r="A55" s="85" t="s">
        <v>293</v>
      </c>
      <c r="B55" s="14"/>
    </row>
    <row r="56" spans="1:10">
      <c r="A56" s="85" t="s">
        <v>294</v>
      </c>
      <c r="B56" s="14"/>
    </row>
    <row r="57" spans="1:10" hidden="1">
      <c r="B57" s="14"/>
    </row>
    <row r="58" spans="1:10" hidden="1">
      <c r="B58" s="14"/>
    </row>
    <row r="59" spans="1:10" hidden="1">
      <c r="B59" s="14"/>
    </row>
    <row r="60" spans="1:10" hidden="1">
      <c r="B60" s="14"/>
    </row>
    <row r="61" spans="1:10" hidden="1">
      <c r="B61" s="14"/>
    </row>
    <row r="62" spans="1:10" hidden="1">
      <c r="B62" s="14"/>
    </row>
    <row r="63" spans="1:10" hidden="1">
      <c r="B63" s="14"/>
    </row>
    <row r="64" spans="1:10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6"/>
  <sheetViews>
    <sheetView rightToLeft="1" workbookViewId="0">
      <selection activeCell="A7" sqref="A7"/>
    </sheetView>
  </sheetViews>
  <sheetFormatPr defaultColWidth="0" defaultRowHeight="18" zeroHeight="1"/>
  <cols>
    <col min="1" max="1" width="53.140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9" width="0" style="14" hidden="1" customWidth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1"/>
    </row>
    <row r="6" spans="1:58" ht="26.25" customHeight="1">
      <c r="A6" s="99" t="s">
        <v>140</v>
      </c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18645.84</v>
      </c>
      <c r="G10" s="7"/>
      <c r="H10" s="63">
        <v>13.4417271351456</v>
      </c>
      <c r="I10" s="7"/>
      <c r="J10" s="64">
        <v>1</v>
      </c>
      <c r="K10" s="64">
        <v>1E-4</v>
      </c>
      <c r="L10" s="14"/>
      <c r="M10" s="14"/>
      <c r="N10" s="14"/>
      <c r="O10" s="14"/>
      <c r="BF10" s="14"/>
    </row>
    <row r="11" spans="1:58">
      <c r="A11" s="67" t="s">
        <v>1097</v>
      </c>
      <c r="B11" s="14"/>
      <c r="C11" s="14"/>
      <c r="F11" s="69">
        <v>18645.84</v>
      </c>
      <c r="H11" s="69">
        <v>13.4417271351456</v>
      </c>
      <c r="J11" s="68">
        <v>1</v>
      </c>
      <c r="K11" s="68">
        <v>1E-4</v>
      </c>
    </row>
    <row r="12" spans="1:58">
      <c r="A12" t="s">
        <v>1098</v>
      </c>
      <c r="B12" t="s">
        <v>1099</v>
      </c>
      <c r="C12" t="s">
        <v>605</v>
      </c>
      <c r="D12" t="s">
        <v>105</v>
      </c>
      <c r="E12" t="s">
        <v>1100</v>
      </c>
      <c r="F12" s="65">
        <v>18645.84</v>
      </c>
      <c r="G12" s="65">
        <v>22.113399999999999</v>
      </c>
      <c r="H12" s="65">
        <v>13.4417271351456</v>
      </c>
      <c r="I12" s="66">
        <v>0</v>
      </c>
      <c r="J12" s="66">
        <v>1</v>
      </c>
      <c r="K12" s="66">
        <v>1E-4</v>
      </c>
    </row>
    <row r="13" spans="1:58">
      <c r="A13" s="67" t="s">
        <v>973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224</v>
      </c>
      <c r="B14" t="s">
        <v>224</v>
      </c>
      <c r="C14" t="s">
        <v>224</v>
      </c>
      <c r="D14" t="s">
        <v>224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85" t="s">
        <v>231</v>
      </c>
      <c r="B15" s="14"/>
      <c r="C15" s="14"/>
    </row>
    <row r="16" spans="1:58">
      <c r="A16" s="85" t="s">
        <v>292</v>
      </c>
      <c r="B16" s="14"/>
      <c r="C16" s="14"/>
    </row>
    <row r="17" spans="1:3">
      <c r="A17" s="85" t="s">
        <v>293</v>
      </c>
      <c r="B17" s="14"/>
      <c r="C17" s="14"/>
    </row>
    <row r="18" spans="1:3">
      <c r="A18" s="85" t="s">
        <v>294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  <row r="566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A4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2" width="0" style="14" hidden="1" customWidth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1"/>
    </row>
    <row r="6" spans="1:51" ht="26.25" customHeight="1">
      <c r="A6" s="99" t="s">
        <v>141</v>
      </c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200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974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224</v>
      </c>
      <c r="B13" t="s">
        <v>224</v>
      </c>
      <c r="C13" t="s">
        <v>224</v>
      </c>
      <c r="D13" t="s">
        <v>224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975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224</v>
      </c>
      <c r="B15" t="s">
        <v>224</v>
      </c>
      <c r="C15" t="s">
        <v>224</v>
      </c>
      <c r="D15" t="s">
        <v>224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1101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224</v>
      </c>
      <c r="B17" t="s">
        <v>224</v>
      </c>
      <c r="C17" t="s">
        <v>224</v>
      </c>
      <c r="D17" t="s">
        <v>224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976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224</v>
      </c>
      <c r="B19" t="s">
        <v>224</v>
      </c>
      <c r="C19" t="s">
        <v>224</v>
      </c>
      <c r="D19" t="s">
        <v>224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574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224</v>
      </c>
      <c r="B21" t="s">
        <v>224</v>
      </c>
      <c r="C21" t="s">
        <v>224</v>
      </c>
      <c r="D21" t="s">
        <v>224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229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974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224</v>
      </c>
      <c r="B24" t="s">
        <v>224</v>
      </c>
      <c r="C24" t="s">
        <v>224</v>
      </c>
      <c r="D24" t="s">
        <v>224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979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224</v>
      </c>
      <c r="B26" t="s">
        <v>224</v>
      </c>
      <c r="C26" t="s">
        <v>224</v>
      </c>
      <c r="D26" t="s">
        <v>224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976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224</v>
      </c>
      <c r="B28" t="s">
        <v>224</v>
      </c>
      <c r="C28" t="s">
        <v>224</v>
      </c>
      <c r="D28" t="s">
        <v>224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980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224</v>
      </c>
      <c r="B30" t="s">
        <v>224</v>
      </c>
      <c r="C30" t="s">
        <v>224</v>
      </c>
      <c r="D30" t="s">
        <v>224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574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224</v>
      </c>
      <c r="B32" t="s">
        <v>224</v>
      </c>
      <c r="C32" t="s">
        <v>224</v>
      </c>
      <c r="D32" t="s">
        <v>224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85" t="s">
        <v>231</v>
      </c>
      <c r="B33" s="14"/>
      <c r="C33" s="14"/>
    </row>
    <row r="34" spans="1:3">
      <c r="A34" s="85" t="s">
        <v>292</v>
      </c>
      <c r="B34" s="14"/>
      <c r="C34" s="14"/>
    </row>
    <row r="35" spans="1:3">
      <c r="A35" s="85" t="s">
        <v>293</v>
      </c>
      <c r="B35" s="14"/>
      <c r="C35" s="14"/>
    </row>
    <row r="36" spans="1:3">
      <c r="A36" s="85" t="s">
        <v>294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49" width="0" style="14" hidden="1" customWidth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48" ht="26.25" customHeight="1">
      <c r="A6" s="99" t="s">
        <v>142</v>
      </c>
      <c r="B6" s="100"/>
      <c r="C6" s="100"/>
      <c r="D6" s="100"/>
      <c r="E6" s="100"/>
      <c r="F6" s="100"/>
      <c r="G6" s="100"/>
      <c r="H6" s="100"/>
      <c r="I6" s="100"/>
      <c r="J6" s="101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-4438893</v>
      </c>
      <c r="G10" s="7"/>
      <c r="H10" s="63">
        <v>2.0400660232277499</v>
      </c>
      <c r="I10" s="64">
        <v>1</v>
      </c>
      <c r="J10" s="64">
        <v>0</v>
      </c>
      <c r="AV10" s="14"/>
    </row>
    <row r="11" spans="1:48">
      <c r="A11" s="67" t="s">
        <v>200</v>
      </c>
      <c r="B11" s="14"/>
      <c r="C11" s="14"/>
      <c r="F11" s="69">
        <v>-4438893</v>
      </c>
      <c r="H11" s="69">
        <v>2.0400660232277499</v>
      </c>
      <c r="I11" s="68">
        <v>1</v>
      </c>
      <c r="J11" s="68">
        <v>0</v>
      </c>
    </row>
    <row r="12" spans="1:48">
      <c r="A12" s="67" t="s">
        <v>974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224</v>
      </c>
      <c r="B13" t="s">
        <v>224</v>
      </c>
      <c r="C13" t="s">
        <v>224</v>
      </c>
      <c r="D13" t="s">
        <v>224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975</v>
      </c>
      <c r="B14" s="14"/>
      <c r="C14" s="14"/>
      <c r="F14" s="69">
        <v>-4438893</v>
      </c>
      <c r="H14" s="69">
        <v>2.0400660232277499</v>
      </c>
      <c r="I14" s="68">
        <v>1</v>
      </c>
      <c r="J14" s="68">
        <v>0</v>
      </c>
    </row>
    <row r="15" spans="1:48">
      <c r="A15" t="s">
        <v>1102</v>
      </c>
      <c r="B15" t="s">
        <v>1103</v>
      </c>
      <c r="C15" t="s">
        <v>122</v>
      </c>
      <c r="D15" t="s">
        <v>109</v>
      </c>
      <c r="E15" t="s">
        <v>1104</v>
      </c>
      <c r="F15" s="65">
        <v>-789893</v>
      </c>
      <c r="G15" s="65">
        <v>-7.6836408685930495</v>
      </c>
      <c r="H15" s="65">
        <v>60.692541366155702</v>
      </c>
      <c r="I15" s="66">
        <v>29.750299999999999</v>
      </c>
      <c r="J15" s="66">
        <v>5.0000000000000001E-4</v>
      </c>
    </row>
    <row r="16" spans="1:48">
      <c r="A16" t="s">
        <v>1105</v>
      </c>
      <c r="B16" t="s">
        <v>1106</v>
      </c>
      <c r="C16" t="s">
        <v>122</v>
      </c>
      <c r="D16" t="s">
        <v>105</v>
      </c>
      <c r="E16" t="s">
        <v>1104</v>
      </c>
      <c r="F16" s="65">
        <v>-3311000</v>
      </c>
      <c r="G16" s="65">
        <v>1.6158381827796406</v>
      </c>
      <c r="H16" s="65">
        <v>-53.500402231833903</v>
      </c>
      <c r="I16" s="66">
        <v>-26.224799999999998</v>
      </c>
      <c r="J16" s="66">
        <v>-4.0000000000000002E-4</v>
      </c>
    </row>
    <row r="17" spans="1:10">
      <c r="A17" t="s">
        <v>1107</v>
      </c>
      <c r="B17" t="s">
        <v>1108</v>
      </c>
      <c r="C17" t="s">
        <v>122</v>
      </c>
      <c r="D17" t="s">
        <v>105</v>
      </c>
      <c r="E17" t="s">
        <v>1104</v>
      </c>
      <c r="F17" s="65">
        <v>-338000</v>
      </c>
      <c r="G17" s="65">
        <v>1.5242819855307841</v>
      </c>
      <c r="H17" s="65">
        <v>-5.1520731110940501</v>
      </c>
      <c r="I17" s="66">
        <v>-2.5253999999999999</v>
      </c>
      <c r="J17" s="66">
        <v>0</v>
      </c>
    </row>
    <row r="18" spans="1:10">
      <c r="A18" s="67" t="s">
        <v>1101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224</v>
      </c>
      <c r="B19" t="s">
        <v>224</v>
      </c>
      <c r="C19" t="s">
        <v>224</v>
      </c>
      <c r="D19" t="s">
        <v>224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976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224</v>
      </c>
      <c r="B21" t="s">
        <v>224</v>
      </c>
      <c r="C21" t="s">
        <v>224</v>
      </c>
      <c r="D21" t="s">
        <v>224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574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t="s">
        <v>224</v>
      </c>
      <c r="B23" t="s">
        <v>224</v>
      </c>
      <c r="C23" t="s">
        <v>224</v>
      </c>
      <c r="D23" t="s">
        <v>224</v>
      </c>
      <c r="F23" s="65">
        <v>0</v>
      </c>
      <c r="G23" s="65">
        <v>0</v>
      </c>
      <c r="H23" s="65">
        <v>0</v>
      </c>
      <c r="I23" s="66">
        <v>0</v>
      </c>
      <c r="J23" s="66">
        <v>0</v>
      </c>
    </row>
    <row r="24" spans="1:10">
      <c r="A24" s="67" t="s">
        <v>229</v>
      </c>
      <c r="B24" s="14"/>
      <c r="C24" s="14"/>
      <c r="F24" s="69">
        <v>0</v>
      </c>
      <c r="H24" s="69">
        <v>0</v>
      </c>
      <c r="I24" s="68">
        <v>0</v>
      </c>
      <c r="J24" s="68">
        <v>0</v>
      </c>
    </row>
    <row r="25" spans="1:10">
      <c r="A25" s="67" t="s">
        <v>974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224</v>
      </c>
      <c r="B26" t="s">
        <v>224</v>
      </c>
      <c r="C26" t="s">
        <v>224</v>
      </c>
      <c r="D26" t="s">
        <v>224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979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224</v>
      </c>
      <c r="B28" t="s">
        <v>224</v>
      </c>
      <c r="C28" t="s">
        <v>224</v>
      </c>
      <c r="D28" t="s">
        <v>224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976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224</v>
      </c>
      <c r="B30" t="s">
        <v>224</v>
      </c>
      <c r="C30" t="s">
        <v>224</v>
      </c>
      <c r="D30" t="s">
        <v>224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67" t="s">
        <v>574</v>
      </c>
      <c r="B31" s="14"/>
      <c r="C31" s="14"/>
      <c r="F31" s="69">
        <v>0</v>
      </c>
      <c r="H31" s="69">
        <v>0</v>
      </c>
      <c r="I31" s="68">
        <v>0</v>
      </c>
      <c r="J31" s="68">
        <v>0</v>
      </c>
    </row>
    <row r="32" spans="1:10">
      <c r="A32" t="s">
        <v>224</v>
      </c>
      <c r="B32" t="s">
        <v>224</v>
      </c>
      <c r="C32" t="s">
        <v>224</v>
      </c>
      <c r="D32" t="s">
        <v>224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</row>
    <row r="33" spans="1:3">
      <c r="A33" s="85" t="s">
        <v>231</v>
      </c>
      <c r="B33" s="14"/>
      <c r="C33" s="14"/>
    </row>
    <row r="34" spans="1:3">
      <c r="A34" s="85" t="s">
        <v>292</v>
      </c>
      <c r="B34" s="14"/>
      <c r="C34" s="14"/>
    </row>
    <row r="35" spans="1:3">
      <c r="A35" s="85" t="s">
        <v>293</v>
      </c>
      <c r="B35" s="14"/>
      <c r="C35" s="14"/>
    </row>
    <row r="36" spans="1:3">
      <c r="A36" s="85" t="s">
        <v>294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78" width="0" style="14" hidden="1" customWidth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99" t="s">
        <v>135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1"/>
    </row>
    <row r="6" spans="1:77" ht="26.25" customHeight="1">
      <c r="A6" s="99" t="s">
        <v>144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1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200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994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224</v>
      </c>
      <c r="B13" t="s">
        <v>224</v>
      </c>
      <c r="C13" s="14"/>
      <c r="D13" t="s">
        <v>224</v>
      </c>
      <c r="G13" s="65">
        <v>0</v>
      </c>
      <c r="H13" t="s">
        <v>224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995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224</v>
      </c>
      <c r="B15" t="s">
        <v>224</v>
      </c>
      <c r="C15" s="14"/>
      <c r="D15" t="s">
        <v>224</v>
      </c>
      <c r="G15" s="65">
        <v>0</v>
      </c>
      <c r="H15" t="s">
        <v>224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996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997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224</v>
      </c>
      <c r="B18" t="s">
        <v>224</v>
      </c>
      <c r="C18" s="14"/>
      <c r="D18" t="s">
        <v>224</v>
      </c>
      <c r="G18" s="65">
        <v>0</v>
      </c>
      <c r="H18" t="s">
        <v>224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998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224</v>
      </c>
      <c r="B20" t="s">
        <v>224</v>
      </c>
      <c r="C20" s="14"/>
      <c r="D20" t="s">
        <v>224</v>
      </c>
      <c r="G20" s="65">
        <v>0</v>
      </c>
      <c r="H20" t="s">
        <v>224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999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224</v>
      </c>
      <c r="B22" t="s">
        <v>224</v>
      </c>
      <c r="C22" s="14"/>
      <c r="D22" t="s">
        <v>224</v>
      </c>
      <c r="G22" s="65">
        <v>0</v>
      </c>
      <c r="H22" t="s">
        <v>224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1000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224</v>
      </c>
      <c r="B24" t="s">
        <v>224</v>
      </c>
      <c r="C24" s="14"/>
      <c r="D24" t="s">
        <v>224</v>
      </c>
      <c r="G24" s="65">
        <v>0</v>
      </c>
      <c r="H24" t="s">
        <v>224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229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994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224</v>
      </c>
      <c r="B27" t="s">
        <v>224</v>
      </c>
      <c r="C27" s="14"/>
      <c r="D27" t="s">
        <v>224</v>
      </c>
      <c r="G27" s="65">
        <v>0</v>
      </c>
      <c r="H27" t="s">
        <v>224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995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224</v>
      </c>
      <c r="B29" t="s">
        <v>224</v>
      </c>
      <c r="C29" s="14"/>
      <c r="D29" t="s">
        <v>224</v>
      </c>
      <c r="G29" s="65">
        <v>0</v>
      </c>
      <c r="H29" t="s">
        <v>224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996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997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224</v>
      </c>
      <c r="B32" t="s">
        <v>224</v>
      </c>
      <c r="C32" s="14"/>
      <c r="D32" t="s">
        <v>224</v>
      </c>
      <c r="G32" s="65">
        <v>0</v>
      </c>
      <c r="H32" t="s">
        <v>224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998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224</v>
      </c>
      <c r="B34" t="s">
        <v>224</v>
      </c>
      <c r="C34" s="14"/>
      <c r="D34" t="s">
        <v>224</v>
      </c>
      <c r="G34" s="65">
        <v>0</v>
      </c>
      <c r="H34" t="s">
        <v>224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999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224</v>
      </c>
      <c r="B36" t="s">
        <v>224</v>
      </c>
      <c r="C36" s="14"/>
      <c r="D36" t="s">
        <v>224</v>
      </c>
      <c r="G36" s="65">
        <v>0</v>
      </c>
      <c r="H36" t="s">
        <v>224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1000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224</v>
      </c>
      <c r="B38" t="s">
        <v>224</v>
      </c>
      <c r="C38" s="14"/>
      <c r="D38" t="s">
        <v>224</v>
      </c>
      <c r="G38" s="65">
        <v>0</v>
      </c>
      <c r="H38" t="s">
        <v>224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5" t="s">
        <v>231</v>
      </c>
      <c r="C39" s="14"/>
    </row>
    <row r="40" spans="1:16">
      <c r="A40" s="85" t="s">
        <v>292</v>
      </c>
      <c r="C40" s="14"/>
    </row>
    <row r="41" spans="1:16">
      <c r="A41" s="85" t="s">
        <v>293</v>
      </c>
      <c r="C41" s="14"/>
    </row>
    <row r="42" spans="1:16">
      <c r="A42" s="85" t="s">
        <v>294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6"/>
  <sheetViews>
    <sheetView rightToLeft="1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47" width="9.140625" style="14" hidden="1" customWidth="1"/>
    <col min="48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9" t="s">
        <v>145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1"/>
    </row>
    <row r="6" spans="1:59" s="16" customFormat="1" ht="126">
      <c r="A6" s="40" t="s">
        <v>95</v>
      </c>
      <c r="B6" s="41" t="s">
        <v>146</v>
      </c>
      <c r="C6" s="41" t="s">
        <v>48</v>
      </c>
      <c r="D6" s="102" t="s">
        <v>49</v>
      </c>
      <c r="E6" s="102" t="s">
        <v>50</v>
      </c>
      <c r="F6" s="102" t="s">
        <v>70</v>
      </c>
      <c r="G6" s="102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102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1.48</v>
      </c>
      <c r="I9" s="15"/>
      <c r="J9" s="15"/>
      <c r="K9" s="15"/>
      <c r="L9" s="64">
        <v>4.9599999999999998E-2</v>
      </c>
      <c r="M9" s="63">
        <v>1243691.06</v>
      </c>
      <c r="N9" s="7"/>
      <c r="O9" s="63">
        <v>1413.570884563863</v>
      </c>
      <c r="P9" s="64">
        <v>1</v>
      </c>
      <c r="Q9" s="64">
        <v>1.1900000000000001E-2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200</v>
      </c>
      <c r="H10" s="69">
        <v>1.48</v>
      </c>
      <c r="L10" s="68">
        <v>4.9599999999999998E-2</v>
      </c>
      <c r="M10" s="69">
        <v>1243691.06</v>
      </c>
      <c r="O10" s="69">
        <v>1413.570884563863</v>
      </c>
      <c r="P10" s="68">
        <v>1</v>
      </c>
      <c r="Q10" s="68">
        <v>1.1900000000000001E-2</v>
      </c>
    </row>
    <row r="11" spans="1:59">
      <c r="A11" s="67" t="s">
        <v>1109</v>
      </c>
      <c r="H11" s="69">
        <v>0</v>
      </c>
      <c r="L11" s="68">
        <v>0</v>
      </c>
      <c r="M11" s="69">
        <v>0</v>
      </c>
      <c r="O11" s="69">
        <v>0</v>
      </c>
      <c r="P11" s="68">
        <v>0</v>
      </c>
      <c r="Q11" s="68">
        <v>0</v>
      </c>
    </row>
    <row r="12" spans="1:59">
      <c r="A12" t="s">
        <v>224</v>
      </c>
      <c r="C12" t="s">
        <v>224</v>
      </c>
      <c r="E12" t="s">
        <v>224</v>
      </c>
      <c r="H12" s="65">
        <v>0</v>
      </c>
      <c r="I12" t="s">
        <v>224</v>
      </c>
      <c r="J12" t="s">
        <v>224</v>
      </c>
      <c r="K12" s="66">
        <v>0</v>
      </c>
      <c r="L12" s="66">
        <v>0</v>
      </c>
      <c r="M12" s="65">
        <v>0</v>
      </c>
      <c r="N12" s="65">
        <v>0</v>
      </c>
      <c r="O12" s="65">
        <v>0</v>
      </c>
      <c r="P12" s="66">
        <v>0</v>
      </c>
      <c r="Q12" s="66">
        <v>0</v>
      </c>
    </row>
    <row r="13" spans="1:59">
      <c r="A13" s="67" t="s">
        <v>1110</v>
      </c>
      <c r="H13" s="69">
        <v>0.82</v>
      </c>
      <c r="L13" s="68">
        <v>3.85E-2</v>
      </c>
      <c r="M13" s="69">
        <v>320110.88</v>
      </c>
      <c r="O13" s="69">
        <v>330.61051686399998</v>
      </c>
      <c r="P13" s="68">
        <v>0.2339</v>
      </c>
      <c r="Q13" s="68">
        <v>2.8E-3</v>
      </c>
    </row>
    <row r="14" spans="1:59">
      <c r="A14" t="s">
        <v>1111</v>
      </c>
      <c r="B14" t="s">
        <v>1112</v>
      </c>
      <c r="C14" t="s">
        <v>1113</v>
      </c>
      <c r="D14" t="s">
        <v>1114</v>
      </c>
      <c r="E14" t="s">
        <v>224</v>
      </c>
      <c r="F14" t="s">
        <v>1115</v>
      </c>
      <c r="G14" t="s">
        <v>954</v>
      </c>
      <c r="H14" s="65">
        <v>0.82</v>
      </c>
      <c r="I14" t="s">
        <v>452</v>
      </c>
      <c r="J14" t="s">
        <v>101</v>
      </c>
      <c r="K14" s="66">
        <v>7.0000000000000007E-2</v>
      </c>
      <c r="L14" s="66">
        <v>3.85E-2</v>
      </c>
      <c r="M14" s="65">
        <v>320110.88</v>
      </c>
      <c r="N14" s="65">
        <v>103.28</v>
      </c>
      <c r="O14" s="65">
        <v>330.61051686399998</v>
      </c>
      <c r="P14" s="66">
        <v>0.2339</v>
      </c>
      <c r="Q14" s="66">
        <v>2.8E-3</v>
      </c>
    </row>
    <row r="15" spans="1:59">
      <c r="A15" s="67" t="s">
        <v>1116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224</v>
      </c>
      <c r="C16" t="s">
        <v>224</v>
      </c>
      <c r="E16" t="s">
        <v>224</v>
      </c>
      <c r="H16" s="65">
        <v>0</v>
      </c>
      <c r="I16" t="s">
        <v>224</v>
      </c>
      <c r="J16" t="s">
        <v>224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1117</v>
      </c>
      <c r="H17" s="69">
        <v>1.23</v>
      </c>
      <c r="L17" s="68">
        <v>6.0299999999999999E-2</v>
      </c>
      <c r="M17" s="69">
        <v>578580.18000000005</v>
      </c>
      <c r="O17" s="69">
        <v>717.67436769986296</v>
      </c>
      <c r="P17" s="68">
        <v>0.50770000000000004</v>
      </c>
      <c r="Q17" s="68">
        <v>6.0000000000000001E-3</v>
      </c>
    </row>
    <row r="18" spans="1:17">
      <c r="A18" t="s">
        <v>1118</v>
      </c>
      <c r="B18" t="s">
        <v>1112</v>
      </c>
      <c r="C18" t="s">
        <v>1119</v>
      </c>
      <c r="D18" t="s">
        <v>1031</v>
      </c>
      <c r="E18" t="s">
        <v>1120</v>
      </c>
      <c r="F18" t="s">
        <v>486</v>
      </c>
      <c r="G18" t="s">
        <v>1121</v>
      </c>
      <c r="I18" t="s">
        <v>678</v>
      </c>
      <c r="J18" t="s">
        <v>101</v>
      </c>
      <c r="K18" s="66">
        <v>0</v>
      </c>
      <c r="L18" s="66">
        <v>0</v>
      </c>
      <c r="M18" s="65">
        <v>42612.5</v>
      </c>
      <c r="N18" s="65">
        <v>408.62745100000001</v>
      </c>
      <c r="O18" s="65">
        <v>174.12637255737499</v>
      </c>
      <c r="P18" s="66">
        <v>0.1232</v>
      </c>
      <c r="Q18" s="66">
        <v>1.5E-3</v>
      </c>
    </row>
    <row r="19" spans="1:17">
      <c r="A19" t="s">
        <v>1122</v>
      </c>
      <c r="B19" t="s">
        <v>1112</v>
      </c>
      <c r="C19" t="s">
        <v>1123</v>
      </c>
      <c r="D19" t="s">
        <v>1031</v>
      </c>
      <c r="E19" t="s">
        <v>1120</v>
      </c>
      <c r="F19" t="s">
        <v>1124</v>
      </c>
      <c r="G19" t="s">
        <v>1121</v>
      </c>
      <c r="H19" s="65">
        <v>1.64</v>
      </c>
      <c r="I19" t="s">
        <v>678</v>
      </c>
      <c r="J19" t="s">
        <v>101</v>
      </c>
      <c r="K19" s="66">
        <v>7.0000000000000007E-2</v>
      </c>
      <c r="L19" s="66">
        <v>6.59E-2</v>
      </c>
      <c r="M19" s="65">
        <v>285305.68</v>
      </c>
      <c r="N19" s="65">
        <v>102.65691</v>
      </c>
      <c r="O19" s="65">
        <v>292.88599514248801</v>
      </c>
      <c r="P19" s="66">
        <v>0.2072</v>
      </c>
      <c r="Q19" s="66">
        <v>2.5000000000000001E-3</v>
      </c>
    </row>
    <row r="20" spans="1:17">
      <c r="A20" t="s">
        <v>1125</v>
      </c>
      <c r="B20" t="s">
        <v>1112</v>
      </c>
      <c r="C20" t="s">
        <v>1126</v>
      </c>
      <c r="D20" t="s">
        <v>1031</v>
      </c>
      <c r="E20" t="s">
        <v>224</v>
      </c>
      <c r="F20" t="s">
        <v>1127</v>
      </c>
      <c r="G20" t="s">
        <v>954</v>
      </c>
      <c r="H20" s="65">
        <v>1.62</v>
      </c>
      <c r="I20" t="s">
        <v>678</v>
      </c>
      <c r="J20" t="s">
        <v>101</v>
      </c>
      <c r="K20" s="66">
        <v>0.08</v>
      </c>
      <c r="L20" s="66">
        <v>9.5600000000000004E-2</v>
      </c>
      <c r="M20" s="65">
        <v>250662</v>
      </c>
      <c r="N20" s="65">
        <v>100</v>
      </c>
      <c r="O20" s="65">
        <v>250.66200000000001</v>
      </c>
      <c r="P20" s="66">
        <v>0.17730000000000001</v>
      </c>
      <c r="Q20" s="66">
        <v>2.0999999999999999E-3</v>
      </c>
    </row>
    <row r="21" spans="1:17">
      <c r="A21" s="67" t="s">
        <v>1128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t="s">
        <v>224</v>
      </c>
      <c r="C22" t="s">
        <v>224</v>
      </c>
      <c r="E22" t="s">
        <v>224</v>
      </c>
      <c r="H22" s="65">
        <v>0</v>
      </c>
      <c r="I22" t="s">
        <v>224</v>
      </c>
      <c r="J22" t="s">
        <v>224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</row>
    <row r="23" spans="1:17">
      <c r="A23" s="67" t="s">
        <v>1129</v>
      </c>
      <c r="H23" s="69">
        <v>0</v>
      </c>
      <c r="L23" s="68">
        <v>0</v>
      </c>
      <c r="M23" s="69">
        <v>0</v>
      </c>
      <c r="O23" s="69">
        <v>0</v>
      </c>
      <c r="P23" s="68">
        <v>0</v>
      </c>
      <c r="Q23" s="68">
        <v>0</v>
      </c>
    </row>
    <row r="24" spans="1:17">
      <c r="A24" s="67" t="s">
        <v>1130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224</v>
      </c>
      <c r="C25" t="s">
        <v>224</v>
      </c>
      <c r="E25" t="s">
        <v>224</v>
      </c>
      <c r="H25" s="65">
        <v>0</v>
      </c>
      <c r="I25" t="s">
        <v>224</v>
      </c>
      <c r="J25" t="s">
        <v>224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1131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224</v>
      </c>
      <c r="C27" t="s">
        <v>224</v>
      </c>
      <c r="E27" t="s">
        <v>224</v>
      </c>
      <c r="H27" s="65">
        <v>0</v>
      </c>
      <c r="I27" t="s">
        <v>224</v>
      </c>
      <c r="J27" t="s">
        <v>224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1132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224</v>
      </c>
      <c r="C29" t="s">
        <v>224</v>
      </c>
      <c r="E29" t="s">
        <v>224</v>
      </c>
      <c r="H29" s="65">
        <v>0</v>
      </c>
      <c r="I29" t="s">
        <v>224</v>
      </c>
      <c r="J29" t="s">
        <v>224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1133</v>
      </c>
      <c r="H30" s="69">
        <v>2.58</v>
      </c>
      <c r="L30" s="68">
        <v>3.8800000000000001E-2</v>
      </c>
      <c r="M30" s="69">
        <v>345000</v>
      </c>
      <c r="O30" s="69">
        <v>365.286</v>
      </c>
      <c r="P30" s="68">
        <v>0.25840000000000002</v>
      </c>
      <c r="Q30" s="68">
        <v>3.0999999999999999E-3</v>
      </c>
    </row>
    <row r="31" spans="1:17">
      <c r="A31" t="s">
        <v>1134</v>
      </c>
      <c r="B31" t="s">
        <v>1112</v>
      </c>
      <c r="C31" t="s">
        <v>1135</v>
      </c>
      <c r="D31" t="s">
        <v>1015</v>
      </c>
      <c r="E31" t="s">
        <v>400</v>
      </c>
      <c r="F31" t="s">
        <v>1136</v>
      </c>
      <c r="G31" t="s">
        <v>149</v>
      </c>
      <c r="H31" s="65">
        <v>2.58</v>
      </c>
      <c r="I31" t="s">
        <v>429</v>
      </c>
      <c r="J31" t="s">
        <v>101</v>
      </c>
      <c r="K31" s="66">
        <v>5.1799999999999999E-2</v>
      </c>
      <c r="L31" s="66">
        <v>3.8800000000000001E-2</v>
      </c>
      <c r="M31" s="65">
        <v>345000</v>
      </c>
      <c r="N31" s="65">
        <v>105.88</v>
      </c>
      <c r="O31" s="65">
        <v>365.286</v>
      </c>
      <c r="P31" s="66">
        <v>0.25840000000000002</v>
      </c>
      <c r="Q31" s="66">
        <v>3.0999999999999999E-3</v>
      </c>
    </row>
    <row r="32" spans="1:17">
      <c r="A32" s="67" t="s">
        <v>229</v>
      </c>
      <c r="H32" s="69">
        <v>0</v>
      </c>
      <c r="L32" s="68">
        <v>0</v>
      </c>
      <c r="M32" s="69">
        <v>0</v>
      </c>
      <c r="O32" s="69">
        <v>0</v>
      </c>
      <c r="P32" s="68">
        <v>0</v>
      </c>
      <c r="Q32" s="68">
        <v>0</v>
      </c>
    </row>
    <row r="33" spans="1:17">
      <c r="A33" s="67" t="s">
        <v>1137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224</v>
      </c>
      <c r="C34" t="s">
        <v>224</v>
      </c>
      <c r="E34" t="s">
        <v>224</v>
      </c>
      <c r="H34" s="65">
        <v>0</v>
      </c>
      <c r="I34" t="s">
        <v>224</v>
      </c>
      <c r="J34" t="s">
        <v>224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1116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224</v>
      </c>
      <c r="C36" t="s">
        <v>224</v>
      </c>
      <c r="E36" t="s">
        <v>224</v>
      </c>
      <c r="H36" s="65">
        <v>0</v>
      </c>
      <c r="I36" t="s">
        <v>224</v>
      </c>
      <c r="J36" t="s">
        <v>224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1117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224</v>
      </c>
      <c r="C38" t="s">
        <v>224</v>
      </c>
      <c r="E38" t="s">
        <v>224</v>
      </c>
      <c r="H38" s="65">
        <v>0</v>
      </c>
      <c r="I38" t="s">
        <v>224</v>
      </c>
      <c r="J38" t="s">
        <v>224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67" t="s">
        <v>1133</v>
      </c>
      <c r="H39" s="69">
        <v>0</v>
      </c>
      <c r="L39" s="68">
        <v>0</v>
      </c>
      <c r="M39" s="69">
        <v>0</v>
      </c>
      <c r="O39" s="69">
        <v>0</v>
      </c>
      <c r="P39" s="68">
        <v>0</v>
      </c>
      <c r="Q39" s="68">
        <v>0</v>
      </c>
    </row>
    <row r="40" spans="1:17">
      <c r="A40" t="s">
        <v>224</v>
      </c>
      <c r="C40" t="s">
        <v>224</v>
      </c>
      <c r="E40" t="s">
        <v>224</v>
      </c>
      <c r="H40" s="65">
        <v>0</v>
      </c>
      <c r="I40" t="s">
        <v>224</v>
      </c>
      <c r="J40" t="s">
        <v>224</v>
      </c>
      <c r="K40" s="66">
        <v>0</v>
      </c>
      <c r="L40" s="66">
        <v>0</v>
      </c>
      <c r="M40" s="65">
        <v>0</v>
      </c>
      <c r="N40" s="65">
        <v>0</v>
      </c>
      <c r="O40" s="65">
        <v>0</v>
      </c>
      <c r="P40" s="66">
        <v>0</v>
      </c>
      <c r="Q40" s="66">
        <v>0</v>
      </c>
    </row>
    <row r="41" spans="1:17">
      <c r="A41" s="85" t="s">
        <v>231</v>
      </c>
    </row>
    <row r="42" spans="1:17">
      <c r="A42" s="85" t="s">
        <v>292</v>
      </c>
    </row>
    <row r="43" spans="1:17">
      <c r="A43" s="85" t="s">
        <v>293</v>
      </c>
    </row>
    <row r="44" spans="1:17">
      <c r="A44" s="85" t="s">
        <v>294</v>
      </c>
    </row>
    <row r="45" spans="1:17" hidden="1"/>
    <row r="46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4" width="0" style="14" hidden="1" customWidth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104" t="s">
        <v>152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6"/>
    </row>
    <row r="6" spans="1:63" s="16" customFormat="1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200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1006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224</v>
      </c>
      <c r="B12" t="s">
        <v>224</v>
      </c>
      <c r="D12" t="s">
        <v>224</v>
      </c>
      <c r="F12" s="65">
        <v>0</v>
      </c>
      <c r="G12" t="s">
        <v>224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1007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224</v>
      </c>
      <c r="B14" t="s">
        <v>224</v>
      </c>
      <c r="D14" t="s">
        <v>224</v>
      </c>
      <c r="F14" s="65">
        <v>0</v>
      </c>
      <c r="G14" t="s">
        <v>224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1138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224</v>
      </c>
      <c r="B16" t="s">
        <v>224</v>
      </c>
      <c r="D16" t="s">
        <v>224</v>
      </c>
      <c r="F16" s="65">
        <v>0</v>
      </c>
      <c r="G16" t="s">
        <v>224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1139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224</v>
      </c>
      <c r="B18" t="s">
        <v>224</v>
      </c>
      <c r="D18" t="s">
        <v>224</v>
      </c>
      <c r="F18" s="65">
        <v>0</v>
      </c>
      <c r="G18" t="s">
        <v>224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574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224</v>
      </c>
      <c r="B20" t="s">
        <v>224</v>
      </c>
      <c r="D20" t="s">
        <v>224</v>
      </c>
      <c r="F20" s="65">
        <v>0</v>
      </c>
      <c r="G20" t="s">
        <v>224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229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224</v>
      </c>
      <c r="B22" t="s">
        <v>224</v>
      </c>
      <c r="D22" t="s">
        <v>224</v>
      </c>
      <c r="F22" s="65">
        <v>0</v>
      </c>
      <c r="G22" t="s">
        <v>224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85" t="s">
        <v>231</v>
      </c>
    </row>
    <row r="24" spans="1:14">
      <c r="A24" s="85" t="s">
        <v>292</v>
      </c>
    </row>
    <row r="25" spans="1:14">
      <c r="A25" s="85" t="s">
        <v>293</v>
      </c>
    </row>
    <row r="26" spans="1:14">
      <c r="A26" s="85" t="s">
        <v>294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6" hidden="1" customWidth="1"/>
    <col min="17" max="17" width="8" style="16" hidden="1" customWidth="1"/>
    <col min="18" max="18" width="8.7109375" style="16" hidden="1" customWidth="1"/>
    <col min="19" max="19" width="10" style="16" hidden="1" customWidth="1"/>
    <col min="20" max="20" width="9.5703125" style="16" hidden="1" customWidth="1"/>
    <col min="21" max="21" width="6.140625" style="16" hidden="1" customWidth="1"/>
    <col min="22" max="23" width="5.7109375" style="16" hidden="1" customWidth="1"/>
    <col min="24" max="24" width="6.85546875" style="16" hidden="1" customWidth="1"/>
    <col min="25" max="25" width="6.42578125" style="16" hidden="1" customWidth="1"/>
    <col min="26" max="26" width="6.7109375" style="16" hidden="1" customWidth="1"/>
    <col min="27" max="27" width="7.28515625" style="16" hidden="1" customWidth="1"/>
    <col min="28" max="39" width="5.7109375" style="16" hidden="1" customWidth="1"/>
    <col min="40" max="40" width="9.140625" style="16" hidden="1" customWidth="1"/>
    <col min="41" max="54" width="0" style="16" hidden="1" customWidth="1"/>
    <col min="55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104" t="s">
        <v>155</v>
      </c>
      <c r="B5" s="105"/>
      <c r="C5" s="105"/>
      <c r="D5" s="105"/>
      <c r="E5" s="105"/>
      <c r="F5" s="105"/>
      <c r="G5" s="105"/>
      <c r="H5" s="105"/>
      <c r="I5" s="106"/>
    </row>
    <row r="6" spans="1:54" s="16" customFormat="1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64">
        <v>0</v>
      </c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200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1140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224</v>
      </c>
      <c r="D12" s="66">
        <v>0</v>
      </c>
      <c r="E12" t="s">
        <v>224</v>
      </c>
      <c r="F12" s="65">
        <v>0</v>
      </c>
      <c r="G12" s="66">
        <v>0</v>
      </c>
      <c r="H12" s="66">
        <v>0</v>
      </c>
    </row>
    <row r="13" spans="1:54">
      <c r="A13" s="67" t="s">
        <v>1141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224</v>
      </c>
      <c r="D14" s="66">
        <v>0</v>
      </c>
      <c r="E14" t="s">
        <v>224</v>
      </c>
      <c r="F14" s="65">
        <v>0</v>
      </c>
      <c r="G14" s="66">
        <v>0</v>
      </c>
      <c r="H14" s="66">
        <v>0</v>
      </c>
    </row>
    <row r="15" spans="1:54">
      <c r="A15" s="67" t="s">
        <v>229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1140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224</v>
      </c>
      <c r="D17" s="66">
        <v>0</v>
      </c>
      <c r="E17" t="s">
        <v>224</v>
      </c>
      <c r="F17" s="65">
        <v>0</v>
      </c>
      <c r="G17" s="66">
        <v>0</v>
      </c>
      <c r="H17" s="66">
        <v>0</v>
      </c>
    </row>
    <row r="18" spans="1:8">
      <c r="A18" s="67" t="s">
        <v>1141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224</v>
      </c>
      <c r="D19" s="66">
        <v>0</v>
      </c>
      <c r="E19" t="s">
        <v>224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04" t="s">
        <v>161</v>
      </c>
      <c r="B5" s="105"/>
      <c r="C5" s="105"/>
      <c r="D5" s="105"/>
      <c r="E5" s="105"/>
      <c r="F5" s="105"/>
      <c r="G5" s="105"/>
      <c r="H5" s="105"/>
      <c r="I5" s="105"/>
      <c r="J5" s="106"/>
    </row>
    <row r="6" spans="1:59" s="16" customFormat="1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224</v>
      </c>
      <c r="C11" t="s">
        <v>224</v>
      </c>
      <c r="D11" s="16"/>
      <c r="E11" s="66">
        <v>0</v>
      </c>
      <c r="F11" t="s">
        <v>224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229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224</v>
      </c>
      <c r="C13" t="s">
        <v>224</v>
      </c>
      <c r="D13" s="16"/>
      <c r="E13" s="66">
        <v>0</v>
      </c>
      <c r="F13" t="s">
        <v>224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04" t="s">
        <v>166</v>
      </c>
      <c r="B5" s="105"/>
      <c r="C5" s="105"/>
      <c r="D5" s="105"/>
      <c r="E5" s="105"/>
      <c r="F5" s="105"/>
      <c r="G5" s="105"/>
      <c r="H5" s="105"/>
      <c r="I5" s="105"/>
      <c r="J5" s="106"/>
    </row>
    <row r="6" spans="1:59" s="16" customFormat="1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64">
        <v>0</v>
      </c>
      <c r="H9" s="63">
        <v>1789.0749945719999</v>
      </c>
      <c r="I9" s="64">
        <v>1</v>
      </c>
      <c r="J9" s="64">
        <v>1.4999999999999999E-2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224</v>
      </c>
      <c r="B11" t="s">
        <v>224</v>
      </c>
      <c r="C11" t="s">
        <v>224</v>
      </c>
      <c r="D11" s="16"/>
      <c r="E11" s="66">
        <v>0</v>
      </c>
      <c r="F11" t="s">
        <v>224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229</v>
      </c>
      <c r="C12" s="16"/>
      <c r="D12" s="16"/>
      <c r="E12" s="16"/>
      <c r="F12" s="16"/>
      <c r="G12" s="68">
        <v>0</v>
      </c>
      <c r="H12" s="69">
        <v>1789.0749945719999</v>
      </c>
      <c r="I12" s="68">
        <v>1</v>
      </c>
      <c r="J12" s="68">
        <v>1.4999999999999999E-2</v>
      </c>
    </row>
    <row r="13" spans="1:59">
      <c r="A13" t="s">
        <v>1142</v>
      </c>
      <c r="B13" t="s">
        <v>1143</v>
      </c>
      <c r="C13" t="s">
        <v>224</v>
      </c>
      <c r="D13" t="s">
        <v>954</v>
      </c>
      <c r="E13" s="66">
        <v>0</v>
      </c>
      <c r="F13" t="s">
        <v>199</v>
      </c>
      <c r="G13" s="66">
        <v>0</v>
      </c>
      <c r="H13" s="65">
        <v>43.196395320000001</v>
      </c>
      <c r="I13" s="66">
        <v>2.41E-2</v>
      </c>
      <c r="J13" s="66">
        <v>4.0000000000000002E-4</v>
      </c>
    </row>
    <row r="14" spans="1:59">
      <c r="A14" t="s">
        <v>1144</v>
      </c>
      <c r="B14" t="s">
        <v>1145</v>
      </c>
      <c r="C14" t="s">
        <v>224</v>
      </c>
      <c r="D14" t="s">
        <v>954</v>
      </c>
      <c r="E14" s="66">
        <v>0</v>
      </c>
      <c r="F14" t="s">
        <v>112</v>
      </c>
      <c r="G14" s="66">
        <v>0</v>
      </c>
      <c r="H14" s="65">
        <v>101.389295436</v>
      </c>
      <c r="I14" s="66">
        <v>5.67E-2</v>
      </c>
      <c r="J14" s="66">
        <v>8.9999999999999998E-4</v>
      </c>
    </row>
    <row r="15" spans="1:59">
      <c r="A15" t="s">
        <v>1146</v>
      </c>
      <c r="B15" t="s">
        <v>1147</v>
      </c>
      <c r="C15" t="s">
        <v>224</v>
      </c>
      <c r="D15" t="s">
        <v>954</v>
      </c>
      <c r="E15" s="66">
        <v>0</v>
      </c>
      <c r="F15" t="s">
        <v>109</v>
      </c>
      <c r="G15" s="66">
        <v>0</v>
      </c>
      <c r="H15" s="65">
        <v>165.403277616</v>
      </c>
      <c r="I15" s="66">
        <v>9.2499999999999999E-2</v>
      </c>
      <c r="J15" s="66">
        <v>1.4E-3</v>
      </c>
    </row>
    <row r="16" spans="1:59">
      <c r="A16" t="s">
        <v>1148</v>
      </c>
      <c r="B16" t="s">
        <v>1149</v>
      </c>
      <c r="C16" t="s">
        <v>224</v>
      </c>
      <c r="D16" t="s">
        <v>954</v>
      </c>
      <c r="E16" s="66">
        <v>0</v>
      </c>
      <c r="F16" t="s">
        <v>105</v>
      </c>
      <c r="G16" s="66">
        <v>0</v>
      </c>
      <c r="H16" s="65">
        <v>1479.0860262000001</v>
      </c>
      <c r="I16" s="66">
        <v>0.82669999999999999</v>
      </c>
      <c r="J16" s="66">
        <v>1.24E-2</v>
      </c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3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 customWidth="1"/>
    <col min="5" max="5" width="6" style="16" hidden="1" customWidth="1"/>
    <col min="6" max="6" width="7.85546875" style="16" hidden="1" customWidth="1"/>
    <col min="7" max="7" width="8.140625" style="16" hidden="1" customWidth="1"/>
    <col min="8" max="8" width="6.28515625" style="16" hidden="1" customWidth="1"/>
    <col min="9" max="9" width="8" style="16" hidden="1" customWidth="1"/>
    <col min="10" max="10" width="8.7109375" style="16" hidden="1" customWidth="1"/>
    <col min="11" max="11" width="10" style="16" hidden="1" customWidth="1"/>
    <col min="12" max="12" width="9.5703125" style="16" hidden="1" customWidth="1"/>
    <col min="13" max="13" width="6.140625" style="16" hidden="1" customWidth="1"/>
    <col min="14" max="15" width="5.7109375" style="16" hidden="1" customWidth="1"/>
    <col min="16" max="16" width="6.85546875" style="16" hidden="1" customWidth="1"/>
    <col min="17" max="17" width="6.42578125" style="14" hidden="1" customWidth="1"/>
    <col min="18" max="18" width="6.7109375" style="14" hidden="1" customWidth="1"/>
    <col min="19" max="19" width="7.28515625" style="14" hidden="1" customWidth="1"/>
    <col min="20" max="31" width="5.7109375" style="14" hidden="1" customWidth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104" t="s">
        <v>168</v>
      </c>
      <c r="B5" s="105"/>
      <c r="C5" s="105"/>
    </row>
    <row r="6" spans="1:16" s="16" customFormat="1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74">
        <f>B10+B18</f>
        <v>5149.976706947079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200</v>
      </c>
      <c r="B10" s="72">
        <f>SUM(B11:B17)</f>
        <v>3113.6021241470794</v>
      </c>
    </row>
    <row r="11" spans="1:16">
      <c r="A11" s="70" t="s">
        <v>1150</v>
      </c>
      <c r="B11" s="73">
        <v>100.25478</v>
      </c>
      <c r="C11" s="75">
        <v>45347</v>
      </c>
    </row>
    <row r="12" spans="1:16">
      <c r="A12" s="70" t="s">
        <v>1151</v>
      </c>
      <c r="B12" s="73">
        <v>278.26100000000002</v>
      </c>
      <c r="C12" s="75">
        <v>44854</v>
      </c>
    </row>
    <row r="13" spans="1:16">
      <c r="A13" s="70" t="s">
        <v>1152</v>
      </c>
      <c r="B13" s="73">
        <v>265.68518414707972</v>
      </c>
      <c r="C13" s="75">
        <v>45307</v>
      </c>
    </row>
    <row r="14" spans="1:16">
      <c r="A14" s="70" t="s">
        <v>1153</v>
      </c>
      <c r="B14" s="73">
        <v>878.64099999999996</v>
      </c>
      <c r="C14" s="75">
        <v>44926</v>
      </c>
    </row>
    <row r="15" spans="1:16">
      <c r="A15" s="70" t="s">
        <v>1154</v>
      </c>
      <c r="B15" s="73">
        <v>187.33799999999999</v>
      </c>
      <c r="C15" s="75">
        <v>44926</v>
      </c>
    </row>
    <row r="16" spans="1:16">
      <c r="A16" s="70" t="s">
        <v>1155</v>
      </c>
      <c r="B16" s="73">
        <v>460.03815999999989</v>
      </c>
      <c r="C16" s="75">
        <v>46197</v>
      </c>
    </row>
    <row r="17" spans="1:3">
      <c r="A17" s="70" t="s">
        <v>1156</v>
      </c>
      <c r="B17" s="73">
        <v>943.38400000000001</v>
      </c>
      <c r="C17" s="75">
        <v>46196</v>
      </c>
    </row>
    <row r="18" spans="1:3">
      <c r="A18" s="67" t="s">
        <v>229</v>
      </c>
      <c r="B18" s="72">
        <f>SUM(B19:B36)</f>
        <v>2036.3745827999996</v>
      </c>
    </row>
    <row r="19" spans="1:3">
      <c r="A19" t="s">
        <v>1157</v>
      </c>
      <c r="B19" s="73">
        <v>195.41417999999999</v>
      </c>
      <c r="C19" s="71">
        <v>44926</v>
      </c>
    </row>
    <row r="20" spans="1:3">
      <c r="A20" t="s">
        <v>1158</v>
      </c>
      <c r="B20" s="73">
        <v>428.26946000000004</v>
      </c>
      <c r="C20" s="71">
        <v>44926</v>
      </c>
    </row>
    <row r="21" spans="1:3">
      <c r="A21" t="s">
        <v>1159</v>
      </c>
      <c r="B21" s="73">
        <v>297.0838</v>
      </c>
      <c r="C21" s="71">
        <v>44926</v>
      </c>
    </row>
    <row r="22" spans="1:3">
      <c r="A22" t="s">
        <v>1160</v>
      </c>
      <c r="B22" s="73">
        <v>64.280680000000018</v>
      </c>
      <c r="C22" s="71">
        <v>44926</v>
      </c>
    </row>
    <row r="23" spans="1:3">
      <c r="A23" t="s">
        <v>1161</v>
      </c>
      <c r="B23" s="73">
        <v>96.734957999999978</v>
      </c>
      <c r="C23" s="71">
        <v>44977</v>
      </c>
    </row>
    <row r="24" spans="1:3">
      <c r="A24" t="s">
        <v>1162</v>
      </c>
      <c r="B24" s="73">
        <v>50.134920599999951</v>
      </c>
      <c r="C24" s="71">
        <v>45859</v>
      </c>
    </row>
    <row r="25" spans="1:3">
      <c r="A25" t="s">
        <v>1163</v>
      </c>
      <c r="B25" s="73">
        <v>260.0739979999999</v>
      </c>
      <c r="C25" s="75">
        <v>45658</v>
      </c>
    </row>
    <row r="26" spans="1:3">
      <c r="A26" t="s">
        <v>1085</v>
      </c>
      <c r="B26" s="73">
        <v>530.15870619999987</v>
      </c>
      <c r="C26" s="71">
        <v>45748</v>
      </c>
    </row>
    <row r="27" spans="1:3">
      <c r="A27" t="s">
        <v>1164</v>
      </c>
      <c r="B27" s="73">
        <v>77.702099999999973</v>
      </c>
      <c r="C27" s="71">
        <v>44713</v>
      </c>
    </row>
    <row r="28" spans="1:3">
      <c r="A28" t="s">
        <v>1165</v>
      </c>
      <c r="B28" s="73">
        <v>36.521780000000028</v>
      </c>
      <c r="C28" s="71">
        <v>45769</v>
      </c>
    </row>
    <row r="29" spans="1:3" hidden="1">
      <c r="A29"/>
      <c r="B29" s="73"/>
      <c r="C29" s="71"/>
    </row>
    <row r="30" spans="1:3" hidden="1">
      <c r="A30"/>
      <c r="B30" s="73"/>
      <c r="C30" s="71"/>
    </row>
    <row r="31" spans="1:3" hidden="1">
      <c r="A31"/>
      <c r="B31" s="73"/>
      <c r="C31" s="71"/>
    </row>
    <row r="32" spans="1:3" hidden="1">
      <c r="A32"/>
      <c r="B32" s="73"/>
      <c r="C32" s="71"/>
    </row>
    <row r="33" spans="1:3" hidden="1">
      <c r="A33"/>
      <c r="B33" s="73"/>
      <c r="C33" s="71"/>
    </row>
    <row r="34" spans="1:3" hidden="1">
      <c r="A34"/>
      <c r="B34" s="73"/>
      <c r="C34" s="71"/>
    </row>
    <row r="35" spans="1:3" hidden="1">
      <c r="A35"/>
      <c r="B35" s="73"/>
      <c r="C35" s="71"/>
    </row>
    <row r="36" spans="1:3" hidden="1">
      <c r="A36"/>
      <c r="B36" s="73"/>
      <c r="C36" s="71"/>
    </row>
    <row r="37" spans="1:3" hidden="1"/>
    <row r="38" spans="1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9" t="s">
        <v>172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1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296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224</v>
      </c>
      <c r="B12" t="s">
        <v>224</v>
      </c>
      <c r="C12" t="s">
        <v>224</v>
      </c>
      <c r="D12" t="s">
        <v>224</v>
      </c>
      <c r="G12" s="65">
        <v>0</v>
      </c>
      <c r="H12" t="s">
        <v>224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252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224</v>
      </c>
      <c r="B14" t="s">
        <v>224</v>
      </c>
      <c r="C14" t="s">
        <v>224</v>
      </c>
      <c r="D14" t="s">
        <v>224</v>
      </c>
      <c r="G14" s="65">
        <v>0</v>
      </c>
      <c r="H14" t="s">
        <v>224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297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224</v>
      </c>
      <c r="B16" t="s">
        <v>224</v>
      </c>
      <c r="C16" t="s">
        <v>224</v>
      </c>
      <c r="D16" t="s">
        <v>224</v>
      </c>
      <c r="G16" s="65">
        <v>0</v>
      </c>
      <c r="H16" t="s">
        <v>224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574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224</v>
      </c>
      <c r="B18" t="s">
        <v>224</v>
      </c>
      <c r="C18" t="s">
        <v>224</v>
      </c>
      <c r="D18" t="s">
        <v>224</v>
      </c>
      <c r="G18" s="65">
        <v>0</v>
      </c>
      <c r="H18" t="s">
        <v>224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298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224</v>
      </c>
      <c r="B21" t="s">
        <v>224</v>
      </c>
      <c r="C21" t="s">
        <v>224</v>
      </c>
      <c r="D21" t="s">
        <v>224</v>
      </c>
      <c r="G21" s="65">
        <v>0</v>
      </c>
      <c r="H21" t="s">
        <v>224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299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224</v>
      </c>
      <c r="B23" t="s">
        <v>224</v>
      </c>
      <c r="C23" t="s">
        <v>224</v>
      </c>
      <c r="D23" t="s">
        <v>224</v>
      </c>
      <c r="G23" s="65">
        <v>0</v>
      </c>
      <c r="H23" t="s">
        <v>224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5" t="s">
        <v>231</v>
      </c>
      <c r="C24" s="14"/>
    </row>
    <row r="25" spans="1:15">
      <c r="A25" s="85" t="s">
        <v>292</v>
      </c>
      <c r="C25" s="14"/>
    </row>
    <row r="26" spans="1:15">
      <c r="A26" s="85" t="s">
        <v>294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9" t="s">
        <v>176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1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1006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224</v>
      </c>
      <c r="B12" t="s">
        <v>224</v>
      </c>
      <c r="C12" t="s">
        <v>224</v>
      </c>
      <c r="D12" t="s">
        <v>224</v>
      </c>
      <c r="G12" s="65">
        <v>0</v>
      </c>
      <c r="H12" t="s">
        <v>224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1007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224</v>
      </c>
      <c r="B14" t="s">
        <v>224</v>
      </c>
      <c r="C14" t="s">
        <v>224</v>
      </c>
      <c r="D14" t="s">
        <v>224</v>
      </c>
      <c r="G14" s="65">
        <v>0</v>
      </c>
      <c r="H14" t="s">
        <v>224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297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224</v>
      </c>
      <c r="B16" t="s">
        <v>224</v>
      </c>
      <c r="C16" t="s">
        <v>224</v>
      </c>
      <c r="D16" t="s">
        <v>224</v>
      </c>
      <c r="G16" s="65">
        <v>0</v>
      </c>
      <c r="H16" t="s">
        <v>224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574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224</v>
      </c>
      <c r="B18" t="s">
        <v>224</v>
      </c>
      <c r="C18" t="s">
        <v>224</v>
      </c>
      <c r="D18" t="s">
        <v>224</v>
      </c>
      <c r="G18" s="65">
        <v>0</v>
      </c>
      <c r="H18" t="s">
        <v>224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298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224</v>
      </c>
      <c r="B21" t="s">
        <v>224</v>
      </c>
      <c r="C21" t="s">
        <v>224</v>
      </c>
      <c r="D21" t="s">
        <v>224</v>
      </c>
      <c r="G21" s="65">
        <v>0</v>
      </c>
      <c r="H21" t="s">
        <v>224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299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224</v>
      </c>
      <c r="B23" t="s">
        <v>224</v>
      </c>
      <c r="C23" t="s">
        <v>224</v>
      </c>
      <c r="D23" t="s">
        <v>224</v>
      </c>
      <c r="G23" s="65">
        <v>0</v>
      </c>
      <c r="H23" t="s">
        <v>224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5" t="s">
        <v>231</v>
      </c>
      <c r="C24" s="14"/>
    </row>
    <row r="25" spans="1:15">
      <c r="A25" s="85" t="s">
        <v>292</v>
      </c>
      <c r="C25" s="14"/>
    </row>
    <row r="26" spans="1:15">
      <c r="A26" s="85" t="s">
        <v>294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99" t="s">
        <v>178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1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200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1006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224</v>
      </c>
      <c r="B12" t="s">
        <v>224</v>
      </c>
      <c r="C12" t="s">
        <v>224</v>
      </c>
      <c r="D12" t="s">
        <v>224</v>
      </c>
      <c r="E12" s="13"/>
      <c r="F12" s="13"/>
      <c r="G12" s="65">
        <v>0</v>
      </c>
      <c r="H12" t="s">
        <v>224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1007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224</v>
      </c>
      <c r="B14" t="s">
        <v>224</v>
      </c>
      <c r="C14" t="s">
        <v>224</v>
      </c>
      <c r="D14" t="s">
        <v>224</v>
      </c>
      <c r="E14" s="13"/>
      <c r="F14" s="13"/>
      <c r="G14" s="65">
        <v>0</v>
      </c>
      <c r="H14" t="s">
        <v>224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297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224</v>
      </c>
      <c r="B16" t="s">
        <v>224</v>
      </c>
      <c r="C16" t="s">
        <v>224</v>
      </c>
      <c r="D16" t="s">
        <v>224</v>
      </c>
      <c r="E16" s="13"/>
      <c r="F16" s="13"/>
      <c r="G16" s="65">
        <v>0</v>
      </c>
      <c r="H16" t="s">
        <v>224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574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224</v>
      </c>
      <c r="B18" t="s">
        <v>224</v>
      </c>
      <c r="C18" t="s">
        <v>224</v>
      </c>
      <c r="D18" t="s">
        <v>224</v>
      </c>
      <c r="E18" s="13"/>
      <c r="F18" s="13"/>
      <c r="G18" s="65">
        <v>0</v>
      </c>
      <c r="H18" t="s">
        <v>224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229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298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224</v>
      </c>
      <c r="B21" t="s">
        <v>224</v>
      </c>
      <c r="C21" t="s">
        <v>224</v>
      </c>
      <c r="D21" t="s">
        <v>224</v>
      </c>
      <c r="G21" s="65">
        <v>0</v>
      </c>
      <c r="H21" t="s">
        <v>224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299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224</v>
      </c>
      <c r="B23" t="s">
        <v>224</v>
      </c>
      <c r="C23" t="s">
        <v>224</v>
      </c>
      <c r="D23" t="s">
        <v>224</v>
      </c>
      <c r="G23" s="65">
        <v>0</v>
      </c>
      <c r="H23" t="s">
        <v>224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85" t="s">
        <v>231</v>
      </c>
      <c r="C24" s="14"/>
    </row>
    <row r="25" spans="1:22">
      <c r="A25" s="85" t="s">
        <v>292</v>
      </c>
      <c r="C25" s="14"/>
    </row>
    <row r="26" spans="1:22">
      <c r="A26" s="85" t="s">
        <v>293</v>
      </c>
      <c r="C26" s="14"/>
    </row>
    <row r="27" spans="1:22">
      <c r="A27" s="85" t="s">
        <v>294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BA629974-2E9E-4C35-9EF0-DB67E50B27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B31E18A-98E1-46B2-9E7F-C0736743E3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B4C389B-8CCE-4917-868B-2F210DAACB5E}">
  <ds:schemaRefs>
    <ds:schemaRef ds:uri="http://schemas.microsoft.com/office/2006/metadata/properties"/>
    <ds:schemaRef ds:uri="http://schemas.microsoft.com/office/infopath/2007/PartnerControls"/>
    <ds:schemaRef ds:uri="1ca4df27-5183-4bee-9dbd-0c46c9c4aa40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520042177_b9630_0221</dc:title>
  <dc:creator>Yuli</dc:creator>
  <cp:lastModifiedBy>User</cp:lastModifiedBy>
  <dcterms:created xsi:type="dcterms:W3CDTF">2015-11-10T09:34:27Z</dcterms:created>
  <dcterms:modified xsi:type="dcterms:W3CDTF">2022-01-25T12:31:48Z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bool>false</vt:bool>
  </property>
</Properties>
</file>