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NEL\נכס בודד 31.12.22\"/>
    </mc:Choice>
  </mc:AlternateContent>
  <bookViews>
    <workbookView xWindow="0" yWindow="105" windowWidth="24240" windowHeight="12585" firstSheet="12" activeTab="1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range_data">#REF!</definedName>
    <definedName name="table_company">#REF!</definedName>
  </definedNames>
  <calcPr calcId="162913"/>
</workbook>
</file>

<file path=xl/calcChain.xml><?xml version="1.0" encoding="utf-8"?>
<calcChain xmlns="http://schemas.openxmlformats.org/spreadsheetml/2006/main">
  <c r="K17" i="16" l="1"/>
  <c r="K16" i="16"/>
  <c r="K13" i="16" l="1"/>
  <c r="C42" i="1" l="1"/>
  <c r="D40" i="1" s="1"/>
  <c r="D41" i="1"/>
  <c r="D39" i="1"/>
  <c r="D37" i="1"/>
  <c r="D36" i="1"/>
  <c r="D34" i="1"/>
  <c r="D33" i="1"/>
  <c r="D32" i="1"/>
  <c r="D31" i="1"/>
  <c r="D30" i="1"/>
  <c r="D29" i="1"/>
  <c r="D28" i="1"/>
  <c r="D27" i="1"/>
  <c r="D26" i="1"/>
  <c r="D25" i="1"/>
  <c r="D24" i="1"/>
  <c r="D22" i="1"/>
  <c r="D21" i="1"/>
  <c r="D20" i="1"/>
  <c r="D19" i="1"/>
  <c r="D18" i="1"/>
  <c r="D17" i="1"/>
  <c r="D16" i="1"/>
  <c r="D15" i="1"/>
  <c r="D14" i="1"/>
  <c r="D13" i="1"/>
  <c r="D11" i="1"/>
  <c r="C11" i="1"/>
  <c r="L27" i="2"/>
  <c r="K27" i="2"/>
  <c r="L26" i="2"/>
  <c r="K26" i="2"/>
  <c r="L25" i="2"/>
  <c r="K25" i="2"/>
  <c r="L24" i="2"/>
  <c r="K24" i="2"/>
  <c r="L23" i="2"/>
  <c r="K23" i="2"/>
  <c r="L22" i="2"/>
  <c r="K22" i="2"/>
  <c r="L21" i="2"/>
  <c r="K21" i="2"/>
  <c r="L20" i="2"/>
  <c r="K20" i="2"/>
  <c r="L19" i="2"/>
  <c r="K19" i="2"/>
  <c r="L18" i="2"/>
  <c r="K18" i="2"/>
  <c r="L17" i="2"/>
  <c r="K17" i="2"/>
  <c r="L16" i="2"/>
  <c r="K16" i="2"/>
  <c r="L15" i="2"/>
  <c r="K15" i="2"/>
  <c r="L14" i="2"/>
  <c r="K14" i="2"/>
  <c r="L13" i="2"/>
  <c r="K13" i="2"/>
  <c r="L12" i="2"/>
  <c r="K12" i="2"/>
  <c r="L11" i="2"/>
  <c r="K11" i="2"/>
  <c r="J11" i="2"/>
  <c r="J12" i="2"/>
  <c r="J13" i="2"/>
  <c r="J15" i="2"/>
  <c r="D35" i="1" l="1"/>
  <c r="C43" i="1"/>
  <c r="C26" i="27" l="1"/>
  <c r="C12" i="27"/>
  <c r="C11" i="27" l="1"/>
</calcChain>
</file>

<file path=xl/sharedStrings.xml><?xml version="1.0" encoding="utf-8"?>
<sst xmlns="http://schemas.openxmlformats.org/spreadsheetml/2006/main" count="4134" uniqueCount="1131">
  <si>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</si>
  <si>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</si>
  <si>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</si>
  <si>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</si>
  <si>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</si>
  <si>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</si>
  <si>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</si>
  <si>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</si>
  <si>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</si>
  <si>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</si>
  <si>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</si>
  <si>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</si>
  <si>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</si>
  <si>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</si>
  <si>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</si>
  <si>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</si>
  <si>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</si>
  <si>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</si>
  <si>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</si>
  <si>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</si>
  <si>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</si>
  <si>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</si>
  <si>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</si>
  <si>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</si>
  <si>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</si>
  <si>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</si>
  <si>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</si>
  <si>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</si>
  <si>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</si>
  <si>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</si>
  <si>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</si>
  <si>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</si>
  <si>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</si>
  <si>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</si>
  <si>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</si>
  <si>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</si>
  <si>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</si>
  <si>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</si>
  <si>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</si>
  <si>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</si>
  <si>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</si>
  <si>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</si>
  <si>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</si>
  <si>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</si>
  <si>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</si>
  <si>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</si>
  <si>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</si>
  <si>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</si>
  <si>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</si>
  <si>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</si>
  <si>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</si>
  <si>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</si>
  <si>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</si>
  <si>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</si>
  <si>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</si>
  <si>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</si>
  <si>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</si>
  <si>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</si>
  <si>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</si>
  <si>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</si>
  <si>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</si>
  <si>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</si>
  <si>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</si>
  <si>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</si>
  <si>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</si>
  <si>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</si>
  <si>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</si>
  <si>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</si>
  <si>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</si>
  <si>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</si>
  <si>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</si>
  <si>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</si>
  <si>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</si>
  <si>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</si>
  <si>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</si>
  <si>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</si>
  <si>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</si>
  <si>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</si>
  <si>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</si>
  <si>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</si>
  <si>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</si>
  <si>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</si>
  <si>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</si>
  <si>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</si>
  <si>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</si>
  <si>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</si>
  <si>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</si>
  <si>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</si>
  <si>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</si>
  <si>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</si>
  <si>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</si>
  <si>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</si>
  <si>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</si>
  <si>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</si>
  <si>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</si>
  <si>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</si>
  <si>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</si>
  <si>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</si>
  <si>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</si>
  <si>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</si>
  <si>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</si>
  <si>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</si>
  <si>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</si>
  <si>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</si>
  <si>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</si>
  <si>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</si>
  <si>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</si>
  <si>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</si>
  <si>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</si>
  <si>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</si>
  <si>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</si>
  <si>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</si>
  <si>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</si>
  <si>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</si>
  <si>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</si>
  <si>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</si>
  <si>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</si>
  <si>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</si>
  <si>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</si>
  <si>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</si>
  <si>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</si>
  <si>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</si>
  <si>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</si>
  <si>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</si>
  <si>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</si>
  <si>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</si>
  <si>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</si>
  <si>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</si>
  <si>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</si>
  <si>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</si>
  <si>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</si>
  <si>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</si>
  <si>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</si>
  <si>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</si>
  <si>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</si>
  <si>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</si>
  <si>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</si>
  <si>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</si>
  <si>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</si>
  <si>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</si>
  <si>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</si>
  <si>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</si>
  <si>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</si>
  <si>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</si>
  <si>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</si>
  <si>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</si>
  <si>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</si>
  <si>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</si>
  <si>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</si>
  <si>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</si>
  <si>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</si>
  <si>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</si>
  <si>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</si>
  <si>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</si>
  <si>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</si>
  <si>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</si>
  <si>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</si>
  <si>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</si>
  <si>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</si>
  <si>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</si>
  <si>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</si>
  <si>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</si>
  <si>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</si>
  <si>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</si>
  <si>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</si>
  <si>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</si>
  <si>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</si>
  <si>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</si>
  <si>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</si>
  <si>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</si>
  <si>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</si>
  <si>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</si>
  <si>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</si>
  <si>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</si>
  <si>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</si>
  <si>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</si>
  <si>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</si>
  <si>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</si>
  <si>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</si>
  <si>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</si>
  <si>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</si>
  <si>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</si>
  <si>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</si>
  <si>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</si>
  <si>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</si>
  <si>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</si>
  <si>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</si>
  <si>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</si>
  <si>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</si>
  <si>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</si>
  <si>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</si>
  <si>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</si>
  <si>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</si>
  <si>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</si>
  <si>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</si>
  <si>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</si>
  <si>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</si>
  <si>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31/12/2022</t>
  </si>
  <si>
    <t>הכשרה לבני 50 ומטה</t>
  </si>
  <si>
    <t>בהתאם לשיטה שיושמה בדוח הכספי *</t>
  </si>
  <si>
    <t>פרנק שווצרי</t>
  </si>
  <si>
    <t>דולר הונג קונג</t>
  </si>
  <si>
    <t>סה"כ בישראל</t>
  </si>
  <si>
    <t>סה"כ יתרת מזומנים ועו"ש בש"ח</t>
  </si>
  <si>
    <t>עו'ש- בנק לאומי</t>
  </si>
  <si>
    <t>1111111111- 10- בנק לאומי</t>
  </si>
  <si>
    <t>10</t>
  </si>
  <si>
    <t>ilAAA</t>
  </si>
  <si>
    <t>S&amp;P מעלות</t>
  </si>
  <si>
    <t>עו'ש- בנק מזרחי</t>
  </si>
  <si>
    <t>1111111111- 20- בנק מזרחי</t>
  </si>
  <si>
    <t>20</t>
  </si>
  <si>
    <t>סה"כ יתרת מזומנים ועו"ש נקובים במט"ח</t>
  </si>
  <si>
    <t>אירו-100- בנק מזרחי</t>
  </si>
  <si>
    <t>100- 20- בנק מזרחי</t>
  </si>
  <si>
    <t>דולר -20001- בנק לאומי</t>
  </si>
  <si>
    <t>20001- 10- בנק לאומי</t>
  </si>
  <si>
    <t>דולר -20001- בנק מזרחי</t>
  </si>
  <si>
    <t>20001- 20- בנק מזרחי</t>
  </si>
  <si>
    <t>לי"ש - 70002- בנק מזרחי</t>
  </si>
  <si>
    <t>70002- 20-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</si>
  <si>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</si>
  <si>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</si>
  <si>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</si>
  <si>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</si>
  <si>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</si>
  <si>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</si>
  <si>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</si>
  <si>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</si>
  <si>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</si>
  <si>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</si>
  <si>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</si>
  <si>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5904 גליל- האוצר - ממשלתית צמודה</t>
  </si>
  <si>
    <t>9590431</t>
  </si>
  <si>
    <t>RF</t>
  </si>
  <si>
    <t>29/09/22</t>
  </si>
  <si>
    <t>ממצמ0923</t>
  </si>
  <si>
    <t>1128081</t>
  </si>
  <si>
    <t>12/01/22</t>
  </si>
  <si>
    <t>ממשל צמודה 0529- האוצר - ממשלתית צמודה</t>
  </si>
  <si>
    <t>1157023</t>
  </si>
  <si>
    <t>07/12/21</t>
  </si>
  <si>
    <t>ממשל צמודה 0726- האוצר - ממשלתית צמודה</t>
  </si>
  <si>
    <t>1169564</t>
  </si>
  <si>
    <t>07/06/22</t>
  </si>
  <si>
    <t>ממשל צמודה 1025- האוצר - ממשלתית צמודה</t>
  </si>
  <si>
    <t>1135912</t>
  </si>
  <si>
    <t>ממשלתי צמוד 0545</t>
  </si>
  <si>
    <t>1134865</t>
  </si>
  <si>
    <t>15/02/22</t>
  </si>
  <si>
    <t>סה"כ לא צמודות</t>
  </si>
  <si>
    <t>סה"כ מלווה קצר מועד</t>
  </si>
  <si>
    <t>מ.ק.מ  913- בנק ישראל- מק"מ</t>
  </si>
  <si>
    <t>8230914</t>
  </si>
  <si>
    <t>מ.ק.מ 1023- בנק ישראל- מק"מ</t>
  </si>
  <si>
    <t>8231029</t>
  </si>
  <si>
    <t>24/10/22</t>
  </si>
  <si>
    <t>מ.ק.מ.     1213- בנק ישראל- מק"מ</t>
  </si>
  <si>
    <t>8231219</t>
  </si>
  <si>
    <t>20/12/22</t>
  </si>
  <si>
    <t>מ.ק.מ. 1123- בנק ישראל- מק"מ</t>
  </si>
  <si>
    <t>8231128</t>
  </si>
  <si>
    <t>02/11/22</t>
  </si>
  <si>
    <t>מ.ק.מ. 813- בנק ישראל- מק"מ</t>
  </si>
  <si>
    <t>8230815</t>
  </si>
  <si>
    <t>01/09/22</t>
  </si>
  <si>
    <t>סה"כ שחר</t>
  </si>
  <si>
    <t>ממשל שקלי 1024- האוצר - ממשלתית שקלית</t>
  </si>
  <si>
    <t>1175777</t>
  </si>
  <si>
    <t>18/10/22</t>
  </si>
  <si>
    <t>ממשל שקלית 0347</t>
  </si>
  <si>
    <t>1140193</t>
  </si>
  <si>
    <t>28/03/22</t>
  </si>
  <si>
    <t>ממשל שקלית 0537- האוצר - ממשלתית שקלית</t>
  </si>
  <si>
    <t>1166180</t>
  </si>
  <si>
    <t>18/05/20</t>
  </si>
  <si>
    <t>ממשלתי 0324- האוצר - ממשלתית שקלית</t>
  </si>
  <si>
    <t>1130848</t>
  </si>
  <si>
    <t>ממשק0142- האוצר - ממשלתית שקלית</t>
  </si>
  <si>
    <t>1125400</t>
  </si>
  <si>
    <t>10/01/21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</si>
  <si>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</si>
  <si>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</si>
  <si>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</si>
  <si>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</si>
  <si>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</si>
  <si>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</si>
  <si>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</si>
  <si>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</si>
  <si>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</si>
  <si>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</si>
  <si>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</si>
  <si>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</si>
  <si>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מז טפ הנ אגח 64- מזרחי טפחות הנפ</t>
  </si>
  <si>
    <t>2310555</t>
  </si>
  <si>
    <t>520032046</t>
  </si>
  <si>
    <t>בנקים</t>
  </si>
  <si>
    <t>11/04/22</t>
  </si>
  <si>
    <t>פועלים  אגח 200- פועלים</t>
  </si>
  <si>
    <t>6620496</t>
  </si>
  <si>
    <t>520000118</t>
  </si>
  <si>
    <t>15/03/22</t>
  </si>
  <si>
    <t>פועלים  אגח 201- פועלים</t>
  </si>
  <si>
    <t>1191345</t>
  </si>
  <si>
    <t>29/11/22</t>
  </si>
  <si>
    <t>פועלים הנפקות  אג"ח 36- פועלים הנפקות</t>
  </si>
  <si>
    <t>1940659</t>
  </si>
  <si>
    <t>520032640</t>
  </si>
  <si>
    <t>19/11/20</t>
  </si>
  <si>
    <t>חשמל  אג"ח 31- חשמל</t>
  </si>
  <si>
    <t>6000285</t>
  </si>
  <si>
    <t>520000472</t>
  </si>
  <si>
    <t>אנרגיה</t>
  </si>
  <si>
    <t>Aa1.il</t>
  </si>
  <si>
    <t>28/11/22</t>
  </si>
  <si>
    <t>עזריאלי אגח ח- עזריאלי קבוצה</t>
  </si>
  <si>
    <t>1178680</t>
  </si>
  <si>
    <t>510960719</t>
  </si>
  <si>
    <t>נדלן מניב בישראל</t>
  </si>
  <si>
    <t>ilAA+</t>
  </si>
  <si>
    <t>27/04/22</t>
  </si>
  <si>
    <t>אלרוב נדלן אגחו- אלרוב נדל"ן</t>
  </si>
  <si>
    <t>3870185</t>
  </si>
  <si>
    <t>520038894</t>
  </si>
  <si>
    <t>נדלן מניב בחו"ל</t>
  </si>
  <si>
    <t>ilAA</t>
  </si>
  <si>
    <t>28/11/21</t>
  </si>
  <si>
    <t>גב ים אגח י- גב ים</t>
  </si>
  <si>
    <t>7590284</t>
  </si>
  <si>
    <t>520001736</t>
  </si>
  <si>
    <t>12/04/22</t>
  </si>
  <si>
    <t>מבני תעש  אגח כ- מבנה</t>
  </si>
  <si>
    <t>2260495</t>
  </si>
  <si>
    <t>520024126</t>
  </si>
  <si>
    <t>26/12/18</t>
  </si>
  <si>
    <t>מבני תעש אגח יח</t>
  </si>
  <si>
    <t>2260479</t>
  </si>
  <si>
    <t>18/11/21</t>
  </si>
  <si>
    <t>מליסרון אגח כ- מליסרון</t>
  </si>
  <si>
    <t>3230422</t>
  </si>
  <si>
    <t>520037789</t>
  </si>
  <si>
    <t>17/08/21</t>
  </si>
  <si>
    <t>פועלים הנפקות אג"ח 18- פועלים הנפקות</t>
  </si>
  <si>
    <t>1940600</t>
  </si>
  <si>
    <t>20/06/18</t>
  </si>
  <si>
    <t>ריט אג"ח 4- 1 ריט</t>
  </si>
  <si>
    <t>1129899</t>
  </si>
  <si>
    <t>513821488</t>
  </si>
  <si>
    <t>25/04/17</t>
  </si>
  <si>
    <t>שופרסל    אגח ו- שופרסל</t>
  </si>
  <si>
    <t>7770217</t>
  </si>
  <si>
    <t>520022732</t>
  </si>
  <si>
    <t>רשתות שיווק</t>
  </si>
  <si>
    <t>23/05/22</t>
  </si>
  <si>
    <t>אלוני חץ אג8- אלוני חץ</t>
  </si>
  <si>
    <t>3900271</t>
  </si>
  <si>
    <t>520038506</t>
  </si>
  <si>
    <t>ilAA-</t>
  </si>
  <si>
    <t>ביג  אגח כ- ביג</t>
  </si>
  <si>
    <t>1186188</t>
  </si>
  <si>
    <t>513623314</t>
  </si>
  <si>
    <t>02/05/22</t>
  </si>
  <si>
    <t>סלע נדל"ן אג3</t>
  </si>
  <si>
    <t>1138973</t>
  </si>
  <si>
    <t>513992529</t>
  </si>
  <si>
    <t>Aa3.il</t>
  </si>
  <si>
    <t>23/12/20</t>
  </si>
  <si>
    <t>רבוע נדלן אגח ו- רבוע כחול נדל"ן</t>
  </si>
  <si>
    <t>1140607</t>
  </si>
  <si>
    <t>513765859</t>
  </si>
  <si>
    <t>08/12/20</t>
  </si>
  <si>
    <t>גירון  אגח ח- גירון פיתוח</t>
  </si>
  <si>
    <t>1183151</t>
  </si>
  <si>
    <t>520044520</t>
  </si>
  <si>
    <t>A1.il</t>
  </si>
  <si>
    <t>30/03/22</t>
  </si>
  <si>
    <t>מגה אור  אגח  י- מגה אור</t>
  </si>
  <si>
    <t>1178367</t>
  </si>
  <si>
    <t>513257873</t>
  </si>
  <si>
    <t>ilA+</t>
  </si>
  <si>
    <t>12/07/21</t>
  </si>
  <si>
    <t>פז נפט    אגח ז- פז נפט</t>
  </si>
  <si>
    <t>1142595</t>
  </si>
  <si>
    <t>510216054</t>
  </si>
  <si>
    <t>אדגר אג"ח 9- אדגר השקעות</t>
  </si>
  <si>
    <t>1820190</t>
  </si>
  <si>
    <t>520035171</t>
  </si>
  <si>
    <t>A2.il</t>
  </si>
  <si>
    <t>אדגר אגח יב- אדגר השקעות</t>
  </si>
  <si>
    <t>1820331</t>
  </si>
  <si>
    <t>10/01/22</t>
  </si>
  <si>
    <t>אפריקה ישראל נכסים בע"מ אג"ח 7</t>
  </si>
  <si>
    <t>1132232</t>
  </si>
  <si>
    <t>510560188</t>
  </si>
  <si>
    <t>אשטרום קב אגח ד- אשטרום קבוצה</t>
  </si>
  <si>
    <t>1182989</t>
  </si>
  <si>
    <t>510381601</t>
  </si>
  <si>
    <t>בנייה</t>
  </si>
  <si>
    <t>ilA</t>
  </si>
  <si>
    <t>27/12/21</t>
  </si>
  <si>
    <t>שיכון ובינוי אג 9- שיכון ובינוי</t>
  </si>
  <si>
    <t>1167386</t>
  </si>
  <si>
    <t>520036104</t>
  </si>
  <si>
    <t>שיכון ובינוי אג8- שיכון ובינוי</t>
  </si>
  <si>
    <t>1135888</t>
  </si>
  <si>
    <t>07/12/22</t>
  </si>
  <si>
    <t>דליה אגח א- דליה אנרגיה</t>
  </si>
  <si>
    <t>1184951</t>
  </si>
  <si>
    <t>516269248</t>
  </si>
  <si>
    <t>A3.il</t>
  </si>
  <si>
    <t>13/03/22</t>
  </si>
  <si>
    <t>הכשרת הישוב אג23- הכשרת הישוב</t>
  </si>
  <si>
    <t>6120323</t>
  </si>
  <si>
    <t>520020116</t>
  </si>
  <si>
    <t>ilA-</t>
  </si>
  <si>
    <t>21/06/21</t>
  </si>
  <si>
    <t>לאומי מסחרי 3- לאומי</t>
  </si>
  <si>
    <t>1189364</t>
  </si>
  <si>
    <t>520018078</t>
  </si>
  <si>
    <t>12/09/22</t>
  </si>
  <si>
    <t>נמלי ישראל אג"ח ג- נמלי ישראל</t>
  </si>
  <si>
    <t>1145580</t>
  </si>
  <si>
    <t>513569780</t>
  </si>
  <si>
    <t>פועלים  אגח 101- פועלים</t>
  </si>
  <si>
    <t>1191337</t>
  </si>
  <si>
    <t>Aaa.il</t>
  </si>
  <si>
    <t>אמות אגח ז- אמות</t>
  </si>
  <si>
    <t>1162866</t>
  </si>
  <si>
    <t>520026683</t>
  </si>
  <si>
    <t>20/11/22</t>
  </si>
  <si>
    <t>ישראכרט אגח א- ישראכרט</t>
  </si>
  <si>
    <t>1157536</t>
  </si>
  <si>
    <t>510706153</t>
  </si>
  <si>
    <t>שרותים פיננסים</t>
  </si>
  <si>
    <t>Aa2.il</t>
  </si>
  <si>
    <t>18/03/20</t>
  </si>
  <si>
    <t>אלוני חץ אגח יג- אלוני חץ</t>
  </si>
  <si>
    <t>1189406</t>
  </si>
  <si>
    <t>בזק       אגח 9</t>
  </si>
  <si>
    <t>2300176</t>
  </si>
  <si>
    <t>520031931</t>
  </si>
  <si>
    <t>15/03/20</t>
  </si>
  <si>
    <t>פניקס הון אגח יא- הפניקס גיוסי הון</t>
  </si>
  <si>
    <t>1159359</t>
  </si>
  <si>
    <t>514290345</t>
  </si>
  <si>
    <t>ביטוח</t>
  </si>
  <si>
    <t>31/07/22</t>
  </si>
  <si>
    <t>אלון רבוע אגח ו- אלון רבוע כחול</t>
  </si>
  <si>
    <t>1169127</t>
  </si>
  <si>
    <t>520042847</t>
  </si>
  <si>
    <t>השקעה ואחזקות</t>
  </si>
  <si>
    <t>20/04/21</t>
  </si>
  <si>
    <t>דמרי אג"ח 8- דמרי</t>
  </si>
  <si>
    <t>1153725</t>
  </si>
  <si>
    <t>511399388</t>
  </si>
  <si>
    <t>09/03/20</t>
  </si>
  <si>
    <t>מגדל הון אגח ט- מגדל ביטוח הון</t>
  </si>
  <si>
    <t>1185628</t>
  </si>
  <si>
    <t>513230029</t>
  </si>
  <si>
    <t>13/07/22</t>
  </si>
  <si>
    <t>פרטנר     אגח ו- פרטנר</t>
  </si>
  <si>
    <t>1141415</t>
  </si>
  <si>
    <t>520044314</t>
  </si>
  <si>
    <t>25/12/18</t>
  </si>
  <si>
    <t>שפיר הנדסה אגח ג- שפיר הנדסה</t>
  </si>
  <si>
    <t>1178417</t>
  </si>
  <si>
    <t>514892801</t>
  </si>
  <si>
    <t>מתכת ומוצרי בניה</t>
  </si>
  <si>
    <t>20/07/21</t>
  </si>
  <si>
    <t>אזורים   אגח 12</t>
  </si>
  <si>
    <t>7150360</t>
  </si>
  <si>
    <t>520025990</t>
  </si>
  <si>
    <t>04/08/16</t>
  </si>
  <si>
    <t>אזורים אגח 13- אזורים</t>
  </si>
  <si>
    <t>7150410</t>
  </si>
  <si>
    <t>25/07/19</t>
  </si>
  <si>
    <t>אפריקה מג אגח ה- אפריקה מגורים</t>
  </si>
  <si>
    <t>1162825</t>
  </si>
  <si>
    <t>520034760</t>
  </si>
  <si>
    <t>12/12/22</t>
  </si>
  <si>
    <t>אשדר אגח 5- אשדר</t>
  </si>
  <si>
    <t>1157783</t>
  </si>
  <si>
    <t>510609761</t>
  </si>
  <si>
    <t>01/12/19</t>
  </si>
  <si>
    <t>אשטרום קב אגח ב- אשטרום קבוצה</t>
  </si>
  <si>
    <t>1132331</t>
  </si>
  <si>
    <t>בזן  אגח י'- בתי זיקוק</t>
  </si>
  <si>
    <t>2590511</t>
  </si>
  <si>
    <t>520036658</t>
  </si>
  <si>
    <t>דור אלון  אגח ה- דור אלון</t>
  </si>
  <si>
    <t>1136761</t>
  </si>
  <si>
    <t>520043878</t>
  </si>
  <si>
    <t>דור אלון  אגח ז- דור אלון</t>
  </si>
  <si>
    <t>1157700</t>
  </si>
  <si>
    <t>11/09/22</t>
  </si>
  <si>
    <t>חברה לישראל אגח 15- חברה לישראל</t>
  </si>
  <si>
    <t>5760327</t>
  </si>
  <si>
    <t>520028010</t>
  </si>
  <si>
    <t>06/10/22</t>
  </si>
  <si>
    <t>סאות'רן אג"ח ג- סאותרן פרופרטיס</t>
  </si>
  <si>
    <t>1159474</t>
  </si>
  <si>
    <t>1921080</t>
  </si>
  <si>
    <t>05/01/21</t>
  </si>
  <si>
    <t>אאורה אגח יד- אאורה</t>
  </si>
  <si>
    <t>3730488</t>
  </si>
  <si>
    <t>520038274</t>
  </si>
  <si>
    <t>04/07/19</t>
  </si>
  <si>
    <t>או.פי.סי  אגח ג- או.פי.סי אנרגיה</t>
  </si>
  <si>
    <t>1180355</t>
  </si>
  <si>
    <t>514401702</t>
  </si>
  <si>
    <t>09/09/21</t>
  </si>
  <si>
    <t>אפקון החזקות אג"ח א- אפקון החזקות</t>
  </si>
  <si>
    <t>5780135</t>
  </si>
  <si>
    <t>520033473</t>
  </si>
  <si>
    <t>19/03/19</t>
  </si>
  <si>
    <t>אקרו אג"ח א'- אקרו קבוצה</t>
  </si>
  <si>
    <t>1188572</t>
  </si>
  <si>
    <t>511996803</t>
  </si>
  <si>
    <t>17/08/22</t>
  </si>
  <si>
    <t>צמח המרמן אגח ז- צמח המרמן</t>
  </si>
  <si>
    <t>1186402</t>
  </si>
  <si>
    <t>512531203</t>
  </si>
  <si>
    <t>Baa1.il</t>
  </si>
  <si>
    <t>12/05/22</t>
  </si>
  <si>
    <t>אורון  אגח ב- אורון קבוצה</t>
  </si>
  <si>
    <t>1160571</t>
  </si>
  <si>
    <t>513432765</t>
  </si>
  <si>
    <t>ilBBB</t>
  </si>
  <si>
    <t>17/06/21</t>
  </si>
  <si>
    <t>ישראל קנדה אגח ז- ישראל קנדה</t>
  </si>
  <si>
    <t>4340212</t>
  </si>
  <si>
    <t>520039298</t>
  </si>
  <si>
    <t>לא מדורג</t>
  </si>
  <si>
    <t>05/09/22</t>
  </si>
  <si>
    <t>אלה פקדון אג1- אלה פקדונות</t>
  </si>
  <si>
    <t>1141662</t>
  </si>
  <si>
    <t>515666881</t>
  </si>
  <si>
    <t>אגח מובנות</t>
  </si>
  <si>
    <t>28/10/18</t>
  </si>
  <si>
    <t>ישראמקו אג1- ישראמקו יהש</t>
  </si>
  <si>
    <t>2320174</t>
  </si>
  <si>
    <t>550010003</t>
  </si>
  <si>
    <t>חיפושי נפט וגז</t>
  </si>
  <si>
    <t>02/08/22</t>
  </si>
  <si>
    <t>סאפיינס   אגח ב- סאפיינס</t>
  </si>
  <si>
    <t>1141936</t>
  </si>
  <si>
    <t>53368</t>
  </si>
  <si>
    <t>14/09/17</t>
  </si>
  <si>
    <t>שמוס  אג"ח א- שמוס</t>
  </si>
  <si>
    <t>1155951</t>
  </si>
  <si>
    <t>11111116</t>
  </si>
  <si>
    <t>29/09/20</t>
  </si>
  <si>
    <t>תמר פטרו  אגח א- תמר פטרוליום</t>
  </si>
  <si>
    <t>1141332</t>
  </si>
  <si>
    <t>515334662</t>
  </si>
  <si>
    <t>20/10/21</t>
  </si>
  <si>
    <t>בזן       אגח ט- בתי זיקוק</t>
  </si>
  <si>
    <t>2590461</t>
  </si>
  <si>
    <t>06/09/17</t>
  </si>
  <si>
    <t>חברה לישראל אג"ח 13</t>
  </si>
  <si>
    <t>5760269</t>
  </si>
  <si>
    <t>סה"כ אחר</t>
  </si>
  <si>
    <t>TEVA 6.75 1/03/28</t>
  </si>
  <si>
    <t>US88167AAK79</t>
  </si>
  <si>
    <t>NYSE</t>
  </si>
  <si>
    <t>בלומברג</t>
  </si>
  <si>
    <t>520013954</t>
  </si>
  <si>
    <t>Pharma &amp; Biotechnology</t>
  </si>
  <si>
    <t>BB-</t>
  </si>
  <si>
    <t>S&amp;P</t>
  </si>
  <si>
    <t>28/07/22</t>
  </si>
  <si>
    <t>MU 6.75 01/11/29- MICRON TECHNOLOGY</t>
  </si>
  <si>
    <t>US595112BV48</t>
  </si>
  <si>
    <t>5084</t>
  </si>
  <si>
    <t>Semiconductors &amp; Semicon Equip</t>
  </si>
  <si>
    <t>BBB-</t>
  </si>
  <si>
    <t>08/11/22</t>
  </si>
  <si>
    <t>ALCOA 4.125 31/03/29- ALCOA NEDERLAND</t>
  </si>
  <si>
    <t>US013822AG68</t>
  </si>
  <si>
    <t>5282</t>
  </si>
  <si>
    <t>Materials</t>
  </si>
  <si>
    <t>BB+</t>
  </si>
  <si>
    <t>23/06/21</t>
  </si>
  <si>
    <t>סה"כ תל אביב 35</t>
  </si>
  <si>
    <t>או.פי.סי אנרגיה- או.פי.סי אנרגיה</t>
  </si>
  <si>
    <t>1141571</t>
  </si>
  <si>
    <t>אורמת טכנו- אורמת טכנו</t>
  </si>
  <si>
    <t>1134402</t>
  </si>
  <si>
    <t>880326081</t>
  </si>
  <si>
    <t>אנרגיה מתחדשת</t>
  </si>
  <si>
    <t>אנרג'יקס- אנרג'יקס</t>
  </si>
  <si>
    <t>1123355</t>
  </si>
  <si>
    <t>513901371</t>
  </si>
  <si>
    <t>פניקס    1- הפניקס</t>
  </si>
  <si>
    <t>767012</t>
  </si>
  <si>
    <t>520017450</t>
  </si>
  <si>
    <t>הראל     1- הראל השקעות</t>
  </si>
  <si>
    <t>585018</t>
  </si>
  <si>
    <t>520033986</t>
  </si>
  <si>
    <t>אלביט מערכות- אלביט מערכות</t>
  </si>
  <si>
    <t>1081124</t>
  </si>
  <si>
    <t>520043027</t>
  </si>
  <si>
    <t>ביטחוניות</t>
  </si>
  <si>
    <t>שיכון ובינוי- שיכון ובינוי</t>
  </si>
  <si>
    <t>1081942</t>
  </si>
  <si>
    <t>בינלאומי 5- בינלאומי</t>
  </si>
  <si>
    <t>593038</t>
  </si>
  <si>
    <t>520029083</t>
  </si>
  <si>
    <t>דיסקונט- דיסקונט</t>
  </si>
  <si>
    <t>691212</t>
  </si>
  <si>
    <t>520007030</t>
  </si>
  <si>
    <t>לאומי- לאומי</t>
  </si>
  <si>
    <t>604611</t>
  </si>
  <si>
    <t>מזרחי- מזרחי טפחות</t>
  </si>
  <si>
    <t>695437</t>
  </si>
  <si>
    <t>520000522</t>
  </si>
  <si>
    <t>פועלים- פועלים</t>
  </si>
  <si>
    <t>662577</t>
  </si>
  <si>
    <t>חברה לישראל- חברה לישראל</t>
  </si>
  <si>
    <t>576017</t>
  </si>
  <si>
    <t>דלק קבוצה- דלק קבוצה</t>
  </si>
  <si>
    <t>1084128</t>
  </si>
  <si>
    <t>520044322</t>
  </si>
  <si>
    <t>ניו-מד אנרג'י יהש- דלק קידוחים יהש</t>
  </si>
  <si>
    <t>475020</t>
  </si>
  <si>
    <t>550013098</t>
  </si>
  <si>
    <t>איי.סי.אל- איי.סי.אל</t>
  </si>
  <si>
    <t>281014</t>
  </si>
  <si>
    <t>520027830</t>
  </si>
  <si>
    <t>כימיה, גומי ופלסטיק</t>
  </si>
  <si>
    <t>נובה- נובה</t>
  </si>
  <si>
    <t>1084557</t>
  </si>
  <si>
    <t>511812463</t>
  </si>
  <si>
    <t>מוליכים למחצה</t>
  </si>
  <si>
    <t>שטראוס- שטראוס גרופ</t>
  </si>
  <si>
    <t>746016</t>
  </si>
  <si>
    <t>520003781</t>
  </si>
  <si>
    <t>מזון</t>
  </si>
  <si>
    <t>אירפורט סיטי- איירפורט סיטי</t>
  </si>
  <si>
    <t>1095835</t>
  </si>
  <si>
    <t>511659401</t>
  </si>
  <si>
    <t>אלוני חץ- אלוני חץ</t>
  </si>
  <si>
    <t>390013</t>
  </si>
  <si>
    <t>אמות- אמות</t>
  </si>
  <si>
    <t>1097278</t>
  </si>
  <si>
    <t>ביג- ביג</t>
  </si>
  <si>
    <t>1097260</t>
  </si>
  <si>
    <t>מבני תעשיה- מבנה</t>
  </si>
  <si>
    <t>226019</t>
  </si>
  <si>
    <t>מליסרון- מליסרון</t>
  </si>
  <si>
    <t>323014</t>
  </si>
  <si>
    <t>עזריאלי קבוצה- עזריאלי קבוצה</t>
  </si>
  <si>
    <t>1119478</t>
  </si>
  <si>
    <t>טבע- טבע</t>
  </si>
  <si>
    <t>629014</t>
  </si>
  <si>
    <t>פארמה</t>
  </si>
  <si>
    <t>נייס- נייס</t>
  </si>
  <si>
    <t>273011</t>
  </si>
  <si>
    <t>520036872</t>
  </si>
  <si>
    <t>בזק- בזק</t>
  </si>
  <si>
    <t>230011</t>
  </si>
  <si>
    <t>סה"כ תל אביב 90</t>
  </si>
  <si>
    <t>אנלייט אנרגיה- אנלייט אנרגיה</t>
  </si>
  <si>
    <t>720011</t>
  </si>
  <si>
    <t>520041146</t>
  </si>
  <si>
    <t>שוב אנרגיה- שוב אנרגיה</t>
  </si>
  <si>
    <t>1188242</t>
  </si>
  <si>
    <t>510459928</t>
  </si>
  <si>
    <t>כלל ביטוח- כלל עסקי ביטוח</t>
  </si>
  <si>
    <t>224014</t>
  </si>
  <si>
    <t>520036120</t>
  </si>
  <si>
    <t>אפריקה מגורים- אפריקה מגורים</t>
  </si>
  <si>
    <t>1097948</t>
  </si>
  <si>
    <t>דמרי- דמרי</t>
  </si>
  <si>
    <t>1090315</t>
  </si>
  <si>
    <t>חג'ג' נדל"ן- חג'ג' נדלן</t>
  </si>
  <si>
    <t>823013</t>
  </si>
  <si>
    <t>520033309</t>
  </si>
  <si>
    <t>אלקו- אלקו</t>
  </si>
  <si>
    <t>694034</t>
  </si>
  <si>
    <t>520025370</t>
  </si>
  <si>
    <t>ישראמקו יהש- ישראמקו יהש</t>
  </si>
  <si>
    <t>232017</t>
  </si>
  <si>
    <t>אלקטרה נדלן- אלקטרה נדל"ן</t>
  </si>
  <si>
    <t>1094044</t>
  </si>
  <si>
    <t>510607328</t>
  </si>
  <si>
    <t>סאמיט- סאמיט</t>
  </si>
  <si>
    <t>1081686</t>
  </si>
  <si>
    <t>520043720</t>
  </si>
  <si>
    <t>מגה אור- מגה אור</t>
  </si>
  <si>
    <t>1104488</t>
  </si>
  <si>
    <t>פוקס- פוקס</t>
  </si>
  <si>
    <t>1087022</t>
  </si>
  <si>
    <t>512157603</t>
  </si>
  <si>
    <t>שופרסל- שופרסל</t>
  </si>
  <si>
    <t>777037</t>
  </si>
  <si>
    <t>וואן תוכנה- וואן טכנולוגיות</t>
  </si>
  <si>
    <t>161018</t>
  </si>
  <si>
    <t>520034695</t>
  </si>
  <si>
    <t>שרותי מידע</t>
  </si>
  <si>
    <t>פורמולה- פורמולה מערכות</t>
  </si>
  <si>
    <t>256016</t>
  </si>
  <si>
    <t>520036690</t>
  </si>
  <si>
    <t>אלטשולר פיננסים- אלטשולר שחם פנ</t>
  </si>
  <si>
    <t>1184936</t>
  </si>
  <si>
    <t>516508603</t>
  </si>
  <si>
    <t>ישראכרט- ישראכרט</t>
  </si>
  <si>
    <t>1157403</t>
  </si>
  <si>
    <t>נאייקס- נאייקס</t>
  </si>
  <si>
    <t>1175116</t>
  </si>
  <si>
    <t>513639013</t>
  </si>
  <si>
    <t>סלקום- סלקום</t>
  </si>
  <si>
    <t>1101534</t>
  </si>
  <si>
    <t>511930125</t>
  </si>
  <si>
    <t>פרטנר- פרטנר</t>
  </si>
  <si>
    <t>1083484</t>
  </si>
  <si>
    <t>סה"כ מניות היתר</t>
  </si>
  <si>
    <t>אימאג'סט- 'אימאג'סט אינט</t>
  </si>
  <si>
    <t>1183813</t>
  </si>
  <si>
    <t>512737560</t>
  </si>
  <si>
    <t>חנן מור- חנן מור</t>
  </si>
  <si>
    <t>1102532</t>
  </si>
  <si>
    <t>513605519</t>
  </si>
  <si>
    <t>איי ספאק 1- איי ספאק</t>
  </si>
  <si>
    <t>1179589</t>
  </si>
  <si>
    <t>516247772</t>
  </si>
  <si>
    <t>קיסטון ריט- קיסטון ריט</t>
  </si>
  <si>
    <t>1175934</t>
  </si>
  <si>
    <t>515983476</t>
  </si>
  <si>
    <t>אימד יהש- אימד אינפיניטי</t>
  </si>
  <si>
    <t>1171230</t>
  </si>
  <si>
    <t>540299518</t>
  </si>
  <si>
    <t>השקעות במדעי החיים</t>
  </si>
  <si>
    <t>אלמדה יהש- אלמדה ונצ'רס</t>
  </si>
  <si>
    <t>1168962</t>
  </si>
  <si>
    <t>540296795</t>
  </si>
  <si>
    <t>מגוריט- מגוריט</t>
  </si>
  <si>
    <t>1139195</t>
  </si>
  <si>
    <t>515434074</t>
  </si>
  <si>
    <t>ג'נסל- ג'נסל</t>
  </si>
  <si>
    <t>1169689</t>
  </si>
  <si>
    <t>514579887</t>
  </si>
  <si>
    <t>סה"כ call 001 אופציות</t>
  </si>
  <si>
    <t>PERION NETWORK</t>
  </si>
  <si>
    <t>IL0010958192</t>
  </si>
  <si>
    <t>NASDAQ</t>
  </si>
  <si>
    <t>5277</t>
  </si>
  <si>
    <t>Software &amp; Services</t>
  </si>
  <si>
    <t>REE AUTOMOTIVE- REE</t>
  </si>
  <si>
    <t>IL0011786154</t>
  </si>
  <si>
    <t>514557339</t>
  </si>
  <si>
    <t>ARBE ROBITICS- Arbe Robotics</t>
  </si>
  <si>
    <t>IL0011796625</t>
  </si>
  <si>
    <t>515333128</t>
  </si>
  <si>
    <t>Technology Hardware &amp; Equip</t>
  </si>
  <si>
    <t>LEONARDO DRS- LEONARDO DRS</t>
  </si>
  <si>
    <t>US52661A1088</t>
  </si>
  <si>
    <t>253583</t>
  </si>
  <si>
    <t>AEROSPACE &amp; DEFENSE</t>
  </si>
  <si>
    <t>GOOG GOOGLE C Class- GOOGLE</t>
  </si>
  <si>
    <t>US02079K1079</t>
  </si>
  <si>
    <t>960</t>
  </si>
  <si>
    <t>Media</t>
  </si>
  <si>
    <t>FB - FACEBOOK</t>
  </si>
  <si>
    <t>US30303M1027</t>
  </si>
  <si>
    <t>5097</t>
  </si>
  <si>
    <t>NVIDIA CORP - NVDA</t>
  </si>
  <si>
    <t>US67066G1040</t>
  </si>
  <si>
    <t>4967</t>
  </si>
  <si>
    <t>TSM - TAIWAN SEMICONDUCTOR- TAIWAN SEMI</t>
  </si>
  <si>
    <t>us8740391003</t>
  </si>
  <si>
    <t>5088</t>
  </si>
  <si>
    <t>AMAZON-AMZN COM</t>
  </si>
  <si>
    <t>US0231351067</t>
  </si>
  <si>
    <t>4865</t>
  </si>
  <si>
    <t>MSFT -  MICROSOFT- MICROSOFT</t>
  </si>
  <si>
    <t>us5949181045</t>
  </si>
  <si>
    <t>5083</t>
  </si>
  <si>
    <t>AAPL - Apple</t>
  </si>
  <si>
    <t>US0378331005</t>
  </si>
  <si>
    <t>930</t>
  </si>
  <si>
    <t>SMSN LI - SAMSUNG</t>
  </si>
  <si>
    <t>US7960508882</t>
  </si>
  <si>
    <t>FWB</t>
  </si>
  <si>
    <t>5093</t>
  </si>
  <si>
    <t>סה"כ שמחקות מדדי מניות בישראל</t>
  </si>
  <si>
    <t>MTF סל (4A) ת"א-בנייה- מגדל קרנות נאמנ</t>
  </si>
  <si>
    <t>1165653</t>
  </si>
  <si>
    <t>511303661</t>
  </si>
  <si>
    <t>מניות</t>
  </si>
  <si>
    <t>תכלית סל (4A) ת"א בנקים- מיטב קרנות נאמנ</t>
  </si>
  <si>
    <t>1143726</t>
  </si>
  <si>
    <t>513534974</t>
  </si>
  <si>
    <t>סה"כ שמחקות מדדי מניות בחו"ל</t>
  </si>
  <si>
    <t>פסגות DAX 30 מנוטרל- פסגות קרנות נאמ</t>
  </si>
  <si>
    <t>1149830</t>
  </si>
  <si>
    <t>513765339</t>
  </si>
  <si>
    <t>FTSE CHINA 50 (D4) ETF קסם- קסם קרנות נאמנו</t>
  </si>
  <si>
    <t>1146521</t>
  </si>
  <si>
    <t>510938608</t>
  </si>
  <si>
    <t>Indxx China Internet (4D) ETF קסם- קסם קרנות נאמנו</t>
  </si>
  <si>
    <t>1170844</t>
  </si>
  <si>
    <t>קסם S&amp;P 500 (4A) ETF מנוטרלת- קסם קרנות נאמנו</t>
  </si>
  <si>
    <t>1146604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</si>
  <si>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</si>
  <si>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</si>
  <si>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</si>
  <si>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</si>
  <si>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ARK INNOVATION ETF- ARK INVESTMENT MANAGEMENT</t>
  </si>
  <si>
    <t>US00214Q1040</t>
  </si>
  <si>
    <t>5346</t>
  </si>
  <si>
    <t>EWY - SOUTH KOREA- BlackRock</t>
  </si>
  <si>
    <t>US4642867729</t>
  </si>
  <si>
    <t>2235</t>
  </si>
  <si>
    <t>RSP-S&amp;P 500 EQUAL WEI- Guggenheim Funds</t>
  </si>
  <si>
    <t>US46137V3574</t>
  </si>
  <si>
    <t>4205</t>
  </si>
  <si>
    <t>Invesco KBW Bank ETF- INVESCO POWERSHARES</t>
  </si>
  <si>
    <t>US46138E6288</t>
  </si>
  <si>
    <t>1290</t>
  </si>
  <si>
    <t>QQQQ - Nasdaq 100- INVESCO POWERSHARES</t>
  </si>
  <si>
    <t>US46090E1038</t>
  </si>
  <si>
    <t>DAXEX  GY - DAX- ISHARES</t>
  </si>
  <si>
    <t>DE0005933931</t>
  </si>
  <si>
    <t>4601</t>
  </si>
  <si>
    <t>FXI - CHINA 50- ISHARES</t>
  </si>
  <si>
    <t>US4642871846</t>
  </si>
  <si>
    <t>ISHARE JAPAN EWJ- ISHARES</t>
  </si>
  <si>
    <t>US46434G8226</t>
  </si>
  <si>
    <t>IWM - RUSSELL 2000- ISHARES</t>
  </si>
  <si>
    <t>US4642876555</t>
  </si>
  <si>
    <t>JETS ETF- JETS</t>
  </si>
  <si>
    <t>US26922A8421</t>
  </si>
  <si>
    <t>4992</t>
  </si>
  <si>
    <t>SPY - S&amp;P 500</t>
  </si>
  <si>
    <t>US78462F1030</t>
  </si>
  <si>
    <t>4640</t>
  </si>
  <si>
    <t>WISDOMTREE INDIA</t>
  </si>
  <si>
    <t>US97717W4226</t>
  </si>
  <si>
    <t>3115</t>
  </si>
  <si>
    <t>סה"כ שמחקות מדדים אחרים</t>
  </si>
  <si>
    <t>ISHARES LQD US IBOXX</t>
  </si>
  <si>
    <t>US4642872422</t>
  </si>
  <si>
    <t>אג"ח</t>
  </si>
  <si>
    <t>סה"כ אג"ח ממשלתי</t>
  </si>
  <si>
    <t>סה"כ אגח קונצרני</t>
  </si>
  <si>
    <t>איביאי טכנולוגיה עלית- איביאי טכ עילית</t>
  </si>
  <si>
    <t>1142538</t>
  </si>
  <si>
    <t>510791031</t>
  </si>
  <si>
    <t>ASHOKA INDIA OPPORTUNITIES</t>
  </si>
  <si>
    <t>IE00BH3N4915</t>
  </si>
  <si>
    <t>5223</t>
  </si>
  <si>
    <t>INDIA  FRONTLINE- Aditya Birla Sun Life Asset Management</t>
  </si>
  <si>
    <t>IE00BJ8RGN06</t>
  </si>
  <si>
    <t>5355</t>
  </si>
  <si>
    <t>סה"כ כתבי אופציות בישראל</t>
  </si>
  <si>
    <t>אייספאק 1  אפ 1_10/12/2023- איי ספאק</t>
  </si>
  <si>
    <t>1179613</t>
  </si>
  <si>
    <t>אלמדה  אופציה 2 10/10/23</t>
  </si>
  <si>
    <t>1168988</t>
  </si>
  <si>
    <t>פליינג ספרק אופציה 1 04/03/2024- פליינג ספארק</t>
  </si>
  <si>
    <t>1173590</t>
  </si>
  <si>
    <t>פודטק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</si>
  <si>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</si>
  <si>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</si>
  <si>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</si>
  <si>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</si>
  <si>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</si>
  <si>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</si>
  <si>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E- Mini RUSS 2000 - RTYH3 - 17/03/2023</t>
  </si>
  <si>
    <t>BBG013ZHHCQ3</t>
  </si>
  <si>
    <t>Other</t>
  </si>
  <si>
    <t>FTSE 100 - Z H3 - 17/03/2023</t>
  </si>
  <si>
    <t>GB00K0S0MK63</t>
  </si>
  <si>
    <t>FUT VAL GBP HSB - רוו"ה מחוזים</t>
  </si>
  <si>
    <t>333732</t>
  </si>
  <si>
    <t>FUT VAL USD - רוו"ה מחוזים</t>
  </si>
  <si>
    <t>415349</t>
  </si>
  <si>
    <t>NASDAQ 100 MINI - NQH3 - 17/03/2023</t>
  </si>
  <si>
    <t>BBG013ZHH944</t>
  </si>
  <si>
    <t>S&amp;P500 EMINI  ESH3 17/03/23</t>
  </si>
  <si>
    <t>BBG011BQCMM0</t>
  </si>
  <si>
    <t>US TREASURY NOTE 2 YEAR- TUH3 -31/03/23</t>
  </si>
  <si>
    <t>BBG018JV8511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</si>
  <si>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</si>
  <si>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</si>
  <si>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</si>
  <si>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</si>
  <si>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</si>
  <si>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</si>
  <si>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</si>
  <si>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</si>
  <si>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</si>
  <si>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</si>
  <si>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</si>
  <si>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</si>
  <si>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</si>
  <si>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</si>
  <si>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</si>
  <si>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</si>
  <si>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כלל תעש אג טז-רמ- כלל תעשיות</t>
  </si>
  <si>
    <t>6080238</t>
  </si>
  <si>
    <t>520021874</t>
  </si>
  <si>
    <t>29/12/19</t>
  </si>
  <si>
    <t>גדות מסף אגא-רמ- גדות מסופים כימ</t>
  </si>
  <si>
    <t>1162320</t>
  </si>
  <si>
    <t>520040775</t>
  </si>
  <si>
    <t>מסחר</t>
  </si>
  <si>
    <t>14/01/20</t>
  </si>
  <si>
    <t>SMART SHOOTER LTD-מניה לא סחירה- סמארט שוטר</t>
  </si>
  <si>
    <t>74213</t>
  </si>
  <si>
    <t>514615590</t>
  </si>
  <si>
    <t>איי.איי.אם. יהש - שותף כללי- אימד אינפיניטי</t>
  </si>
  <si>
    <t>74211</t>
  </si>
  <si>
    <t>בראון  הוטלס- מלונות בראון</t>
  </si>
  <si>
    <t>74194</t>
  </si>
  <si>
    <t>513956938</t>
  </si>
  <si>
    <t>מלונאות ותיירות</t>
  </si>
  <si>
    <t>גדות למסופים כימיקלים- ווליו אל.בי.אייצ. גדות משקיעים, שותפות מוגבלת</t>
  </si>
  <si>
    <t>74222</t>
  </si>
  <si>
    <t>540308624</t>
  </si>
  <si>
    <t>גדות נמל חיפה- ווליו אל.בי.אייצ. גדות משקיעים, שותפות מוגבלת</t>
  </si>
  <si>
    <t>74245</t>
  </si>
  <si>
    <t>דאון טאון חיפה- טרה אמפריום אייץ (דאון טאון)</t>
  </si>
  <si>
    <t>74209</t>
  </si>
  <si>
    <t>514829126</t>
  </si>
  <si>
    <t>קבוצת מיי טאון- קבוצת מיי טאון</t>
  </si>
  <si>
    <t>96049</t>
  </si>
  <si>
    <t>514444660</t>
  </si>
  <si>
    <t>וואן זירו הבנק הדיגיטלי בע"מ- וואן זירו הבנק הדיגיטלי</t>
  </si>
  <si>
    <t>74229</t>
  </si>
  <si>
    <t>515981728</t>
  </si>
  <si>
    <t>Metro- Metro</t>
  </si>
  <si>
    <t>74227</t>
  </si>
  <si>
    <t>5307</t>
  </si>
  <si>
    <t>Real Estate</t>
  </si>
  <si>
    <t>בניין צרפת- LRC- בניין צרפת- LRC</t>
  </si>
  <si>
    <t>74191</t>
  </si>
  <si>
    <t>5162</t>
  </si>
  <si>
    <t>14% חברות הנכס בראון גרמניה- מלונות בראון</t>
  </si>
  <si>
    <t>74195</t>
  </si>
  <si>
    <t>סה"כ קרנות הון סיכון</t>
  </si>
  <si>
    <t>קרן FinTLV 2- FINTLV 2</t>
  </si>
  <si>
    <t>12/08/21</t>
  </si>
  <si>
    <t>First Time 2 קרן- First Time</t>
  </si>
  <si>
    <t>11/10/22</t>
  </si>
  <si>
    <t>First Time 3- First Time</t>
  </si>
  <si>
    <t>ION CROSS OVER קרן- ION</t>
  </si>
  <si>
    <t>07/07/20</t>
  </si>
  <si>
    <t>קרן ION CROSS OVER 2- ION</t>
  </si>
  <si>
    <t>ורטקס אופרטיוניטי 2- ורטקס אופרטיוניטי</t>
  </si>
  <si>
    <t>15/08/22</t>
  </si>
  <si>
    <t>סה"כ קרנות גידור</t>
  </si>
  <si>
    <t>קרן טוטאל - משתתף- טוטאל קפיטל</t>
  </si>
  <si>
    <t>02/03/22</t>
  </si>
  <si>
    <t>קרן ברוש- קרן ברוש</t>
  </si>
  <si>
    <t>12/08/19</t>
  </si>
  <si>
    <t>קרן ואר- קרן ואר</t>
  </si>
  <si>
    <t>31/07/18</t>
  </si>
  <si>
    <t>סה"כ קרנות נדל"ן</t>
  </si>
  <si>
    <t>קרן 2 JTLV  אלעד מגורים- קרן 2 JTLV</t>
  </si>
  <si>
    <t>30/09/21</t>
  </si>
  <si>
    <t>קרן 2 JTLV- קרן 2 JTLV</t>
  </si>
  <si>
    <t>14/12/22</t>
  </si>
  <si>
    <t>קרן 3 JTLV- קרן JTLV 3</t>
  </si>
  <si>
    <t>02/10/22</t>
  </si>
  <si>
    <t>סה"כ קרנות השקעה אחרות</t>
  </si>
  <si>
    <t>קרן גיזה הלוואות מורכבות- קרן גיזה חוב</t>
  </si>
  <si>
    <t>15/12/22</t>
  </si>
  <si>
    <t>קרן להב 3- קרן להב</t>
  </si>
  <si>
    <t>18/12/22</t>
  </si>
  <si>
    <t>קרן קוגיטו 2- קרן קוגיטו</t>
  </si>
  <si>
    <t>קרן ריאלטי חוב 4- קרן ריאלטי חוב</t>
  </si>
  <si>
    <t>דן תחבורה- דן תחבורה</t>
  </si>
  <si>
    <t>11/02/21</t>
  </si>
  <si>
    <t>IDE קרן אלפא 2- קרן אלפא</t>
  </si>
  <si>
    <t>28/02/19</t>
  </si>
  <si>
    <t>IDE קרן אלפא 3- קרן אלפא</t>
  </si>
  <si>
    <t>24/03/20</t>
  </si>
  <si>
    <t>קרן הליוס 4- קרן הליוס</t>
  </si>
  <si>
    <t>13/06/22</t>
  </si>
  <si>
    <t>סה"כ קרנות הון סיכון בחו"ל</t>
  </si>
  <si>
    <t>SG VC 3 קרן- SG VC</t>
  </si>
  <si>
    <t>27/08/20</t>
  </si>
  <si>
    <t>SG VC 4 קרן- SG VC</t>
  </si>
  <si>
    <t>09/11/21</t>
  </si>
  <si>
    <t>SG VC 5 קרן- SG VC</t>
  </si>
  <si>
    <t>22/09/21</t>
  </si>
  <si>
    <t>SG VC 6 קרן- SG VC</t>
  </si>
  <si>
    <t>31/08/22</t>
  </si>
  <si>
    <t>סה"כ קרנות גידור בחו"ל</t>
  </si>
  <si>
    <t>קרן דפנה- DAFNA INTERNATIONAL FUND</t>
  </si>
  <si>
    <t>23/04/19</t>
  </si>
  <si>
    <t>Sphera Biotech FUND- Sphera Biotech FUND</t>
  </si>
  <si>
    <t>01/05/19</t>
  </si>
  <si>
    <t>סה"כ קרנות נדל"ן בחו"ל</t>
  </si>
  <si>
    <t>LION SANTANDER- LION SANTANDER</t>
  </si>
  <si>
    <t>23/09/22</t>
  </si>
  <si>
    <t>קרן פארו פוינט- Faropoint Frg</t>
  </si>
  <si>
    <t>23/10/19</t>
  </si>
  <si>
    <t>אלקטרה נדל"ן (MF) קרן מספר 2- Electra Multifamily Investments Fund II LP</t>
  </si>
  <si>
    <t>19/09/19</t>
  </si>
  <si>
    <t>אלקטרה נדל"ן (MF) קרן מספר 3- Electra Multifamily Investments Fund III LP</t>
  </si>
  <si>
    <t>24/11/21</t>
  </si>
  <si>
    <t>אלקטרה נדל"ן (MF) קרן מספר 4- Electra Multifamily Investments Fund IV LP</t>
  </si>
  <si>
    <t>24/11/22</t>
  </si>
  <si>
    <t>LCN Sterling Fund SLP- LCN Sterling Fund SLP</t>
  </si>
  <si>
    <t>קרן הראל פיננסיים השקעות בנדל"ן- קרן הראל פיננסים השקעות בנדל"ן</t>
  </si>
  <si>
    <t>12/11/18</t>
  </si>
  <si>
    <t>סה"כ קרנות השקעה אחרות בחו"ל</t>
  </si>
  <si>
    <t>קרן חוב פונטיפקס 4- Pontifax Medison Debt Financing</t>
  </si>
  <si>
    <t>07/07/22</t>
  </si>
  <si>
    <t>LPA  Nordic Power- LPA  Nordic Power</t>
  </si>
  <si>
    <t>24/11/20</t>
  </si>
  <si>
    <t>אלקטרה נדל"ן קרן חוב- Electra Capital PM Fund LP</t>
  </si>
  <si>
    <t>FUSE 11 FUND- FUSE 11 FUND</t>
  </si>
  <si>
    <t>קרן REVOLVER- REVOLVER</t>
  </si>
  <si>
    <t>קרן הפניקס קו-אינווסט- הפניקס</t>
  </si>
  <si>
    <t>19/12/22</t>
  </si>
  <si>
    <t>קרן COLLER 8 (Phoenix Value CIP) - קרן COLLER 8</t>
  </si>
  <si>
    <t>13/12/22</t>
  </si>
  <si>
    <t>קרן ויולה קרדיט 6- קרן ויולה</t>
  </si>
  <si>
    <t>Fattal European Partnership II- Fattal European Partnership II</t>
  </si>
  <si>
    <t>סה"כ כתבי אופציה בישראל</t>
  </si>
  <si>
    <t>SMART SHOOTER LTD אופציה לא סחירה 18/02/23- סמארט שוטר</t>
  </si>
  <si>
    <t>742131</t>
  </si>
  <si>
    <t>23/02/21</t>
  </si>
  <si>
    <t>SMART SHOOTER LTD אופציה לא סחירה 21/02/25- סמארט שוטר</t>
  </si>
  <si>
    <t>742132</t>
  </si>
  <si>
    <t>26/04/22</t>
  </si>
  <si>
    <t>סה"כ מט"ח/מט"ח</t>
  </si>
  <si>
    <t>פורוורד אירו/שקל 3.4435 24/01/23 154182</t>
  </si>
  <si>
    <t>154182</t>
  </si>
  <si>
    <t>20/09/22</t>
  </si>
  <si>
    <t>פורוורד אירו/שקל 3.4451 24/01/23 154186</t>
  </si>
  <si>
    <t>154186</t>
  </si>
  <si>
    <t>פורוורד דולר/שקל 3.4060 24/01/23 154181</t>
  </si>
  <si>
    <t>154181</t>
  </si>
  <si>
    <t>פורוורד דולר/שקל 3.4077 24/01/23 154185</t>
  </si>
  <si>
    <t>154185</t>
  </si>
  <si>
    <t>פורוורד דולר/שקל 3.45 24/01/23 154226</t>
  </si>
  <si>
    <t>154226</t>
  </si>
  <si>
    <t>22/11/22</t>
  </si>
  <si>
    <t>פורוורד דולר/שקל 3.4847 24/01/23 154205</t>
  </si>
  <si>
    <t>154205</t>
  </si>
  <si>
    <t>27/10/22</t>
  </si>
  <si>
    <t>פורוורד ליש"ט/שקל 3.915 24/01/23 154184</t>
  </si>
  <si>
    <t>154184</t>
  </si>
  <si>
    <t>פורוורד אירו/דולר 1.05985 24/01/23 154242</t>
  </si>
  <si>
    <t>154242</t>
  </si>
  <si>
    <t>פורוורד אירו/דולר 1.0692 24/01/23 154249</t>
  </si>
  <si>
    <t>154249</t>
  </si>
  <si>
    <t>פורוורד אירו/דולר 1.0807 12/01/23 154111</t>
  </si>
  <si>
    <t>154111</t>
  </si>
  <si>
    <t>פורוורד אירו/דולר 1.0868 12/01/23 154103</t>
  </si>
  <si>
    <t>154103</t>
  </si>
  <si>
    <t>24/05/22</t>
  </si>
  <si>
    <t>פורוורד אירו/דולר 1.1248 12/01/23 154049</t>
  </si>
  <si>
    <t>154049</t>
  </si>
  <si>
    <t>03/03/22</t>
  </si>
  <si>
    <t>פורוורד אירו/דולר 1.14605 12/01/2023 154017</t>
  </si>
  <si>
    <t>154017</t>
  </si>
  <si>
    <t>פורוורד ליש"ט/דולר 1.1474 24/01/23 154183</t>
  </si>
  <si>
    <t>154183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</si>
  <si>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</si>
  <si>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</si>
  <si>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</si>
  <si>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</si>
  <si>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בראון ג רכיב התחייבותי</t>
  </si>
  <si>
    <t>לא</t>
  </si>
  <si>
    <t>96026</t>
  </si>
  <si>
    <t>NR1</t>
  </si>
  <si>
    <t>15/12/19</t>
  </si>
  <si>
    <t>דירוג פנימי</t>
  </si>
  <si>
    <t>הלוואה – מלונות בראון ג' 01.04.2023</t>
  </si>
  <si>
    <t>96023</t>
  </si>
  <si>
    <t>31/03/20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</si>
  <si>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</si>
  <si>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</si>
  <si>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</si>
  <si>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</si>
  <si>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</si>
  <si>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</si>
  <si>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הלוואה – מקס איט COCO (עמיתים) 31.03.2024</t>
  </si>
  <si>
    <t>96021</t>
  </si>
  <si>
    <t>512905423</t>
  </si>
  <si>
    <t>27/03/19</t>
  </si>
  <si>
    <t>סה"כ מובטחות במשכנתא או תיקי משכנתאות</t>
  </si>
  <si>
    <t>פיקדון לא צמוד 3.1% 28.08.2023- מזרחי טפחות</t>
  </si>
  <si>
    <t>96051</t>
  </si>
  <si>
    <t>סה"כ נקוב במט"ח</t>
  </si>
  <si>
    <t>סה"כ צמודי מט"ח</t>
  </si>
  <si>
    <t>פיקדון גיזה אס.פי.סי (שננדואה) 3.4% ד' 6/1/23- גיזה מזנין אס.פי.סי</t>
  </si>
  <si>
    <t>742341</t>
  </si>
  <si>
    <t>ilRF</t>
  </si>
  <si>
    <t>סה"כ מניב</t>
  </si>
  <si>
    <t>סה"כ לא מניב</t>
  </si>
  <si>
    <t>CSA במטבע 20001 (OTC) - בטחונות</t>
  </si>
  <si>
    <t>77720001</t>
  </si>
  <si>
    <t>MONEY CHF HSBC - בטחונות</t>
  </si>
  <si>
    <t>327080</t>
  </si>
  <si>
    <t>MONEY GBP HSBC - בטחונות</t>
  </si>
  <si>
    <t>327114</t>
  </si>
  <si>
    <t>MONEY HKD HSBC - בטחונות</t>
  </si>
  <si>
    <t>327106</t>
  </si>
  <si>
    <t>MONEY EUR HSBC - בטחונות</t>
  </si>
  <si>
    <t>327064</t>
  </si>
  <si>
    <t>MONEY USD HSBC - בטחונות</t>
  </si>
  <si>
    <t>415323</t>
  </si>
  <si>
    <t xml:space="preserve"> first time2 
</t>
  </si>
  <si>
    <t xml:space="preserve">קרן הליוס
</t>
  </si>
  <si>
    <t>JTLV2</t>
  </si>
  <si>
    <t>JTLV2 אלעד מגורים</t>
  </si>
  <si>
    <t>ION 2</t>
  </si>
  <si>
    <t>להב 3</t>
  </si>
  <si>
    <t>FINTLV 2</t>
  </si>
  <si>
    <t>ורטקס אופרטיוניטי 2</t>
  </si>
  <si>
    <t>קוגיטו 2</t>
  </si>
  <si>
    <t>קרן 3 JTLV</t>
  </si>
  <si>
    <t>קרן גיזה הלוואות מורכבות</t>
  </si>
  <si>
    <t xml:space="preserve"> first time3 </t>
  </si>
  <si>
    <t>קרן חוב פונטיפקס 4</t>
  </si>
  <si>
    <t>הפניקס קו-אינווסט</t>
  </si>
  <si>
    <t>REVOLVER</t>
  </si>
  <si>
    <t>ויולה קרדיט 6</t>
  </si>
  <si>
    <t>קרן COLLER 8</t>
  </si>
  <si>
    <t>SG VC 6</t>
  </si>
  <si>
    <t>LCN Sterling Fund SLP</t>
  </si>
  <si>
    <t>Fattal European Partnership II</t>
  </si>
  <si>
    <t xml:space="preserve">Electra America 
Multifamily 4
</t>
  </si>
  <si>
    <t>קרן ריאלטי חוב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</si>
</sst>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0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3" fontId="18" fillId="0" borderId="0" xfId="0" applyNumberFormat="1" applyFont="1"/>
    <xf numFmtId="14" fontId="0" fillId="0" borderId="0" xfId="0" applyNumberFormat="1" applyFill="1"/>
    <xf numFmtId="0" fontId="1" fillId="0" borderId="0" xfId="0" applyFont="1"/>
    <xf numFmtId="3" fontId="18" fillId="0" borderId="0" xfId="0" applyNumberFormat="1" applyFont="1" applyFill="1"/>
    <xf numFmtId="43" fontId="0" fillId="0" borderId="0" xfId="11" applyFont="1"/>
    <xf numFmtId="166" fontId="0" fillId="0" borderId="0" xfId="0" applyNumberFormat="1" applyFont="1" applyFill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2">
    <cellStyle name="Comma" xfId="11" builtinId="3"/>
    <cellStyle name="Comma 2" xfId="3"/>
    <cellStyle name="Currency [0] _1" xfId="4"/>
    <cellStyle name="Hyperlink" xfId="2" builtinId="8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1"/>
  <sheetViews>
    <sheetView rightToLeft="1" topLeftCell="A26" workbookViewId="0">
      <selection activeCell="A28" sqref="A28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</row>
    <row r="6" spans="1:36" ht="26.25" customHeight="1">
      <c r="B6" s="88" t="s">
        <v>4</v>
      </c>
      <c r="C6" s="89"/>
      <c r="D6" s="90"/>
    </row>
    <row r="7" spans="1:36" s="3" customFormat="1" ht="31.5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f>מזומנים!J11</f>
        <v>33503.588085965966</v>
      </c>
      <c r="D11" s="76">
        <f>C11/$C$42</f>
        <v>0.13119374532901532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43558.3535481</v>
      </c>
      <c r="D13" s="78">
        <f t="shared" ref="D13:D22" si="0">C13/$C$42</f>
        <v>0.17056631449974086</v>
      </c>
    </row>
    <row r="14" spans="1:36">
      <c r="A14" s="10" t="s">
        <v>13</v>
      </c>
      <c r="B14" s="70" t="s">
        <v>17</v>
      </c>
      <c r="C14" s="77">
        <v>0</v>
      </c>
      <c r="D14" s="78">
        <f t="shared" si="0"/>
        <v>0</v>
      </c>
    </row>
    <row r="15" spans="1:36">
      <c r="A15" s="10" t="s">
        <v>13</v>
      </c>
      <c r="B15" s="70" t="s">
        <v>18</v>
      </c>
      <c r="C15" s="77">
        <v>20379.160219215501</v>
      </c>
      <c r="D15" s="78">
        <f t="shared" si="0"/>
        <v>7.9800955914297658E-2</v>
      </c>
    </row>
    <row r="16" spans="1:36">
      <c r="A16" s="10" t="s">
        <v>13</v>
      </c>
      <c r="B16" s="70" t="s">
        <v>19</v>
      </c>
      <c r="C16" s="77">
        <v>47337.159166564503</v>
      </c>
      <c r="D16" s="78">
        <f t="shared" si="0"/>
        <v>0.18536340610332189</v>
      </c>
    </row>
    <row r="17" spans="1:4">
      <c r="A17" s="10" t="s">
        <v>13</v>
      </c>
      <c r="B17" s="70" t="s">
        <v>195</v>
      </c>
      <c r="C17" s="77">
        <v>29353.469948419999</v>
      </c>
      <c r="D17" s="78">
        <f t="shared" si="0"/>
        <v>0.11494266378439111</v>
      </c>
    </row>
    <row r="18" spans="1:4">
      <c r="A18" s="10" t="s">
        <v>13</v>
      </c>
      <c r="B18" s="70" t="s">
        <v>20</v>
      </c>
      <c r="C18" s="77">
        <v>2528.292659745</v>
      </c>
      <c r="D18" s="78">
        <f t="shared" si="0"/>
        <v>9.9003182127452693E-3</v>
      </c>
    </row>
    <row r="19" spans="1:4">
      <c r="A19" s="10" t="s">
        <v>13</v>
      </c>
      <c r="B19" s="70" t="s">
        <v>21</v>
      </c>
      <c r="C19" s="77">
        <v>174.56464500000001</v>
      </c>
      <c r="D19" s="78">
        <f t="shared" si="0"/>
        <v>6.8356229550151093E-4</v>
      </c>
    </row>
    <row r="20" spans="1:4">
      <c r="A20" s="10" t="s">
        <v>13</v>
      </c>
      <c r="B20" s="70" t="s">
        <v>22</v>
      </c>
      <c r="C20" s="77">
        <v>0</v>
      </c>
      <c r="D20" s="78">
        <f t="shared" si="0"/>
        <v>0</v>
      </c>
    </row>
    <row r="21" spans="1:4">
      <c r="A21" s="10" t="s">
        <v>13</v>
      </c>
      <c r="B21" s="70" t="s">
        <v>23</v>
      </c>
      <c r="C21" s="77">
        <v>-1081.3357863204099</v>
      </c>
      <c r="D21" s="78">
        <f t="shared" si="0"/>
        <v>-4.2343074240784014E-3</v>
      </c>
    </row>
    <row r="22" spans="1:4">
      <c r="A22" s="10" t="s">
        <v>13</v>
      </c>
      <c r="B22" s="70" t="s">
        <v>24</v>
      </c>
      <c r="C22" s="77">
        <v>0</v>
      </c>
      <c r="D22" s="78">
        <f t="shared" si="0"/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f t="shared" ref="D24:D37" si="1">C24/$C$42</f>
        <v>0</v>
      </c>
    </row>
    <row r="25" spans="1:4">
      <c r="A25" s="10" t="s">
        <v>13</v>
      </c>
      <c r="B25" s="70" t="s">
        <v>27</v>
      </c>
      <c r="C25" s="77">
        <v>0</v>
      </c>
      <c r="D25" s="78">
        <f t="shared" si="1"/>
        <v>0</v>
      </c>
    </row>
    <row r="26" spans="1:4">
      <c r="A26" s="10" t="s">
        <v>13</v>
      </c>
      <c r="B26" s="70" t="s">
        <v>18</v>
      </c>
      <c r="C26" s="77">
        <v>1278.298823844</v>
      </c>
      <c r="D26" s="78">
        <f t="shared" si="1"/>
        <v>5.0055776091641356E-3</v>
      </c>
    </row>
    <row r="27" spans="1:4">
      <c r="A27" s="10" t="s">
        <v>13</v>
      </c>
      <c r="B27" s="70" t="s">
        <v>28</v>
      </c>
      <c r="C27" s="77">
        <v>14492.446659235115</v>
      </c>
      <c r="D27" s="78">
        <f t="shared" si="1"/>
        <v>5.6749693535136841E-2</v>
      </c>
    </row>
    <row r="28" spans="1:4">
      <c r="A28" s="10" t="s">
        <v>13</v>
      </c>
      <c r="B28" s="70" t="s">
        <v>29</v>
      </c>
      <c r="C28" s="77">
        <v>57669.664062869968</v>
      </c>
      <c r="D28" s="78">
        <f t="shared" si="1"/>
        <v>0.22582355062570877</v>
      </c>
    </row>
    <row r="29" spans="1:4">
      <c r="A29" s="10" t="s">
        <v>13</v>
      </c>
      <c r="B29" s="70" t="s">
        <v>30</v>
      </c>
      <c r="C29" s="77">
        <v>212.21222714375543</v>
      </c>
      <c r="D29" s="78">
        <f t="shared" si="1"/>
        <v>8.3098314163141968E-4</v>
      </c>
    </row>
    <row r="30" spans="1:4">
      <c r="A30" s="10" t="s">
        <v>13</v>
      </c>
      <c r="B30" s="70" t="s">
        <v>31</v>
      </c>
      <c r="C30" s="77">
        <v>0</v>
      </c>
      <c r="D30" s="78">
        <f t="shared" si="1"/>
        <v>0</v>
      </c>
    </row>
    <row r="31" spans="1:4">
      <c r="A31" s="10" t="s">
        <v>13</v>
      </c>
      <c r="B31" s="70" t="s">
        <v>32</v>
      </c>
      <c r="C31" s="77">
        <v>-2296.8311338372368</v>
      </c>
      <c r="D31" s="78">
        <f t="shared" si="1"/>
        <v>-8.993958440010115E-3</v>
      </c>
    </row>
    <row r="32" spans="1:4">
      <c r="A32" s="10" t="s">
        <v>13</v>
      </c>
      <c r="B32" s="70" t="s">
        <v>33</v>
      </c>
      <c r="C32" s="77">
        <v>0</v>
      </c>
      <c r="D32" s="78">
        <f t="shared" si="1"/>
        <v>0</v>
      </c>
    </row>
    <row r="33" spans="1:4">
      <c r="A33" s="10" t="s">
        <v>13</v>
      </c>
      <c r="B33" s="69" t="s">
        <v>34</v>
      </c>
      <c r="C33" s="77">
        <v>2828.4849863598552</v>
      </c>
      <c r="D33" s="78">
        <f t="shared" si="1"/>
        <v>1.107581486541964E-2</v>
      </c>
    </row>
    <row r="34" spans="1:4">
      <c r="A34" s="10" t="s">
        <v>13</v>
      </c>
      <c r="B34" s="69" t="s">
        <v>35</v>
      </c>
      <c r="C34" s="77">
        <v>2432.951550897712</v>
      </c>
      <c r="D34" s="78">
        <f t="shared" si="1"/>
        <v>9.5269803743799376E-3</v>
      </c>
    </row>
    <row r="35" spans="1:4">
      <c r="A35" s="10" t="s">
        <v>13</v>
      </c>
      <c r="B35" s="69" t="s">
        <v>36</v>
      </c>
      <c r="C35" s="77">
        <v>0</v>
      </c>
      <c r="D35" s="78">
        <f t="shared" si="1"/>
        <v>0</v>
      </c>
    </row>
    <row r="36" spans="1:4">
      <c r="A36" s="10" t="s">
        <v>13</v>
      </c>
      <c r="B36" s="69" t="s">
        <v>37</v>
      </c>
      <c r="C36" s="77">
        <v>0</v>
      </c>
      <c r="D36" s="78">
        <f t="shared" si="1"/>
        <v>0</v>
      </c>
    </row>
    <row r="37" spans="1:4">
      <c r="A37" s="10" t="s">
        <v>13</v>
      </c>
      <c r="B37" s="69" t="s">
        <v>38</v>
      </c>
      <c r="C37" s="77">
        <v>3004.4088419129998</v>
      </c>
      <c r="D37" s="78">
        <f t="shared" si="1"/>
        <v>1.1764699573634088E-2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f t="shared" ref="D39:D41" si="2">C39/$C$42</f>
        <v>0</v>
      </c>
    </row>
    <row r="40" spans="1:4">
      <c r="A40" s="10" t="s">
        <v>13</v>
      </c>
      <c r="B40" s="72" t="s">
        <v>41</v>
      </c>
      <c r="C40" s="77">
        <v>0</v>
      </c>
      <c r="D40" s="78">
        <f t="shared" si="2"/>
        <v>0</v>
      </c>
    </row>
    <row r="41" spans="1:4">
      <c r="A41" s="10" t="s">
        <v>13</v>
      </c>
      <c r="B41" s="72" t="s">
        <v>42</v>
      </c>
      <c r="C41" s="77">
        <v>0</v>
      </c>
      <c r="D41" s="78">
        <f t="shared" si="2"/>
        <v>0</v>
      </c>
    </row>
    <row r="42" spans="1:4">
      <c r="B42" s="72" t="s">
        <v>43</v>
      </c>
      <c r="C42" s="77">
        <f>SUM(C11:C41)</f>
        <v>255374.88850511675</v>
      </c>
      <c r="D42" s="78">
        <v>1</v>
      </c>
    </row>
    <row r="43" spans="1:4">
      <c r="A43" s="10" t="s">
        <v>13</v>
      </c>
      <c r="B43" s="73" t="s">
        <v>44</v>
      </c>
      <c r="C43" s="77">
        <f>'יתרת התחייבות להשקעה'!C11</f>
        <v>15699.649028720001</v>
      </c>
      <c r="D43" s="78">
        <v>0</v>
      </c>
    </row>
    <row r="44" spans="1:4">
      <c r="B44" s="11" t="s">
        <v>199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200</v>
      </c>
      <c r="D47">
        <v>3.8151000000000002</v>
      </c>
    </row>
    <row r="48" spans="1:4">
      <c r="C48" t="s">
        <v>110</v>
      </c>
      <c r="D48">
        <v>3.7530000000000001</v>
      </c>
    </row>
    <row r="49" spans="3:4">
      <c r="C49" t="s">
        <v>201</v>
      </c>
      <c r="D49">
        <v>0.45119999999999999</v>
      </c>
    </row>
    <row r="50" spans="3:4">
      <c r="C50" t="s">
        <v>106</v>
      </c>
      <c r="D50">
        <v>3.5190000000000001</v>
      </c>
    </row>
    <row r="51" spans="3:4">
      <c r="C51" t="s">
        <v>113</v>
      </c>
      <c r="D51">
        <v>4.2375999999999996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</row>
    <row r="6" spans="2:61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3"/>
    </row>
    <row r="7" spans="2:61" ht="26.25" customHeight="1">
      <c r="B7" s="101" t="s">
        <v>98</v>
      </c>
      <c r="C7" s="102"/>
      <c r="D7" s="102"/>
      <c r="E7" s="102"/>
      <c r="F7" s="102"/>
      <c r="G7" s="102"/>
      <c r="H7" s="102"/>
      <c r="I7" s="102"/>
      <c r="J7" s="102"/>
      <c r="K7" s="102"/>
      <c r="L7" s="103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202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864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222</v>
      </c>
      <c r="C14" t="s">
        <v>222</v>
      </c>
      <c r="D14" s="16"/>
      <c r="E14" t="s">
        <v>222</v>
      </c>
      <c r="F14" t="s">
        <v>222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865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222</v>
      </c>
      <c r="C16" t="s">
        <v>222</v>
      </c>
      <c r="D16" s="16"/>
      <c r="E16" t="s">
        <v>222</v>
      </c>
      <c r="F16" t="s">
        <v>222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866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222</v>
      </c>
      <c r="C18" t="s">
        <v>222</v>
      </c>
      <c r="D18" s="16"/>
      <c r="E18" t="s">
        <v>222</v>
      </c>
      <c r="F18" t="s">
        <v>222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561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222</v>
      </c>
      <c r="C20" t="s">
        <v>222</v>
      </c>
      <c r="D20" s="16"/>
      <c r="E20" t="s">
        <v>222</v>
      </c>
      <c r="F20" t="s">
        <v>222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227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864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222</v>
      </c>
      <c r="C23" t="s">
        <v>222</v>
      </c>
      <c r="D23" s="16"/>
      <c r="E23" t="s">
        <v>222</v>
      </c>
      <c r="F23" t="s">
        <v>222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867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222</v>
      </c>
      <c r="C25" t="s">
        <v>222</v>
      </c>
      <c r="D25" s="16"/>
      <c r="E25" t="s">
        <v>222</v>
      </c>
      <c r="F25" t="s">
        <v>222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866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222</v>
      </c>
      <c r="C27" t="s">
        <v>222</v>
      </c>
      <c r="D27" s="16"/>
      <c r="E27" t="s">
        <v>222</v>
      </c>
      <c r="F27" t="s">
        <v>222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868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222</v>
      </c>
      <c r="C29" t="s">
        <v>222</v>
      </c>
      <c r="D29" s="16"/>
      <c r="E29" t="s">
        <v>222</v>
      </c>
      <c r="F29" t="s">
        <v>222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561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222</v>
      </c>
      <c r="C31" t="s">
        <v>222</v>
      </c>
      <c r="D31" s="16"/>
      <c r="E31" t="s">
        <v>222</v>
      </c>
      <c r="F31" t="s">
        <v>222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229</v>
      </c>
      <c r="C32" s="16"/>
      <c r="D32" s="16"/>
      <c r="E32" s="16"/>
    </row>
    <row r="33" spans="2:5">
      <c r="B33" t="s">
        <v>285</v>
      </c>
      <c r="C33" s="16"/>
      <c r="D33" s="16"/>
      <c r="E33" s="16"/>
    </row>
    <row r="34" spans="2:5">
      <c r="B34" t="s">
        <v>286</v>
      </c>
      <c r="C34" s="16"/>
      <c r="D34" s="16"/>
      <c r="E34" s="16"/>
    </row>
    <row r="35" spans="2:5">
      <c r="B35" t="s">
        <v>287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</row>
    <row r="6" spans="1:60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3"/>
      <c r="BD6" s="16" t="s">
        <v>100</v>
      </c>
      <c r="BF6" s="16" t="s">
        <v>101</v>
      </c>
      <c r="BH6" s="19" t="s">
        <v>102</v>
      </c>
    </row>
    <row r="7" spans="1:60" ht="26.25" customHeight="1">
      <c r="B7" s="101" t="s">
        <v>103</v>
      </c>
      <c r="C7" s="102"/>
      <c r="D7" s="102"/>
      <c r="E7" s="102"/>
      <c r="F7" s="102"/>
      <c r="G7" s="102"/>
      <c r="H7" s="102"/>
      <c r="I7" s="102"/>
      <c r="J7" s="102"/>
      <c r="K7" s="103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-307231.65000000002</v>
      </c>
      <c r="H11" s="25"/>
      <c r="I11" s="75">
        <v>-1081.3357863204099</v>
      </c>
      <c r="J11" s="76">
        <v>1</v>
      </c>
      <c r="K11" s="76">
        <v>-4.1999999999999997E-3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202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222</v>
      </c>
      <c r="C13" t="s">
        <v>222</v>
      </c>
      <c r="D13" s="19"/>
      <c r="E13" t="s">
        <v>222</v>
      </c>
      <c r="F13" t="s">
        <v>222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227</v>
      </c>
      <c r="C14" s="19"/>
      <c r="D14" s="19"/>
      <c r="E14" s="19"/>
      <c r="F14" s="19"/>
      <c r="G14" s="81">
        <v>-307231.65000000002</v>
      </c>
      <c r="H14" s="19"/>
      <c r="I14" s="81">
        <v>-1081.3357863204099</v>
      </c>
      <c r="J14" s="80">
        <v>1</v>
      </c>
      <c r="K14" s="80">
        <v>-4.1999999999999997E-3</v>
      </c>
      <c r="BF14" s="16" t="s">
        <v>126</v>
      </c>
    </row>
    <row r="15" spans="1:60">
      <c r="B15" t="s">
        <v>869</v>
      </c>
      <c r="C15" t="s">
        <v>870</v>
      </c>
      <c r="D15" t="s">
        <v>123</v>
      </c>
      <c r="E15" t="s">
        <v>871</v>
      </c>
      <c r="F15" t="s">
        <v>106</v>
      </c>
      <c r="G15" s="77">
        <v>4</v>
      </c>
      <c r="H15" s="77">
        <v>1.7708999999999999E-3</v>
      </c>
      <c r="I15" s="77">
        <v>2.4927188400000001E-7</v>
      </c>
      <c r="J15" s="78">
        <v>0</v>
      </c>
      <c r="K15" s="78">
        <v>0</v>
      </c>
      <c r="BF15" s="16" t="s">
        <v>127</v>
      </c>
    </row>
    <row r="16" spans="1:60">
      <c r="B16" t="s">
        <v>872</v>
      </c>
      <c r="C16" t="s">
        <v>873</v>
      </c>
      <c r="D16" t="s">
        <v>123</v>
      </c>
      <c r="E16" t="s">
        <v>871</v>
      </c>
      <c r="F16" t="s">
        <v>113</v>
      </c>
      <c r="G16" s="77">
        <v>3</v>
      </c>
      <c r="H16" s="77">
        <v>7.4660000000000004E-3</v>
      </c>
      <c r="I16" s="77">
        <v>9.4913764800000003E-7</v>
      </c>
      <c r="J16" s="78">
        <v>0</v>
      </c>
      <c r="K16" s="78">
        <v>0</v>
      </c>
      <c r="BF16" s="16" t="s">
        <v>128</v>
      </c>
    </row>
    <row r="17" spans="2:58">
      <c r="B17" t="s">
        <v>874</v>
      </c>
      <c r="C17" t="s">
        <v>875</v>
      </c>
      <c r="D17" t="s">
        <v>123</v>
      </c>
      <c r="E17" t="s">
        <v>871</v>
      </c>
      <c r="F17" t="s">
        <v>113</v>
      </c>
      <c r="G17" s="77">
        <v>-75</v>
      </c>
      <c r="H17" s="77">
        <v>100</v>
      </c>
      <c r="I17" s="77">
        <v>-0.31781999999999999</v>
      </c>
      <c r="J17" s="78">
        <v>2.9999999999999997E-4</v>
      </c>
      <c r="K17" s="78">
        <v>0</v>
      </c>
      <c r="BF17" s="16" t="s">
        <v>129</v>
      </c>
    </row>
    <row r="18" spans="2:58">
      <c r="B18" t="s">
        <v>876</v>
      </c>
      <c r="C18" t="s">
        <v>877</v>
      </c>
      <c r="D18" t="s">
        <v>123</v>
      </c>
      <c r="E18" t="s">
        <v>871</v>
      </c>
      <c r="F18" t="s">
        <v>106</v>
      </c>
      <c r="G18" s="77">
        <v>-307194.65000000002</v>
      </c>
      <c r="H18" s="77">
        <v>100</v>
      </c>
      <c r="I18" s="77">
        <v>-1081.0179733499999</v>
      </c>
      <c r="J18" s="78">
        <v>0.99970000000000003</v>
      </c>
      <c r="K18" s="78">
        <v>-4.1999999999999997E-3</v>
      </c>
      <c r="BF18" s="16" t="s">
        <v>130</v>
      </c>
    </row>
    <row r="19" spans="2:58">
      <c r="B19" t="s">
        <v>878</v>
      </c>
      <c r="C19" t="s">
        <v>879</v>
      </c>
      <c r="D19" t="s">
        <v>123</v>
      </c>
      <c r="E19" t="s">
        <v>871</v>
      </c>
      <c r="F19" t="s">
        <v>106</v>
      </c>
      <c r="G19" s="77">
        <v>8</v>
      </c>
      <c r="H19" s="77">
        <v>1.1022250000000001E-2</v>
      </c>
      <c r="I19" s="77">
        <v>3.1029838199999999E-6</v>
      </c>
      <c r="J19" s="78">
        <v>0</v>
      </c>
      <c r="K19" s="78">
        <v>0</v>
      </c>
      <c r="BF19" s="16" t="s">
        <v>131</v>
      </c>
    </row>
    <row r="20" spans="2:58">
      <c r="B20" t="s">
        <v>880</v>
      </c>
      <c r="C20" t="s">
        <v>881</v>
      </c>
      <c r="D20" t="s">
        <v>123</v>
      </c>
      <c r="E20" t="s">
        <v>871</v>
      </c>
      <c r="F20" t="s">
        <v>106</v>
      </c>
      <c r="G20" s="77">
        <v>20</v>
      </c>
      <c r="H20" s="77">
        <v>3.8609999999999998E-3</v>
      </c>
      <c r="I20" s="77">
        <v>2.7173717999999998E-6</v>
      </c>
      <c r="J20" s="78">
        <v>0</v>
      </c>
      <c r="K20" s="78">
        <v>0</v>
      </c>
      <c r="BF20" s="16" t="s">
        <v>132</v>
      </c>
    </row>
    <row r="21" spans="2:58">
      <c r="B21" t="s">
        <v>882</v>
      </c>
      <c r="C21" t="s">
        <v>883</v>
      </c>
      <c r="D21" t="s">
        <v>123</v>
      </c>
      <c r="E21" t="s">
        <v>871</v>
      </c>
      <c r="F21" t="s">
        <v>106</v>
      </c>
      <c r="G21" s="77">
        <v>3</v>
      </c>
      <c r="H21" s="77">
        <v>1.025391E-4</v>
      </c>
      <c r="I21" s="77">
        <v>1.0825052786999999E-8</v>
      </c>
      <c r="J21" s="78">
        <v>0</v>
      </c>
      <c r="K21" s="78">
        <v>0</v>
      </c>
      <c r="BF21" s="16" t="s">
        <v>123</v>
      </c>
    </row>
    <row r="22" spans="2:58">
      <c r="B22" t="s">
        <v>229</v>
      </c>
      <c r="C22" s="19"/>
      <c r="D22" s="19"/>
      <c r="E22" s="19"/>
      <c r="F22" s="19"/>
      <c r="G22" s="19"/>
      <c r="H22" s="19"/>
    </row>
    <row r="23" spans="2:58">
      <c r="B23" t="s">
        <v>285</v>
      </c>
      <c r="C23" s="19"/>
      <c r="D23" s="19"/>
      <c r="E23" s="19"/>
      <c r="F23" s="19"/>
      <c r="G23" s="19"/>
      <c r="H23" s="19"/>
    </row>
    <row r="24" spans="2:58">
      <c r="B24" t="s">
        <v>286</v>
      </c>
      <c r="C24" s="19"/>
      <c r="D24" s="19"/>
      <c r="E24" s="19"/>
      <c r="F24" s="19"/>
      <c r="G24" s="19"/>
      <c r="H24" s="19"/>
    </row>
    <row r="25" spans="2:58">
      <c r="B25" t="s">
        <v>287</v>
      </c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</row>
    <row r="6" spans="2:81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3"/>
    </row>
    <row r="7" spans="2:81" ht="26.25" customHeight="1">
      <c r="B7" s="101" t="s">
        <v>133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3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202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884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222</v>
      </c>
      <c r="C14" t="s">
        <v>222</v>
      </c>
      <c r="E14" t="s">
        <v>222</v>
      </c>
      <c r="H14" s="77">
        <v>0</v>
      </c>
      <c r="I14" t="s">
        <v>222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885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222</v>
      </c>
      <c r="C16" t="s">
        <v>222</v>
      </c>
      <c r="E16" t="s">
        <v>222</v>
      </c>
      <c r="H16" s="77">
        <v>0</v>
      </c>
      <c r="I16" t="s">
        <v>222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886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887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222</v>
      </c>
      <c r="C19" t="s">
        <v>222</v>
      </c>
      <c r="E19" t="s">
        <v>222</v>
      </c>
      <c r="H19" s="77">
        <v>0</v>
      </c>
      <c r="I19" t="s">
        <v>222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888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222</v>
      </c>
      <c r="C21" t="s">
        <v>222</v>
      </c>
      <c r="E21" t="s">
        <v>222</v>
      </c>
      <c r="H21" s="77">
        <v>0</v>
      </c>
      <c r="I21" t="s">
        <v>222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889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222</v>
      </c>
      <c r="C23" t="s">
        <v>222</v>
      </c>
      <c r="E23" t="s">
        <v>222</v>
      </c>
      <c r="H23" s="77">
        <v>0</v>
      </c>
      <c r="I23" t="s">
        <v>222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890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222</v>
      </c>
      <c r="C25" t="s">
        <v>222</v>
      </c>
      <c r="E25" t="s">
        <v>222</v>
      </c>
      <c r="H25" s="77">
        <v>0</v>
      </c>
      <c r="I25" t="s">
        <v>222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227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884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222</v>
      </c>
      <c r="C28" t="s">
        <v>222</v>
      </c>
      <c r="E28" t="s">
        <v>222</v>
      </c>
      <c r="H28" s="77">
        <v>0</v>
      </c>
      <c r="I28" t="s">
        <v>222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885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222</v>
      </c>
      <c r="C30" t="s">
        <v>222</v>
      </c>
      <c r="E30" t="s">
        <v>222</v>
      </c>
      <c r="H30" s="77">
        <v>0</v>
      </c>
      <c r="I30" t="s">
        <v>222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886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887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222</v>
      </c>
      <c r="C33" t="s">
        <v>222</v>
      </c>
      <c r="E33" t="s">
        <v>222</v>
      </c>
      <c r="H33" s="77">
        <v>0</v>
      </c>
      <c r="I33" t="s">
        <v>222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888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222</v>
      </c>
      <c r="C35" t="s">
        <v>222</v>
      </c>
      <c r="E35" t="s">
        <v>222</v>
      </c>
      <c r="H35" s="77">
        <v>0</v>
      </c>
      <c r="I35" t="s">
        <v>222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889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222</v>
      </c>
      <c r="C37" t="s">
        <v>222</v>
      </c>
      <c r="E37" t="s">
        <v>222</v>
      </c>
      <c r="H37" s="77">
        <v>0</v>
      </c>
      <c r="I37" t="s">
        <v>222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890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222</v>
      </c>
      <c r="C39" t="s">
        <v>222</v>
      </c>
      <c r="E39" t="s">
        <v>222</v>
      </c>
      <c r="H39" s="77">
        <v>0</v>
      </c>
      <c r="I39" t="s">
        <v>222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229</v>
      </c>
    </row>
    <row r="41" spans="2:17">
      <c r="B41" t="s">
        <v>285</v>
      </c>
    </row>
    <row r="42" spans="2:17">
      <c r="B42" t="s">
        <v>286</v>
      </c>
    </row>
    <row r="43" spans="2:17">
      <c r="B43" t="s">
        <v>287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</row>
    <row r="6" spans="2:72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3"/>
    </row>
    <row r="7" spans="2:72" ht="26.25" customHeight="1">
      <c r="B7" s="101" t="s">
        <v>69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3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891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222</v>
      </c>
      <c r="C14" t="s">
        <v>222</v>
      </c>
      <c r="D14" t="s">
        <v>222</v>
      </c>
      <c r="G14" s="77">
        <v>0</v>
      </c>
      <c r="H14" t="s">
        <v>222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892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222</v>
      </c>
      <c r="C16" t="s">
        <v>222</v>
      </c>
      <c r="D16" t="s">
        <v>222</v>
      </c>
      <c r="G16" s="77">
        <v>0</v>
      </c>
      <c r="H16" t="s">
        <v>222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893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222</v>
      </c>
      <c r="C18" t="s">
        <v>222</v>
      </c>
      <c r="D18" t="s">
        <v>222</v>
      </c>
      <c r="G18" s="77">
        <v>0</v>
      </c>
      <c r="H18" t="s">
        <v>222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894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222</v>
      </c>
      <c r="C20" t="s">
        <v>222</v>
      </c>
      <c r="D20" t="s">
        <v>222</v>
      </c>
      <c r="G20" s="77">
        <v>0</v>
      </c>
      <c r="H20" t="s">
        <v>222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561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222</v>
      </c>
      <c r="C22" t="s">
        <v>222</v>
      </c>
      <c r="D22" t="s">
        <v>222</v>
      </c>
      <c r="G22" s="77">
        <v>0</v>
      </c>
      <c r="H22" t="s">
        <v>222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227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283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222</v>
      </c>
      <c r="C25" t="s">
        <v>222</v>
      </c>
      <c r="D25" t="s">
        <v>222</v>
      </c>
      <c r="G25" s="77">
        <v>0</v>
      </c>
      <c r="H25" t="s">
        <v>222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895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222</v>
      </c>
      <c r="C27" t="s">
        <v>222</v>
      </c>
      <c r="D27" t="s">
        <v>222</v>
      </c>
      <c r="G27" s="77">
        <v>0</v>
      </c>
      <c r="H27" t="s">
        <v>222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285</v>
      </c>
    </row>
    <row r="29" spans="2:16">
      <c r="B29" t="s">
        <v>286</v>
      </c>
    </row>
    <row r="30" spans="2:16">
      <c r="B30" t="s">
        <v>287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3"/>
    </row>
    <row r="7" spans="2:65" ht="26.25" customHeight="1">
      <c r="B7" s="101" t="s">
        <v>82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3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202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896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222</v>
      </c>
      <c r="C14" t="s">
        <v>222</v>
      </c>
      <c r="D14" s="16"/>
      <c r="E14" s="16"/>
      <c r="F14" t="s">
        <v>222</v>
      </c>
      <c r="G14" t="s">
        <v>222</v>
      </c>
      <c r="J14" s="77">
        <v>0</v>
      </c>
      <c r="K14" t="s">
        <v>222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897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222</v>
      </c>
      <c r="C16" t="s">
        <v>222</v>
      </c>
      <c r="D16" s="16"/>
      <c r="E16" s="16"/>
      <c r="F16" t="s">
        <v>222</v>
      </c>
      <c r="G16" t="s">
        <v>222</v>
      </c>
      <c r="J16" s="77">
        <v>0</v>
      </c>
      <c r="K16" t="s">
        <v>222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290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222</v>
      </c>
      <c r="C18" t="s">
        <v>222</v>
      </c>
      <c r="D18" s="16"/>
      <c r="E18" s="16"/>
      <c r="F18" t="s">
        <v>222</v>
      </c>
      <c r="G18" t="s">
        <v>222</v>
      </c>
      <c r="J18" s="77">
        <v>0</v>
      </c>
      <c r="K18" t="s">
        <v>222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561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222</v>
      </c>
      <c r="C20" t="s">
        <v>222</v>
      </c>
      <c r="D20" s="16"/>
      <c r="E20" s="16"/>
      <c r="F20" t="s">
        <v>222</v>
      </c>
      <c r="G20" t="s">
        <v>222</v>
      </c>
      <c r="J20" s="77">
        <v>0</v>
      </c>
      <c r="K20" t="s">
        <v>222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227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898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222</v>
      </c>
      <c r="C23" t="s">
        <v>222</v>
      </c>
      <c r="D23" s="16"/>
      <c r="E23" s="16"/>
      <c r="F23" t="s">
        <v>222</v>
      </c>
      <c r="G23" t="s">
        <v>222</v>
      </c>
      <c r="J23" s="77">
        <v>0</v>
      </c>
      <c r="K23" t="s">
        <v>222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899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222</v>
      </c>
      <c r="C25" t="s">
        <v>222</v>
      </c>
      <c r="D25" s="16"/>
      <c r="E25" s="16"/>
      <c r="F25" t="s">
        <v>222</v>
      </c>
      <c r="G25" t="s">
        <v>222</v>
      </c>
      <c r="J25" s="77">
        <v>0</v>
      </c>
      <c r="K25" t="s">
        <v>222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229</v>
      </c>
      <c r="D26" s="16"/>
      <c r="E26" s="16"/>
      <c r="F26" s="16"/>
    </row>
    <row r="27" spans="2:19">
      <c r="B27" t="s">
        <v>285</v>
      </c>
      <c r="D27" s="16"/>
      <c r="E27" s="16"/>
      <c r="F27" s="16"/>
    </row>
    <row r="28" spans="2:19">
      <c r="B28" t="s">
        <v>286</v>
      </c>
      <c r="D28" s="16"/>
      <c r="E28" s="16"/>
      <c r="F28" s="16"/>
    </row>
    <row r="29" spans="2:19">
      <c r="B29" t="s">
        <v>287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</row>
    <row r="6" spans="2:81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3"/>
    </row>
    <row r="7" spans="2:81" ht="26.25" customHeight="1">
      <c r="B7" s="101" t="s">
        <v>89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3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3.05</v>
      </c>
      <c r="K11" s="7"/>
      <c r="L11" s="7"/>
      <c r="M11" s="76">
        <v>6.2600000000000003E-2</v>
      </c>
      <c r="N11" s="75">
        <v>1218573.8799999999</v>
      </c>
      <c r="O11" s="7"/>
      <c r="P11" s="75">
        <v>1278.298823844</v>
      </c>
      <c r="Q11" s="7"/>
      <c r="R11" s="76">
        <v>1</v>
      </c>
      <c r="S11" s="76">
        <v>5.0000000000000001E-3</v>
      </c>
      <c r="T11" s="35"/>
      <c r="BZ11" s="16"/>
      <c r="CC11" s="16"/>
    </row>
    <row r="12" spans="2:81">
      <c r="B12" s="79" t="s">
        <v>202</v>
      </c>
      <c r="C12" s="16"/>
      <c r="D12" s="16"/>
      <c r="E12" s="16"/>
      <c r="J12" s="81">
        <v>3.05</v>
      </c>
      <c r="M12" s="80">
        <v>6.2600000000000003E-2</v>
      </c>
      <c r="N12" s="81">
        <v>1218573.8799999999</v>
      </c>
      <c r="P12" s="81">
        <v>1278.298823844</v>
      </c>
      <c r="R12" s="80">
        <v>1</v>
      </c>
      <c r="S12" s="80">
        <v>5.0000000000000001E-3</v>
      </c>
    </row>
    <row r="13" spans="2:81">
      <c r="B13" s="79" t="s">
        <v>896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222</v>
      </c>
      <c r="C14" t="s">
        <v>222</v>
      </c>
      <c r="D14" s="16"/>
      <c r="E14" s="16"/>
      <c r="F14" t="s">
        <v>222</v>
      </c>
      <c r="G14" t="s">
        <v>222</v>
      </c>
      <c r="J14" s="77">
        <v>0</v>
      </c>
      <c r="K14" t="s">
        <v>222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897</v>
      </c>
      <c r="C15" s="16"/>
      <c r="D15" s="16"/>
      <c r="E15" s="16"/>
      <c r="J15" s="81">
        <v>3.05</v>
      </c>
      <c r="M15" s="80">
        <v>6.2600000000000003E-2</v>
      </c>
      <c r="N15" s="81">
        <v>1218573.8799999999</v>
      </c>
      <c r="P15" s="81">
        <v>1278.298823844</v>
      </c>
      <c r="R15" s="80">
        <v>1</v>
      </c>
      <c r="S15" s="80">
        <v>5.0000000000000001E-3</v>
      </c>
    </row>
    <row r="16" spans="2:81">
      <c r="B16" t="s">
        <v>900</v>
      </c>
      <c r="C16" t="s">
        <v>901</v>
      </c>
      <c r="D16" t="s">
        <v>123</v>
      </c>
      <c r="E16" t="s">
        <v>902</v>
      </c>
      <c r="F16" t="s">
        <v>450</v>
      </c>
      <c r="G16" t="s">
        <v>387</v>
      </c>
      <c r="H16" t="s">
        <v>150</v>
      </c>
      <c r="I16" t="s">
        <v>903</v>
      </c>
      <c r="J16" s="77">
        <v>3.2</v>
      </c>
      <c r="K16" t="s">
        <v>102</v>
      </c>
      <c r="L16" s="78">
        <v>4.4699999999999997E-2</v>
      </c>
      <c r="M16" s="78">
        <v>6.6699999999999995E-2</v>
      </c>
      <c r="N16" s="77">
        <v>826573.88</v>
      </c>
      <c r="O16" s="77">
        <v>93.63</v>
      </c>
      <c r="P16" s="77">
        <v>839.34212384399996</v>
      </c>
      <c r="Q16" s="78">
        <v>1.5E-3</v>
      </c>
      <c r="R16" s="78">
        <v>0.65659999999999996</v>
      </c>
      <c r="S16" s="78">
        <v>3.3E-3</v>
      </c>
    </row>
    <row r="17" spans="2:19">
      <c r="B17" t="s">
        <v>904</v>
      </c>
      <c r="C17" t="s">
        <v>905</v>
      </c>
      <c r="D17" t="s">
        <v>123</v>
      </c>
      <c r="E17" t="s">
        <v>906</v>
      </c>
      <c r="F17" t="s">
        <v>907</v>
      </c>
      <c r="G17" t="s">
        <v>409</v>
      </c>
      <c r="H17" t="s">
        <v>150</v>
      </c>
      <c r="I17" t="s">
        <v>908</v>
      </c>
      <c r="J17" s="77">
        <v>2.77</v>
      </c>
      <c r="K17" t="s">
        <v>102</v>
      </c>
      <c r="L17" s="78">
        <v>4.2999999999999997E-2</v>
      </c>
      <c r="M17" s="78">
        <v>5.4699999999999999E-2</v>
      </c>
      <c r="N17" s="77">
        <v>392000</v>
      </c>
      <c r="O17" s="77">
        <v>97.06</v>
      </c>
      <c r="P17" s="77">
        <v>438.95670000000001</v>
      </c>
      <c r="Q17" s="78">
        <v>2.3999999999999998E-3</v>
      </c>
      <c r="R17" s="78">
        <v>0.34339999999999998</v>
      </c>
      <c r="S17" s="78">
        <v>1.6999999999999999E-3</v>
      </c>
    </row>
    <row r="18" spans="2:19">
      <c r="B18" s="79" t="s">
        <v>290</v>
      </c>
      <c r="C18" s="16"/>
      <c r="D18" s="16"/>
      <c r="E18" s="16"/>
      <c r="J18" s="81">
        <v>0</v>
      </c>
      <c r="M18" s="80">
        <v>0</v>
      </c>
      <c r="N18" s="81">
        <v>0</v>
      </c>
      <c r="P18" s="81">
        <v>0</v>
      </c>
      <c r="R18" s="80">
        <v>0</v>
      </c>
      <c r="S18" s="80">
        <v>0</v>
      </c>
    </row>
    <row r="19" spans="2:19">
      <c r="B19" t="s">
        <v>222</v>
      </c>
      <c r="C19" t="s">
        <v>222</v>
      </c>
      <c r="D19" s="16"/>
      <c r="E19" s="16"/>
      <c r="F19" t="s">
        <v>222</v>
      </c>
      <c r="G19" t="s">
        <v>222</v>
      </c>
      <c r="J19" s="77">
        <v>0</v>
      </c>
      <c r="K19" t="s">
        <v>222</v>
      </c>
      <c r="L19" s="78">
        <v>0</v>
      </c>
      <c r="M19" s="78">
        <v>0</v>
      </c>
      <c r="N19" s="77">
        <v>0</v>
      </c>
      <c r="O19" s="77">
        <v>0</v>
      </c>
      <c r="P19" s="77">
        <v>0</v>
      </c>
      <c r="Q19" s="78">
        <v>0</v>
      </c>
      <c r="R19" s="78">
        <v>0</v>
      </c>
      <c r="S19" s="78">
        <v>0</v>
      </c>
    </row>
    <row r="20" spans="2:19">
      <c r="B20" s="79" t="s">
        <v>561</v>
      </c>
      <c r="C20" s="16"/>
      <c r="D20" s="16"/>
      <c r="E20" s="16"/>
      <c r="J20" s="81">
        <v>0</v>
      </c>
      <c r="M20" s="80">
        <v>0</v>
      </c>
      <c r="N20" s="81">
        <v>0</v>
      </c>
      <c r="P20" s="81">
        <v>0</v>
      </c>
      <c r="R20" s="80">
        <v>0</v>
      </c>
      <c r="S20" s="80">
        <v>0</v>
      </c>
    </row>
    <row r="21" spans="2:19">
      <c r="B21" t="s">
        <v>222</v>
      </c>
      <c r="C21" t="s">
        <v>222</v>
      </c>
      <c r="D21" s="16"/>
      <c r="E21" s="16"/>
      <c r="F21" t="s">
        <v>222</v>
      </c>
      <c r="G21" t="s">
        <v>222</v>
      </c>
      <c r="J21" s="77">
        <v>0</v>
      </c>
      <c r="K21" t="s">
        <v>222</v>
      </c>
      <c r="L21" s="78">
        <v>0</v>
      </c>
      <c r="M21" s="78">
        <v>0</v>
      </c>
      <c r="N21" s="77">
        <v>0</v>
      </c>
      <c r="O21" s="77">
        <v>0</v>
      </c>
      <c r="P21" s="77">
        <v>0</v>
      </c>
      <c r="Q21" s="78">
        <v>0</v>
      </c>
      <c r="R21" s="78">
        <v>0</v>
      </c>
      <c r="S21" s="78">
        <v>0</v>
      </c>
    </row>
    <row r="22" spans="2:19">
      <c r="B22" s="79" t="s">
        <v>227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s="79" t="s">
        <v>291</v>
      </c>
      <c r="C23" s="16"/>
      <c r="D23" s="16"/>
      <c r="E23" s="16"/>
      <c r="J23" s="81">
        <v>0</v>
      </c>
      <c r="M23" s="80">
        <v>0</v>
      </c>
      <c r="N23" s="81">
        <v>0</v>
      </c>
      <c r="P23" s="81">
        <v>0</v>
      </c>
      <c r="R23" s="80">
        <v>0</v>
      </c>
      <c r="S23" s="80">
        <v>0</v>
      </c>
    </row>
    <row r="24" spans="2:19">
      <c r="B24" t="s">
        <v>222</v>
      </c>
      <c r="C24" t="s">
        <v>222</v>
      </c>
      <c r="D24" s="16"/>
      <c r="E24" s="16"/>
      <c r="F24" t="s">
        <v>222</v>
      </c>
      <c r="G24" t="s">
        <v>222</v>
      </c>
      <c r="J24" s="77">
        <v>0</v>
      </c>
      <c r="K24" t="s">
        <v>222</v>
      </c>
      <c r="L24" s="78">
        <v>0</v>
      </c>
      <c r="M24" s="78">
        <v>0</v>
      </c>
      <c r="N24" s="77">
        <v>0</v>
      </c>
      <c r="O24" s="77">
        <v>0</v>
      </c>
      <c r="P24" s="77">
        <v>0</v>
      </c>
      <c r="Q24" s="78">
        <v>0</v>
      </c>
      <c r="R24" s="78">
        <v>0</v>
      </c>
      <c r="S24" s="78">
        <v>0</v>
      </c>
    </row>
    <row r="25" spans="2:19">
      <c r="B25" s="79" t="s">
        <v>292</v>
      </c>
      <c r="C25" s="16"/>
      <c r="D25" s="16"/>
      <c r="E25" s="16"/>
      <c r="J25" s="81">
        <v>0</v>
      </c>
      <c r="M25" s="80">
        <v>0</v>
      </c>
      <c r="N25" s="81">
        <v>0</v>
      </c>
      <c r="P25" s="81">
        <v>0</v>
      </c>
      <c r="R25" s="80">
        <v>0</v>
      </c>
      <c r="S25" s="80">
        <v>0</v>
      </c>
    </row>
    <row r="26" spans="2:19">
      <c r="B26" t="s">
        <v>222</v>
      </c>
      <c r="C26" t="s">
        <v>222</v>
      </c>
      <c r="D26" s="16"/>
      <c r="E26" s="16"/>
      <c r="F26" t="s">
        <v>222</v>
      </c>
      <c r="G26" t="s">
        <v>222</v>
      </c>
      <c r="J26" s="77">
        <v>0</v>
      </c>
      <c r="K26" t="s">
        <v>222</v>
      </c>
      <c r="L26" s="78">
        <v>0</v>
      </c>
      <c r="M26" s="78">
        <v>0</v>
      </c>
      <c r="N26" s="77">
        <v>0</v>
      </c>
      <c r="O26" s="77">
        <v>0</v>
      </c>
      <c r="P26" s="77">
        <v>0</v>
      </c>
      <c r="Q26" s="78">
        <v>0</v>
      </c>
      <c r="R26" s="78">
        <v>0</v>
      </c>
      <c r="S26" s="78">
        <v>0</v>
      </c>
    </row>
    <row r="27" spans="2:19">
      <c r="B27" t="s">
        <v>229</v>
      </c>
      <c r="C27" s="16"/>
      <c r="D27" s="16"/>
      <c r="E27" s="16"/>
    </row>
    <row r="28" spans="2:19">
      <c r="B28" t="s">
        <v>285</v>
      </c>
      <c r="C28" s="16"/>
      <c r="D28" s="16"/>
      <c r="E28" s="16"/>
    </row>
    <row r="29" spans="2:19">
      <c r="B29" t="s">
        <v>286</v>
      </c>
      <c r="C29" s="16"/>
      <c r="D29" s="16"/>
      <c r="E29" s="16"/>
    </row>
    <row r="30" spans="2:19">
      <c r="B30" t="s">
        <v>287</v>
      </c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tabSelected="1" workbookViewId="0">
      <selection activeCell="K18" sqref="K1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</row>
    <row r="6" spans="2:98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3"/>
    </row>
    <row r="7" spans="2:98" ht="26.25" customHeight="1">
      <c r="B7" s="101" t="s">
        <v>91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3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1315499.3899999999</v>
      </c>
      <c r="I11" s="7"/>
      <c r="J11" s="75">
        <v>14492.446659235115</v>
      </c>
      <c r="K11" s="7"/>
      <c r="L11" s="76">
        <v>1</v>
      </c>
      <c r="M11" s="76">
        <v>5.6899999999999999E-2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202</v>
      </c>
      <c r="C12" s="16"/>
      <c r="D12" s="16"/>
      <c r="E12" s="16"/>
      <c r="H12" s="81">
        <v>396536.86</v>
      </c>
      <c r="J12" s="81">
        <v>11008.264557084951</v>
      </c>
      <c r="L12" s="80">
        <v>0.75960000000000005</v>
      </c>
      <c r="M12" s="80">
        <v>4.3200000000000002E-2</v>
      </c>
    </row>
    <row r="13" spans="2:98">
      <c r="B13" t="s">
        <v>909</v>
      </c>
      <c r="C13" t="s">
        <v>910</v>
      </c>
      <c r="D13" t="s">
        <v>123</v>
      </c>
      <c r="E13" t="s">
        <v>911</v>
      </c>
      <c r="F13" t="s">
        <v>602</v>
      </c>
      <c r="G13" t="s">
        <v>106</v>
      </c>
      <c r="H13" s="77">
        <v>92747.08</v>
      </c>
      <c r="I13" s="77">
        <v>344.99170000000157</v>
      </c>
      <c r="J13" s="77">
        <v>1125.9734728051201</v>
      </c>
      <c r="K13" s="87">
        <f>26.5018854349775%/100</f>
        <v>2.6501885434977502E-3</v>
      </c>
      <c r="L13" s="78">
        <v>7.7700000000000005E-2</v>
      </c>
      <c r="M13" s="78">
        <v>4.4000000000000003E-3</v>
      </c>
    </row>
    <row r="14" spans="2:98">
      <c r="B14" t="s">
        <v>912</v>
      </c>
      <c r="C14" t="s">
        <v>913</v>
      </c>
      <c r="D14" t="s">
        <v>123</v>
      </c>
      <c r="E14" t="s">
        <v>731</v>
      </c>
      <c r="F14" t="s">
        <v>732</v>
      </c>
      <c r="G14" t="s">
        <v>102</v>
      </c>
      <c r="H14" s="77">
        <v>1476</v>
      </c>
      <c r="I14" s="77">
        <v>389.86354799999998</v>
      </c>
      <c r="J14" s="77">
        <v>5.7543859684800003</v>
      </c>
      <c r="K14" s="87">
        <v>8.6E-3</v>
      </c>
      <c r="L14" s="78">
        <v>4.0000000000000002E-4</v>
      </c>
      <c r="M14" s="78">
        <v>0</v>
      </c>
    </row>
    <row r="15" spans="2:98">
      <c r="B15" t="s">
        <v>914</v>
      </c>
      <c r="C15" t="s">
        <v>915</v>
      </c>
      <c r="D15" t="s">
        <v>123</v>
      </c>
      <c r="E15" t="s">
        <v>916</v>
      </c>
      <c r="F15" t="s">
        <v>917</v>
      </c>
      <c r="G15" t="s">
        <v>102</v>
      </c>
      <c r="H15" s="77">
        <v>9</v>
      </c>
      <c r="I15" s="77">
        <v>36663758.620690003</v>
      </c>
      <c r="J15" s="77">
        <v>3299.7382758621002</v>
      </c>
      <c r="K15" s="87">
        <v>8.5344827586206901E-3</v>
      </c>
      <c r="L15" s="78">
        <v>0.22770000000000001</v>
      </c>
      <c r="M15" s="78">
        <v>1.29E-2</v>
      </c>
    </row>
    <row r="16" spans="2:98">
      <c r="B16" t="s">
        <v>918</v>
      </c>
      <c r="C16" t="s">
        <v>919</v>
      </c>
      <c r="D16" t="s">
        <v>123</v>
      </c>
      <c r="E16" t="s">
        <v>920</v>
      </c>
      <c r="F16" t="s">
        <v>907</v>
      </c>
      <c r="G16" t="s">
        <v>106</v>
      </c>
      <c r="H16" s="77">
        <v>540.42999999999995</v>
      </c>
      <c r="I16" s="77">
        <v>81081.905000000086</v>
      </c>
      <c r="J16" s="77">
        <v>1541.99391501489</v>
      </c>
      <c r="K16" s="87">
        <f>13.8877173582937%/100</f>
        <v>1.3887717358293699E-3</v>
      </c>
      <c r="L16" s="78">
        <v>0.10639999999999999</v>
      </c>
      <c r="M16" s="78">
        <v>6.1000000000000004E-3</v>
      </c>
    </row>
    <row r="17" spans="2:13">
      <c r="B17" t="s">
        <v>921</v>
      </c>
      <c r="C17" t="s">
        <v>922</v>
      </c>
      <c r="D17" t="s">
        <v>123</v>
      </c>
      <c r="E17" t="s">
        <v>920</v>
      </c>
      <c r="F17" t="s">
        <v>907</v>
      </c>
      <c r="G17" t="s">
        <v>106</v>
      </c>
      <c r="H17" s="77">
        <v>180147</v>
      </c>
      <c r="I17" s="77">
        <v>100</v>
      </c>
      <c r="J17" s="77">
        <v>633.93729299999995</v>
      </c>
      <c r="K17" s="87">
        <f>15.4448567914415%/100</f>
        <v>1.5444856791441499E-3</v>
      </c>
      <c r="L17" s="78">
        <v>4.3700000000000003E-2</v>
      </c>
      <c r="M17" s="78">
        <v>2.5000000000000001E-3</v>
      </c>
    </row>
    <row r="18" spans="2:13">
      <c r="B18" t="s">
        <v>923</v>
      </c>
      <c r="C18" t="s">
        <v>924</v>
      </c>
      <c r="D18" t="s">
        <v>123</v>
      </c>
      <c r="E18" t="s">
        <v>925</v>
      </c>
      <c r="F18" t="s">
        <v>318</v>
      </c>
      <c r="G18" t="s">
        <v>102</v>
      </c>
      <c r="H18" s="77">
        <v>37.46</v>
      </c>
      <c r="I18" s="77">
        <v>5628100</v>
      </c>
      <c r="J18" s="77">
        <v>2108.2862599999999</v>
      </c>
      <c r="K18" s="87">
        <v>1.8700000000000001E-2</v>
      </c>
      <c r="L18" s="78">
        <v>0.14549999999999999</v>
      </c>
      <c r="M18" s="78">
        <v>8.3000000000000001E-3</v>
      </c>
    </row>
    <row r="19" spans="2:13">
      <c r="B19" t="s">
        <v>926</v>
      </c>
      <c r="C19" t="s">
        <v>927</v>
      </c>
      <c r="D19" t="s">
        <v>123</v>
      </c>
      <c r="E19" t="s">
        <v>928</v>
      </c>
      <c r="F19" t="s">
        <v>318</v>
      </c>
      <c r="G19" t="s">
        <v>102</v>
      </c>
      <c r="H19" s="77">
        <v>202.89</v>
      </c>
      <c r="I19" s="77">
        <v>506658.94614900195</v>
      </c>
      <c r="J19" s="77">
        <v>1027.96033584171</v>
      </c>
      <c r="K19" s="78">
        <v>4.4999999999999997E-3</v>
      </c>
      <c r="L19" s="78">
        <v>7.0900000000000005E-2</v>
      </c>
      <c r="M19" s="78">
        <v>4.0000000000000001E-3</v>
      </c>
    </row>
    <row r="20" spans="2:13">
      <c r="B20" t="s">
        <v>929</v>
      </c>
      <c r="C20" t="s">
        <v>930</v>
      </c>
      <c r="D20" t="s">
        <v>123</v>
      </c>
      <c r="E20" t="s">
        <v>931</v>
      </c>
      <c r="F20" t="s">
        <v>433</v>
      </c>
      <c r="G20" t="s">
        <v>106</v>
      </c>
      <c r="H20" s="77">
        <v>121377</v>
      </c>
      <c r="I20" s="77">
        <v>296.07694599999951</v>
      </c>
      <c r="J20" s="77">
        <v>1264.6206185926501</v>
      </c>
      <c r="K20" s="87">
        <v>1.2063537394051216E-3</v>
      </c>
      <c r="L20" s="78">
        <v>8.7300000000000003E-2</v>
      </c>
      <c r="M20" s="78">
        <v>5.0000000000000001E-3</v>
      </c>
    </row>
    <row r="21" spans="2:13">
      <c r="B21" s="79" t="s">
        <v>227</v>
      </c>
      <c r="C21" s="16"/>
      <c r="D21" s="16"/>
      <c r="E21" s="16"/>
      <c r="H21" s="81">
        <v>918962.53</v>
      </c>
      <c r="J21" s="81">
        <v>3484.1821021501642</v>
      </c>
      <c r="L21" s="80">
        <v>0.2404</v>
      </c>
      <c r="M21" s="80">
        <v>1.37E-2</v>
      </c>
    </row>
    <row r="22" spans="2:13">
      <c r="B22" s="79" t="s">
        <v>291</v>
      </c>
      <c r="C22" s="16"/>
      <c r="D22" s="16"/>
      <c r="E22" s="16"/>
      <c r="H22" s="81">
        <v>0</v>
      </c>
      <c r="J22" s="81">
        <v>0</v>
      </c>
      <c r="L22" s="80">
        <v>0</v>
      </c>
      <c r="M22" s="80">
        <v>0</v>
      </c>
    </row>
    <row r="23" spans="2:13">
      <c r="B23" t="s">
        <v>222</v>
      </c>
      <c r="C23" t="s">
        <v>222</v>
      </c>
      <c r="D23" s="16"/>
      <c r="E23" s="16"/>
      <c r="F23" t="s">
        <v>222</v>
      </c>
      <c r="G23" t="s">
        <v>222</v>
      </c>
      <c r="H23" s="77">
        <v>0</v>
      </c>
      <c r="I23" s="77">
        <v>0</v>
      </c>
      <c r="J23" s="77">
        <v>0</v>
      </c>
      <c r="K23" s="78">
        <v>0</v>
      </c>
      <c r="L23" s="78">
        <v>0</v>
      </c>
      <c r="M23" s="78">
        <v>0</v>
      </c>
    </row>
    <row r="24" spans="2:13">
      <c r="B24" s="79" t="s">
        <v>292</v>
      </c>
      <c r="C24" s="16"/>
      <c r="D24" s="16"/>
      <c r="E24" s="16"/>
      <c r="H24" s="81">
        <v>918962.53</v>
      </c>
      <c r="J24" s="81">
        <v>3484.1821021501642</v>
      </c>
      <c r="L24" s="80">
        <v>0.2404</v>
      </c>
      <c r="M24" s="80">
        <v>1.37E-2</v>
      </c>
    </row>
    <row r="25" spans="2:13">
      <c r="B25" t="s">
        <v>932</v>
      </c>
      <c r="C25" t="s">
        <v>933</v>
      </c>
      <c r="D25" t="s">
        <v>123</v>
      </c>
      <c r="E25" t="s">
        <v>934</v>
      </c>
      <c r="F25" t="s">
        <v>935</v>
      </c>
      <c r="G25" t="s">
        <v>110</v>
      </c>
      <c r="H25" s="77">
        <v>379614</v>
      </c>
      <c r="I25" s="77">
        <v>100</v>
      </c>
      <c r="J25" s="77">
        <v>1424.6913420000001</v>
      </c>
      <c r="K25" s="87">
        <v>2.7597937828915593E-3</v>
      </c>
      <c r="L25" s="78">
        <v>9.8299999999999998E-2</v>
      </c>
      <c r="M25" s="78">
        <v>5.5999999999999999E-3</v>
      </c>
    </row>
    <row r="26" spans="2:13">
      <c r="B26" t="s">
        <v>936</v>
      </c>
      <c r="C26" t="s">
        <v>937</v>
      </c>
      <c r="D26" t="s">
        <v>123</v>
      </c>
      <c r="E26" t="s">
        <v>938</v>
      </c>
      <c r="F26" t="s">
        <v>935</v>
      </c>
      <c r="G26" t="s">
        <v>110</v>
      </c>
      <c r="H26" s="77">
        <v>459076</v>
      </c>
      <c r="I26" s="77">
        <v>108.48654300000011</v>
      </c>
      <c r="J26" s="77">
        <v>1869.1279150814801</v>
      </c>
      <c r="K26" s="87">
        <v>3.3340398624624552E-3</v>
      </c>
      <c r="L26" s="78">
        <v>0.129</v>
      </c>
      <c r="M26" s="78">
        <v>7.3000000000000001E-3</v>
      </c>
    </row>
    <row r="27" spans="2:13">
      <c r="B27" t="s">
        <v>939</v>
      </c>
      <c r="C27" t="s">
        <v>940</v>
      </c>
      <c r="D27" t="s">
        <v>123</v>
      </c>
      <c r="E27" t="s">
        <v>916</v>
      </c>
      <c r="F27" t="s">
        <v>935</v>
      </c>
      <c r="G27" t="s">
        <v>110</v>
      </c>
      <c r="H27" s="77">
        <v>80272.53</v>
      </c>
      <c r="I27" s="77">
        <v>63.188299999999842</v>
      </c>
      <c r="J27" s="77">
        <v>190.36284506868401</v>
      </c>
      <c r="K27" s="87">
        <v>7.4851037788605393E-3</v>
      </c>
      <c r="L27" s="78">
        <v>1.3100000000000001E-2</v>
      </c>
      <c r="M27" s="78">
        <v>6.9999999999999999E-4</v>
      </c>
    </row>
    <row r="28" spans="2:13">
      <c r="B28" t="s">
        <v>229</v>
      </c>
      <c r="C28" s="16"/>
      <c r="D28" s="16"/>
      <c r="E28" s="16"/>
    </row>
    <row r="29" spans="2:13">
      <c r="B29" t="s">
        <v>285</v>
      </c>
      <c r="C29" s="16"/>
      <c r="D29" s="16"/>
      <c r="E29" s="16"/>
    </row>
    <row r="30" spans="2:13">
      <c r="B30" t="s">
        <v>286</v>
      </c>
      <c r="C30" s="16"/>
      <c r="D30" s="16"/>
      <c r="E30" s="16"/>
    </row>
    <row r="31" spans="2:13">
      <c r="B31" t="s">
        <v>287</v>
      </c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A586"/>
  <sheetViews>
    <sheetView rightToLeft="1" topLeftCell="A34" workbookViewId="0">
      <selection activeCell="I52" sqref="I5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</row>
    <row r="6" spans="2:53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3"/>
    </row>
    <row r="7" spans="2:53" ht="26.25" customHeight="1">
      <c r="B7" s="101" t="s">
        <v>139</v>
      </c>
      <c r="C7" s="102"/>
      <c r="D7" s="102"/>
      <c r="E7" s="102"/>
      <c r="F7" s="102"/>
      <c r="G7" s="102"/>
      <c r="H7" s="102"/>
      <c r="I7" s="102"/>
      <c r="J7" s="102"/>
      <c r="K7" s="103"/>
    </row>
    <row r="8" spans="2:53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A8" s="16"/>
    </row>
    <row r="9" spans="2:53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A9" s="16"/>
    </row>
    <row r="10" spans="2:53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BA10" s="16"/>
    </row>
    <row r="11" spans="2:53" s="23" customFormat="1" ht="18" customHeight="1">
      <c r="B11" s="24" t="s">
        <v>140</v>
      </c>
      <c r="C11" s="7"/>
      <c r="D11" s="7"/>
      <c r="E11" s="7"/>
      <c r="F11" s="75">
        <v>21835407.859999999</v>
      </c>
      <c r="G11" s="7"/>
      <c r="H11" s="75">
        <v>57669.664062869968</v>
      </c>
      <c r="I11" s="7"/>
      <c r="J11" s="76">
        <v>1</v>
      </c>
      <c r="K11" s="76">
        <v>0.2263</v>
      </c>
      <c r="L11" s="19"/>
      <c r="M11" s="19"/>
      <c r="N11" s="19"/>
      <c r="O11" s="19"/>
      <c r="P11" s="19"/>
      <c r="Q11" s="19"/>
      <c r="R11" s="19"/>
      <c r="S11" s="19"/>
      <c r="BA11" s="16"/>
    </row>
    <row r="12" spans="2:53">
      <c r="B12" s="79" t="s">
        <v>202</v>
      </c>
      <c r="C12" s="16"/>
      <c r="F12" s="81">
        <v>15696603.869999999</v>
      </c>
      <c r="H12" s="81">
        <v>29148.615209824671</v>
      </c>
      <c r="J12" s="80">
        <v>0.50539999999999996</v>
      </c>
      <c r="K12" s="80">
        <v>0.1144</v>
      </c>
    </row>
    <row r="13" spans="2:53">
      <c r="B13" s="79" t="s">
        <v>941</v>
      </c>
      <c r="C13" s="16"/>
      <c r="F13" s="81">
        <v>1219391.3600000001</v>
      </c>
      <c r="H13" s="81">
        <v>4196.7552348582012</v>
      </c>
      <c r="J13" s="80">
        <v>7.2800000000000004E-2</v>
      </c>
      <c r="K13" s="80">
        <v>1.6500000000000001E-2</v>
      </c>
    </row>
    <row r="14" spans="2:53">
      <c r="B14" t="s">
        <v>942</v>
      </c>
      <c r="C14">
        <v>74221</v>
      </c>
      <c r="D14" t="s">
        <v>106</v>
      </c>
      <c r="E14" t="s">
        <v>943</v>
      </c>
      <c r="F14" s="77">
        <v>150868</v>
      </c>
      <c r="G14" s="77">
        <v>103.0635</v>
      </c>
      <c r="H14" s="77">
        <v>547.16875111241995</v>
      </c>
      <c r="I14" s="78">
        <v>7.5700000000000003E-2</v>
      </c>
      <c r="J14" s="78">
        <v>9.4999999999999998E-3</v>
      </c>
      <c r="K14" s="78">
        <v>2.0999999999999999E-3</v>
      </c>
    </row>
    <row r="15" spans="2:53">
      <c r="B15" t="s">
        <v>944</v>
      </c>
      <c r="C15">
        <v>74173</v>
      </c>
      <c r="D15" t="s">
        <v>106</v>
      </c>
      <c r="E15" t="s">
        <v>945</v>
      </c>
      <c r="F15" s="77">
        <v>274196.47999999998</v>
      </c>
      <c r="G15" s="77">
        <v>75.642328000000063</v>
      </c>
      <c r="H15" s="77">
        <v>729.87086609574601</v>
      </c>
      <c r="I15" s="78">
        <v>0.10349999999999999</v>
      </c>
      <c r="J15" s="78">
        <v>1.2699999999999999E-2</v>
      </c>
      <c r="K15" s="78">
        <v>2.8999999999999998E-3</v>
      </c>
    </row>
    <row r="16" spans="2:53">
      <c r="B16" t="s">
        <v>946</v>
      </c>
      <c r="C16">
        <v>74243</v>
      </c>
      <c r="D16" t="s">
        <v>106</v>
      </c>
      <c r="E16" t="s">
        <v>945</v>
      </c>
      <c r="F16" s="77">
        <v>60519</v>
      </c>
      <c r="G16" s="77">
        <v>100</v>
      </c>
      <c r="H16" s="77">
        <v>212.96636100000001</v>
      </c>
      <c r="I16" s="78">
        <v>0.10249999999999999</v>
      </c>
      <c r="J16" s="78">
        <v>3.7000000000000002E-3</v>
      </c>
      <c r="K16" s="78">
        <v>8.0000000000000004E-4</v>
      </c>
    </row>
    <row r="17" spans="2:11">
      <c r="B17" t="s">
        <v>947</v>
      </c>
      <c r="C17">
        <v>74183</v>
      </c>
      <c r="D17" t="s">
        <v>106</v>
      </c>
      <c r="E17" t="s">
        <v>948</v>
      </c>
      <c r="F17" s="77">
        <v>224745.54</v>
      </c>
      <c r="G17" s="77">
        <v>116.51570799999998</v>
      </c>
      <c r="H17" s="77">
        <v>921.49891323843997</v>
      </c>
      <c r="I17" s="78">
        <v>5.2000000000000005E-2</v>
      </c>
      <c r="J17" s="78">
        <v>1.6E-2</v>
      </c>
      <c r="K17" s="78">
        <v>3.5999999999999999E-3</v>
      </c>
    </row>
    <row r="18" spans="2:11">
      <c r="B18" t="s">
        <v>949</v>
      </c>
      <c r="C18">
        <v>74216</v>
      </c>
      <c r="D18" t="s">
        <v>106</v>
      </c>
      <c r="E18" t="s">
        <v>543</v>
      </c>
      <c r="F18" s="77">
        <v>242743.16</v>
      </c>
      <c r="G18" s="77">
        <v>78.478763000000015</v>
      </c>
      <c r="H18" s="77">
        <v>670.37593707835504</v>
      </c>
      <c r="I18" s="78">
        <v>1.6000000000000004E-2</v>
      </c>
      <c r="J18" s="78">
        <v>1.1599999999999999E-2</v>
      </c>
      <c r="K18" s="78">
        <v>2.5999999999999999E-3</v>
      </c>
    </row>
    <row r="19" spans="2:11">
      <c r="B19" t="s">
        <v>950</v>
      </c>
      <c r="C19">
        <v>74228</v>
      </c>
      <c r="D19" t="s">
        <v>106</v>
      </c>
      <c r="E19" t="s">
        <v>951</v>
      </c>
      <c r="F19" s="77">
        <v>266319.18</v>
      </c>
      <c r="G19" s="77">
        <v>118.96089800000023</v>
      </c>
      <c r="H19" s="77">
        <v>1114.8744063332399</v>
      </c>
      <c r="I19" s="78">
        <v>5.9200000000000003E-2</v>
      </c>
      <c r="J19" s="78">
        <v>1.9300000000000001E-2</v>
      </c>
      <c r="K19" s="78">
        <v>4.4000000000000003E-3</v>
      </c>
    </row>
    <row r="20" spans="2:11">
      <c r="B20" s="79" t="s">
        <v>952</v>
      </c>
      <c r="C20" s="16"/>
      <c r="F20" s="81">
        <v>2318446.4</v>
      </c>
      <c r="H20" s="81">
        <v>3068.0929230451929</v>
      </c>
      <c r="J20" s="80">
        <v>5.3199999999999997E-2</v>
      </c>
      <c r="K20" s="80">
        <v>1.2E-2</v>
      </c>
    </row>
    <row r="21" spans="2:11">
      <c r="B21" t="s">
        <v>953</v>
      </c>
      <c r="C21">
        <v>74233</v>
      </c>
      <c r="D21" t="s">
        <v>102</v>
      </c>
      <c r="E21" t="s">
        <v>954</v>
      </c>
      <c r="F21" s="77">
        <v>1058561</v>
      </c>
      <c r="G21" s="77">
        <v>99.758499999999998</v>
      </c>
      <c r="H21" s="77">
        <v>1056.004575185</v>
      </c>
      <c r="I21" s="78">
        <v>0.09</v>
      </c>
      <c r="J21" s="78">
        <v>1.83E-2</v>
      </c>
      <c r="K21" s="78">
        <v>4.1000000000000003E-3</v>
      </c>
    </row>
    <row r="22" spans="2:11">
      <c r="B22" t="s">
        <v>955</v>
      </c>
      <c r="C22">
        <v>74176</v>
      </c>
      <c r="D22" t="s">
        <v>102</v>
      </c>
      <c r="E22" t="s">
        <v>956</v>
      </c>
      <c r="F22" s="77">
        <v>814479.1</v>
      </c>
      <c r="G22" s="77">
        <v>167.22148999999999</v>
      </c>
      <c r="H22" s="77">
        <v>1361.9840867585899</v>
      </c>
      <c r="I22" s="78">
        <v>1.77E-2</v>
      </c>
      <c r="J22" s="78">
        <v>2.3599999999999999E-2</v>
      </c>
      <c r="K22" s="78">
        <v>5.3E-3</v>
      </c>
    </row>
    <row r="23" spans="2:11">
      <c r="B23" t="s">
        <v>957</v>
      </c>
      <c r="C23">
        <v>74177</v>
      </c>
      <c r="D23" t="s">
        <v>102</v>
      </c>
      <c r="E23" t="s">
        <v>958</v>
      </c>
      <c r="F23" s="77">
        <v>445406.3</v>
      </c>
      <c r="G23" s="77">
        <v>145.957581</v>
      </c>
      <c r="H23" s="77">
        <v>650.10426110160302</v>
      </c>
      <c r="I23" s="78">
        <v>2.5999999999999999E-2</v>
      </c>
      <c r="J23" s="78">
        <v>1.1299999999999999E-2</v>
      </c>
      <c r="K23" s="78">
        <v>2.5999999999999999E-3</v>
      </c>
    </row>
    <row r="24" spans="2:11">
      <c r="B24" s="79" t="s">
        <v>959</v>
      </c>
      <c r="C24" s="16"/>
      <c r="F24" s="81">
        <v>5174901.33</v>
      </c>
      <c r="H24" s="81">
        <v>6297.3005676659704</v>
      </c>
      <c r="J24" s="80">
        <v>0.10920000000000001</v>
      </c>
      <c r="K24" s="80">
        <v>2.47E-2</v>
      </c>
    </row>
    <row r="25" spans="2:11">
      <c r="B25" t="s">
        <v>960</v>
      </c>
      <c r="C25">
        <v>74204</v>
      </c>
      <c r="D25" t="s">
        <v>102</v>
      </c>
      <c r="E25" t="s">
        <v>961</v>
      </c>
      <c r="F25" s="77">
        <v>1012456.04</v>
      </c>
      <c r="G25" s="77">
        <v>197.25495699999973</v>
      </c>
      <c r="H25" s="77">
        <v>1997.1197263459001</v>
      </c>
      <c r="I25" s="78">
        <v>7.8700000000000006E-2</v>
      </c>
      <c r="J25" s="78">
        <v>3.4599999999999999E-2</v>
      </c>
      <c r="K25" s="78">
        <v>7.7999999999999996E-3</v>
      </c>
    </row>
    <row r="26" spans="2:11">
      <c r="B26" t="s">
        <v>962</v>
      </c>
      <c r="C26">
        <v>74186</v>
      </c>
      <c r="D26" t="s">
        <v>102</v>
      </c>
      <c r="E26" t="s">
        <v>963</v>
      </c>
      <c r="F26" s="77">
        <v>3848487.29</v>
      </c>
      <c r="G26" s="77">
        <v>103.5789529999999</v>
      </c>
      <c r="H26" s="77">
        <v>3986.2228413200701</v>
      </c>
      <c r="I26" s="78">
        <v>7.8700000000000006E-2</v>
      </c>
      <c r="J26" s="78">
        <v>6.9099999999999995E-2</v>
      </c>
      <c r="K26" s="78">
        <v>1.5599999999999999E-2</v>
      </c>
    </row>
    <row r="27" spans="2:11">
      <c r="B27" t="s">
        <v>964</v>
      </c>
      <c r="C27">
        <v>74238</v>
      </c>
      <c r="D27" t="s">
        <v>102</v>
      </c>
      <c r="E27" t="s">
        <v>965</v>
      </c>
      <c r="F27" s="77">
        <v>313958</v>
      </c>
      <c r="G27" s="77">
        <v>100</v>
      </c>
      <c r="H27" s="77">
        <v>313.95800000000003</v>
      </c>
      <c r="I27" s="78">
        <v>1.89E-2</v>
      </c>
      <c r="J27" s="78">
        <v>5.4000000000000003E-3</v>
      </c>
      <c r="K27" s="78">
        <v>1.1999999999999999E-3</v>
      </c>
    </row>
    <row r="28" spans="2:11">
      <c r="B28" s="79" t="s">
        <v>966</v>
      </c>
      <c r="C28" s="16"/>
      <c r="F28" s="81">
        <v>6983864.7800000003</v>
      </c>
      <c r="H28" s="81">
        <v>15586.466484255308</v>
      </c>
      <c r="J28" s="80">
        <v>0.27029999999999998</v>
      </c>
      <c r="K28" s="80">
        <v>6.1199999999999997E-2</v>
      </c>
    </row>
    <row r="29" spans="2:11">
      <c r="B29" t="s">
        <v>967</v>
      </c>
      <c r="C29">
        <v>74241</v>
      </c>
      <c r="D29" t="s">
        <v>102</v>
      </c>
      <c r="E29" t="s">
        <v>968</v>
      </c>
      <c r="F29" s="77">
        <v>413581.77</v>
      </c>
      <c r="G29" s="77">
        <v>100.58845299999997</v>
      </c>
      <c r="H29" s="77">
        <v>416.01550433301799</v>
      </c>
      <c r="I29" s="78">
        <v>5.8299999999999998E-2</v>
      </c>
      <c r="J29" s="78">
        <v>7.1999999999999998E-3</v>
      </c>
      <c r="K29" s="78">
        <v>1.6000000000000001E-3</v>
      </c>
    </row>
    <row r="30" spans="2:11">
      <c r="B30" t="s">
        <v>969</v>
      </c>
      <c r="C30">
        <v>74217</v>
      </c>
      <c r="D30" t="s">
        <v>102</v>
      </c>
      <c r="E30" t="s">
        <v>970</v>
      </c>
      <c r="F30" s="77">
        <v>1072791.9099999999</v>
      </c>
      <c r="G30" s="77">
        <v>89.89118499999995</v>
      </c>
      <c r="H30" s="77">
        <v>964.34536048313305</v>
      </c>
      <c r="I30" s="78">
        <v>0.15770000000000001</v>
      </c>
      <c r="J30" s="78">
        <v>1.67E-2</v>
      </c>
      <c r="K30" s="78">
        <v>3.8E-3</v>
      </c>
    </row>
    <row r="31" spans="2:11">
      <c r="B31" t="s">
        <v>971</v>
      </c>
      <c r="C31">
        <v>74231</v>
      </c>
      <c r="D31" t="s">
        <v>102</v>
      </c>
      <c r="E31" t="s">
        <v>479</v>
      </c>
      <c r="F31" s="77">
        <v>752886.3</v>
      </c>
      <c r="G31" s="77">
        <v>87.517499999999998</v>
      </c>
      <c r="H31" s="77">
        <v>658.90726760250004</v>
      </c>
      <c r="I31" s="78">
        <v>5.2600000000000001E-2</v>
      </c>
      <c r="J31" s="78">
        <v>1.14E-2</v>
      </c>
      <c r="K31" s="78">
        <v>2.5999999999999999E-3</v>
      </c>
    </row>
    <row r="32" spans="2:11">
      <c r="B32" t="s">
        <v>972</v>
      </c>
      <c r="C32">
        <v>74239</v>
      </c>
      <c r="D32" t="s">
        <v>102</v>
      </c>
      <c r="E32" t="s">
        <v>304</v>
      </c>
      <c r="F32" s="77">
        <v>376165.71</v>
      </c>
      <c r="G32" s="77">
        <v>18.080432999999999</v>
      </c>
      <c r="H32" s="77">
        <v>68.012389165524297</v>
      </c>
      <c r="I32" s="78">
        <v>3.456E-2</v>
      </c>
      <c r="J32" s="78">
        <v>1.1999999999999999E-3</v>
      </c>
      <c r="K32" s="78">
        <v>2.9999999999999997E-4</v>
      </c>
    </row>
    <row r="33" spans="2:11">
      <c r="B33" t="s">
        <v>973</v>
      </c>
      <c r="C33">
        <v>74196</v>
      </c>
      <c r="D33" t="s">
        <v>102</v>
      </c>
      <c r="E33" t="s">
        <v>974</v>
      </c>
      <c r="F33" s="77">
        <v>8759</v>
      </c>
      <c r="G33" s="77">
        <v>91679.160204999993</v>
      </c>
      <c r="H33" s="77">
        <v>8030.1776423559504</v>
      </c>
      <c r="I33" s="78">
        <v>5.6399999999999999E-2</v>
      </c>
      <c r="J33" s="78">
        <v>0.13919999999999999</v>
      </c>
      <c r="K33" s="78">
        <v>3.15E-2</v>
      </c>
    </row>
    <row r="34" spans="2:11">
      <c r="B34" t="s">
        <v>975</v>
      </c>
      <c r="C34">
        <v>74185</v>
      </c>
      <c r="D34" t="s">
        <v>102</v>
      </c>
      <c r="E34" t="s">
        <v>976</v>
      </c>
      <c r="F34" s="77">
        <v>2616656</v>
      </c>
      <c r="G34" s="77">
        <v>126.07696199999999</v>
      </c>
      <c r="H34" s="77">
        <v>3299.0003907907198</v>
      </c>
      <c r="I34" s="78">
        <v>0.12670000000000001</v>
      </c>
      <c r="J34" s="78">
        <v>5.7200000000000001E-2</v>
      </c>
      <c r="K34" s="78">
        <v>1.29E-2</v>
      </c>
    </row>
    <row r="35" spans="2:11">
      <c r="B35" t="s">
        <v>977</v>
      </c>
      <c r="C35">
        <v>74202</v>
      </c>
      <c r="D35" t="s">
        <v>102</v>
      </c>
      <c r="E35" t="s">
        <v>978</v>
      </c>
      <c r="F35" s="77">
        <v>975144</v>
      </c>
      <c r="G35" s="77">
        <v>172.52358599999999</v>
      </c>
      <c r="H35" s="77">
        <v>1682.3533974638401</v>
      </c>
      <c r="I35" s="78">
        <v>0.10299999999999999</v>
      </c>
      <c r="J35" s="78">
        <v>2.92E-2</v>
      </c>
      <c r="K35" s="78">
        <v>6.6E-3</v>
      </c>
    </row>
    <row r="36" spans="2:11">
      <c r="B36" t="s">
        <v>979</v>
      </c>
      <c r="C36">
        <v>74179</v>
      </c>
      <c r="D36" t="s">
        <v>102</v>
      </c>
      <c r="E36" t="s">
        <v>980</v>
      </c>
      <c r="F36" s="77">
        <v>767880.09</v>
      </c>
      <c r="G36" s="77">
        <v>60.90202599999995</v>
      </c>
      <c r="H36" s="77">
        <v>467.65453206062301</v>
      </c>
      <c r="I36" s="78">
        <v>0.11990000000000001</v>
      </c>
      <c r="J36" s="78">
        <v>8.0999999999999996E-3</v>
      </c>
      <c r="K36" s="78">
        <v>1.8E-3</v>
      </c>
    </row>
    <row r="37" spans="2:11">
      <c r="B37" s="79" t="s">
        <v>227</v>
      </c>
      <c r="C37" s="16"/>
      <c r="F37" s="81">
        <v>6138803.9900000002</v>
      </c>
      <c r="H37" s="81">
        <v>28521.048853045297</v>
      </c>
      <c r="J37" s="80">
        <v>0.49459999999999998</v>
      </c>
      <c r="K37" s="80">
        <v>0.1119</v>
      </c>
    </row>
    <row r="38" spans="2:11">
      <c r="B38" s="79" t="s">
        <v>981</v>
      </c>
      <c r="C38" s="16"/>
      <c r="F38" s="81">
        <v>791696.98</v>
      </c>
      <c r="H38" s="81">
        <v>7571.7596088711362</v>
      </c>
      <c r="J38" s="80">
        <v>0.1313</v>
      </c>
      <c r="K38" s="80">
        <v>2.9700000000000001E-2</v>
      </c>
    </row>
    <row r="39" spans="2:11">
      <c r="B39" t="s">
        <v>982</v>
      </c>
      <c r="C39">
        <v>74180</v>
      </c>
      <c r="D39" t="s">
        <v>106</v>
      </c>
      <c r="E39" t="s">
        <v>983</v>
      </c>
      <c r="F39" s="77">
        <v>151879.13</v>
      </c>
      <c r="G39" s="77">
        <v>561.35190900000089</v>
      </c>
      <c r="H39" s="77">
        <v>3000.2163362135002</v>
      </c>
      <c r="I39" s="78">
        <v>5.8900000000000001E-2</v>
      </c>
      <c r="J39" s="78">
        <v>5.1999999999999998E-2</v>
      </c>
      <c r="K39" s="78">
        <v>1.18E-2</v>
      </c>
    </row>
    <row r="40" spans="2:11">
      <c r="B40" t="s">
        <v>984</v>
      </c>
      <c r="C40">
        <v>74200</v>
      </c>
      <c r="D40" t="s">
        <v>106</v>
      </c>
      <c r="E40" t="s">
        <v>985</v>
      </c>
      <c r="F40" s="77">
        <v>343993.1</v>
      </c>
      <c r="G40" s="77">
        <v>274.8848960000002</v>
      </c>
      <c r="H40" s="77">
        <v>3327.51387956608</v>
      </c>
      <c r="I40" s="78">
        <v>5.6800000000000003E-2</v>
      </c>
      <c r="J40" s="78">
        <v>5.7700000000000001E-2</v>
      </c>
      <c r="K40" s="78">
        <v>1.3100000000000001E-2</v>
      </c>
    </row>
    <row r="41" spans="2:11">
      <c r="B41" t="s">
        <v>986</v>
      </c>
      <c r="C41">
        <v>74215</v>
      </c>
      <c r="D41" t="s">
        <v>106</v>
      </c>
      <c r="E41" t="s">
        <v>987</v>
      </c>
      <c r="F41" s="77">
        <v>237358.1</v>
      </c>
      <c r="G41" s="77">
        <v>117.74404499999997</v>
      </c>
      <c r="H41" s="77">
        <v>983.47262379643496</v>
      </c>
      <c r="I41" s="78">
        <v>3.5400000000000001E-2</v>
      </c>
      <c r="J41" s="78">
        <v>1.7100000000000001E-2</v>
      </c>
      <c r="K41" s="78">
        <v>3.8999999999999998E-3</v>
      </c>
    </row>
    <row r="42" spans="2:11">
      <c r="B42" t="s">
        <v>988</v>
      </c>
      <c r="C42">
        <v>74235</v>
      </c>
      <c r="D42" t="s">
        <v>106</v>
      </c>
      <c r="E42" t="s">
        <v>989</v>
      </c>
      <c r="F42" s="77">
        <v>58466.65</v>
      </c>
      <c r="G42" s="77">
        <v>126.64116099999997</v>
      </c>
      <c r="H42" s="77">
        <v>260.556769295121</v>
      </c>
      <c r="I42" s="78">
        <v>9.4200000000000006E-2</v>
      </c>
      <c r="J42" s="78">
        <v>4.4999999999999997E-3</v>
      </c>
      <c r="K42" s="78">
        <v>1E-3</v>
      </c>
    </row>
    <row r="43" spans="2:11">
      <c r="B43" s="79" t="s">
        <v>990</v>
      </c>
      <c r="C43" s="16"/>
      <c r="F43" s="81">
        <v>330226.63</v>
      </c>
      <c r="H43" s="81">
        <v>2531.5988210247101</v>
      </c>
      <c r="J43" s="80">
        <v>4.3900000000000002E-2</v>
      </c>
      <c r="K43" s="80">
        <v>9.9000000000000008E-3</v>
      </c>
    </row>
    <row r="44" spans="2:11">
      <c r="B44" t="s">
        <v>991</v>
      </c>
      <c r="C44">
        <v>74188</v>
      </c>
      <c r="D44" t="s">
        <v>106</v>
      </c>
      <c r="E44" t="s">
        <v>992</v>
      </c>
      <c r="F44" s="77">
        <v>36601.089999999997</v>
      </c>
      <c r="G44" s="77">
        <v>1083.4059600000014</v>
      </c>
      <c r="H44" s="77">
        <v>1395.4185961165899</v>
      </c>
      <c r="I44" s="78">
        <v>1.6E-2</v>
      </c>
      <c r="J44" s="78">
        <v>2.4199999999999999E-2</v>
      </c>
      <c r="K44" s="78">
        <v>5.4999999999999997E-3</v>
      </c>
    </row>
    <row r="45" spans="2:11">
      <c r="B45" t="s">
        <v>993</v>
      </c>
      <c r="C45">
        <v>74189</v>
      </c>
      <c r="D45" t="s">
        <v>106</v>
      </c>
      <c r="E45" t="s">
        <v>994</v>
      </c>
      <c r="F45" s="77">
        <v>293625.53999999998</v>
      </c>
      <c r="G45" s="77">
        <v>109.95984800000024</v>
      </c>
      <c r="H45" s="77">
        <v>1136.18022490812</v>
      </c>
      <c r="I45" s="78">
        <v>4.4900000000000002E-2</v>
      </c>
      <c r="J45" s="78">
        <v>1.9699999999999999E-2</v>
      </c>
      <c r="K45" s="78">
        <v>4.4999999999999997E-3</v>
      </c>
    </row>
    <row r="46" spans="2:11">
      <c r="B46" s="79" t="s">
        <v>995</v>
      </c>
      <c r="C46" s="16"/>
      <c r="F46" s="81">
        <v>2271756.19</v>
      </c>
      <c r="H46" s="81">
        <v>8481.3858402638034</v>
      </c>
      <c r="J46" s="80">
        <v>0.14710000000000001</v>
      </c>
      <c r="K46" s="80">
        <v>3.3300000000000003E-2</v>
      </c>
    </row>
    <row r="47" spans="2:11">
      <c r="B47" t="s">
        <v>996</v>
      </c>
      <c r="C47">
        <v>74242</v>
      </c>
      <c r="D47" t="s">
        <v>110</v>
      </c>
      <c r="E47" t="s">
        <v>997</v>
      </c>
      <c r="F47" s="77">
        <v>102660</v>
      </c>
      <c r="G47" s="77">
        <v>100</v>
      </c>
      <c r="H47" s="77">
        <v>385.28298000000001</v>
      </c>
      <c r="I47" s="78">
        <v>0.127</v>
      </c>
      <c r="J47" s="78">
        <v>6.7000000000000002E-3</v>
      </c>
      <c r="K47" s="78">
        <v>1.5E-3</v>
      </c>
    </row>
    <row r="48" spans="2:11">
      <c r="B48" t="s">
        <v>998</v>
      </c>
      <c r="C48">
        <v>74192</v>
      </c>
      <c r="D48" t="s">
        <v>106</v>
      </c>
      <c r="E48" t="s">
        <v>999</v>
      </c>
      <c r="F48" s="77">
        <v>283273</v>
      </c>
      <c r="G48" s="77">
        <v>117.48602000000027</v>
      </c>
      <c r="H48" s="77">
        <v>1171.1449243163599</v>
      </c>
      <c r="I48" s="78">
        <v>3.5400000000000001E-2</v>
      </c>
      <c r="J48" s="78">
        <v>2.0299999999999999E-2</v>
      </c>
      <c r="K48" s="78">
        <v>4.5999999999999999E-3</v>
      </c>
    </row>
    <row r="49" spans="2:11">
      <c r="B49" t="s">
        <v>1000</v>
      </c>
      <c r="C49">
        <v>74178</v>
      </c>
      <c r="D49" t="s">
        <v>106</v>
      </c>
      <c r="E49" t="s">
        <v>1001</v>
      </c>
      <c r="F49" s="77">
        <v>614757.96</v>
      </c>
      <c r="G49" s="77">
        <v>129.31307369999979</v>
      </c>
      <c r="H49" s="77">
        <v>2797.4727344838898</v>
      </c>
      <c r="I49" s="78">
        <v>3.4639999999999997E-2</v>
      </c>
      <c r="J49" s="78">
        <v>4.8500000000000001E-2</v>
      </c>
      <c r="K49" s="78">
        <v>1.0999999999999999E-2</v>
      </c>
    </row>
    <row r="50" spans="2:11">
      <c r="B50" t="s">
        <v>1002</v>
      </c>
      <c r="C50">
        <v>74208</v>
      </c>
      <c r="D50" t="s">
        <v>106</v>
      </c>
      <c r="E50" t="s">
        <v>1003</v>
      </c>
      <c r="F50" s="77">
        <v>225157.86</v>
      </c>
      <c r="G50" s="77">
        <v>120.91280799999997</v>
      </c>
      <c r="H50" s="77">
        <v>958.02906748369605</v>
      </c>
      <c r="I50" s="78">
        <v>4.7000000000000002E-3</v>
      </c>
      <c r="J50" s="78">
        <v>1.66E-2</v>
      </c>
      <c r="K50" s="78">
        <v>3.8E-3</v>
      </c>
    </row>
    <row r="51" spans="2:11">
      <c r="B51" t="s">
        <v>1004</v>
      </c>
      <c r="C51">
        <v>74244</v>
      </c>
      <c r="D51" t="s">
        <v>106</v>
      </c>
      <c r="E51" t="s">
        <v>1005</v>
      </c>
      <c r="F51" s="77">
        <v>314472</v>
      </c>
      <c r="G51" s="77">
        <v>100</v>
      </c>
      <c r="H51" s="77">
        <v>1106.626968</v>
      </c>
      <c r="I51" s="78">
        <v>2.58E-2</v>
      </c>
      <c r="J51" s="78">
        <v>1.9199999999999998E-2</v>
      </c>
      <c r="K51" s="78">
        <v>4.3E-3</v>
      </c>
    </row>
    <row r="52" spans="2:11">
      <c r="B52" t="s">
        <v>1006</v>
      </c>
      <c r="C52">
        <v>74237</v>
      </c>
      <c r="D52" t="s">
        <v>113</v>
      </c>
      <c r="E52" t="s">
        <v>265</v>
      </c>
      <c r="F52" s="77">
        <v>202941.37</v>
      </c>
      <c r="G52" s="77">
        <v>98.28276799999999</v>
      </c>
      <c r="H52" s="77">
        <v>845.21642306718797</v>
      </c>
      <c r="I52" s="78">
        <v>4.5400000000000003E-2</v>
      </c>
      <c r="J52" s="78">
        <v>1.47E-2</v>
      </c>
      <c r="K52" s="78">
        <v>3.3E-3</v>
      </c>
    </row>
    <row r="53" spans="2:11">
      <c r="B53" t="s">
        <v>1007</v>
      </c>
      <c r="C53">
        <v>74181</v>
      </c>
      <c r="D53" t="s">
        <v>106</v>
      </c>
      <c r="E53" t="s">
        <v>1008</v>
      </c>
      <c r="F53" s="77">
        <v>528494</v>
      </c>
      <c r="G53" s="77">
        <v>65.471132999999824</v>
      </c>
      <c r="H53" s="77">
        <v>1217.61274291267</v>
      </c>
      <c r="I53" s="78">
        <v>0.19900000000000001</v>
      </c>
      <c r="J53" s="78">
        <v>2.1100000000000001E-2</v>
      </c>
      <c r="K53" s="78">
        <v>4.7999999999999996E-3</v>
      </c>
    </row>
    <row r="54" spans="2:11">
      <c r="B54" s="79" t="s">
        <v>1009</v>
      </c>
      <c r="C54" s="16"/>
      <c r="F54" s="81">
        <v>2745124.19</v>
      </c>
      <c r="H54" s="81">
        <v>9936.3045828856448</v>
      </c>
      <c r="J54" s="80">
        <v>0.17230000000000001</v>
      </c>
      <c r="K54" s="80">
        <v>3.9E-2</v>
      </c>
    </row>
    <row r="55" spans="2:11">
      <c r="B55" t="s">
        <v>1010</v>
      </c>
      <c r="C55">
        <v>74187</v>
      </c>
      <c r="D55" t="s">
        <v>106</v>
      </c>
      <c r="E55" t="s">
        <v>1011</v>
      </c>
      <c r="F55" s="77">
        <v>168550.08</v>
      </c>
      <c r="G55" s="77">
        <v>84.937995999999941</v>
      </c>
      <c r="H55" s="77">
        <v>503.790808873348</v>
      </c>
      <c r="I55" s="78">
        <v>3.3300000000000003E-2</v>
      </c>
      <c r="J55" s="78">
        <v>8.6999999999999994E-3</v>
      </c>
      <c r="K55" s="78">
        <v>2E-3</v>
      </c>
    </row>
    <row r="56" spans="2:11">
      <c r="B56" t="s">
        <v>1012</v>
      </c>
      <c r="C56">
        <v>74205</v>
      </c>
      <c r="D56" t="s">
        <v>110</v>
      </c>
      <c r="E56" t="s">
        <v>1013</v>
      </c>
      <c r="F56" s="77">
        <v>237633</v>
      </c>
      <c r="G56" s="77">
        <v>223.97339900000006</v>
      </c>
      <c r="H56" s="77">
        <v>1997.4768562930001</v>
      </c>
      <c r="I56" s="78">
        <v>0.19639999999999999</v>
      </c>
      <c r="J56" s="78">
        <v>3.4599999999999999E-2</v>
      </c>
      <c r="K56" s="78">
        <v>7.7999999999999996E-3</v>
      </c>
    </row>
    <row r="57" spans="2:11">
      <c r="B57" t="s">
        <v>1014</v>
      </c>
      <c r="C57">
        <v>74199</v>
      </c>
      <c r="D57" t="s">
        <v>106</v>
      </c>
      <c r="E57" t="s">
        <v>954</v>
      </c>
      <c r="F57" s="77">
        <v>536272.1</v>
      </c>
      <c r="G57" s="77">
        <v>66.26975599999993</v>
      </c>
      <c r="H57" s="77">
        <v>1250.6040806124199</v>
      </c>
      <c r="I57" s="78">
        <v>2.6270000000000002E-2</v>
      </c>
      <c r="J57" s="78">
        <v>2.1700000000000001E-2</v>
      </c>
      <c r="K57" s="78">
        <v>4.8999999999999998E-3</v>
      </c>
    </row>
    <row r="58" spans="2:11">
      <c r="B58" t="s">
        <v>1015</v>
      </c>
      <c r="C58">
        <v>74203</v>
      </c>
      <c r="D58" t="s">
        <v>106</v>
      </c>
      <c r="E58" t="s">
        <v>314</v>
      </c>
      <c r="F58" s="77">
        <v>499931</v>
      </c>
      <c r="G58" s="77">
        <v>100</v>
      </c>
      <c r="H58" s="77">
        <v>1759.2571889999999</v>
      </c>
      <c r="I58" s="78">
        <v>4.9669999999999999E-2</v>
      </c>
      <c r="J58" s="78">
        <v>3.0499999999999999E-2</v>
      </c>
      <c r="K58" s="78">
        <v>6.8999999999999999E-3</v>
      </c>
    </row>
    <row r="59" spans="2:11">
      <c r="B59" t="s">
        <v>1016</v>
      </c>
      <c r="C59">
        <v>74193</v>
      </c>
      <c r="D59" t="s">
        <v>106</v>
      </c>
      <c r="E59" t="s">
        <v>570</v>
      </c>
      <c r="F59" s="77">
        <v>111467.67</v>
      </c>
      <c r="G59" s="77">
        <v>28.93570400000004</v>
      </c>
      <c r="H59" s="77">
        <v>113.50166781003</v>
      </c>
      <c r="I59" s="78">
        <v>1.0200000000000001E-2</v>
      </c>
      <c r="J59" s="78">
        <v>2E-3</v>
      </c>
      <c r="K59" s="78">
        <v>4.0000000000000002E-4</v>
      </c>
    </row>
    <row r="60" spans="2:11">
      <c r="B60" t="s">
        <v>1017</v>
      </c>
      <c r="C60">
        <v>74190</v>
      </c>
      <c r="D60" t="s">
        <v>106</v>
      </c>
      <c r="E60" t="s">
        <v>1018</v>
      </c>
      <c r="F60" s="77">
        <v>455955.38</v>
      </c>
      <c r="G60" s="77">
        <v>121.54261599999982</v>
      </c>
      <c r="H60" s="77">
        <v>1950.1597600928401</v>
      </c>
      <c r="I60" s="78">
        <v>0.19874</v>
      </c>
      <c r="J60" s="78">
        <v>3.3799999999999997E-2</v>
      </c>
      <c r="K60" s="78">
        <v>7.7000000000000002E-3</v>
      </c>
    </row>
    <row r="61" spans="2:11">
      <c r="B61" t="s">
        <v>1019</v>
      </c>
      <c r="C61">
        <v>74207</v>
      </c>
      <c r="D61" t="s">
        <v>106</v>
      </c>
      <c r="E61" t="s">
        <v>1020</v>
      </c>
      <c r="F61" s="77">
        <v>230835.69</v>
      </c>
      <c r="G61" s="77">
        <v>158.26887599999969</v>
      </c>
      <c r="H61" s="77">
        <v>1285.6351618818801</v>
      </c>
      <c r="I61" s="78">
        <v>1.1111111111111111E-3</v>
      </c>
      <c r="J61" s="78">
        <v>2.23E-2</v>
      </c>
      <c r="K61" s="78">
        <v>5.0000000000000001E-3</v>
      </c>
    </row>
    <row r="62" spans="2:11">
      <c r="B62" t="s">
        <v>1021</v>
      </c>
      <c r="C62">
        <v>74197</v>
      </c>
      <c r="D62" t="s">
        <v>106</v>
      </c>
      <c r="E62" t="s">
        <v>269</v>
      </c>
      <c r="F62" s="77">
        <v>376201.27</v>
      </c>
      <c r="G62" s="77">
        <v>45.119036999999977</v>
      </c>
      <c r="H62" s="77">
        <v>597.30939513410397</v>
      </c>
      <c r="I62" s="78">
        <v>2.53E-2</v>
      </c>
      <c r="J62" s="78">
        <v>1.04E-2</v>
      </c>
      <c r="K62" s="78">
        <v>2.3E-3</v>
      </c>
    </row>
    <row r="63" spans="2:11">
      <c r="B63" t="s">
        <v>1022</v>
      </c>
      <c r="C63">
        <v>74240</v>
      </c>
      <c r="D63" t="s">
        <v>110</v>
      </c>
      <c r="E63" t="s">
        <v>259</v>
      </c>
      <c r="F63" s="77">
        <v>128278</v>
      </c>
      <c r="G63" s="77">
        <v>99.406417000000047</v>
      </c>
      <c r="H63" s="77">
        <v>478.56966318802301</v>
      </c>
      <c r="I63" s="78">
        <v>3.04E-2</v>
      </c>
      <c r="J63" s="78">
        <v>8.3000000000000001E-3</v>
      </c>
      <c r="K63" s="78">
        <v>1.9E-3</v>
      </c>
    </row>
    <row r="64" spans="2:11">
      <c r="B64" t="s">
        <v>229</v>
      </c>
      <c r="C64" s="16"/>
    </row>
    <row r="65" spans="2:3">
      <c r="B65" t="s">
        <v>285</v>
      </c>
      <c r="C65" s="16"/>
    </row>
    <row r="66" spans="2:3">
      <c r="B66" t="s">
        <v>286</v>
      </c>
      <c r="C66" s="16"/>
    </row>
    <row r="67" spans="2:3">
      <c r="B67" t="s">
        <v>287</v>
      </c>
      <c r="C67" s="16"/>
    </row>
    <row r="68" spans="2:3">
      <c r="C68" s="16"/>
    </row>
    <row r="69" spans="2:3">
      <c r="C69" s="16"/>
    </row>
    <row r="70" spans="2:3">
      <c r="C70" s="16"/>
    </row>
    <row r="71" spans="2:3">
      <c r="C71" s="16"/>
    </row>
    <row r="72" spans="2:3">
      <c r="C72" s="16"/>
    </row>
    <row r="73" spans="2:3">
      <c r="C73" s="16"/>
    </row>
    <row r="74" spans="2:3">
      <c r="C74" s="16"/>
    </row>
    <row r="75" spans="2:3">
      <c r="C75" s="16"/>
    </row>
    <row r="76" spans="2:3">
      <c r="C76" s="16"/>
    </row>
    <row r="77" spans="2:3">
      <c r="C77" s="16"/>
    </row>
    <row r="78" spans="2:3">
      <c r="C78" s="16"/>
    </row>
    <row r="79" spans="2:3">
      <c r="C79" s="16"/>
    </row>
    <row r="80" spans="2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O1:XFD1048576 A1:N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</row>
    <row r="6" spans="2:59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3"/>
    </row>
    <row r="7" spans="2:59" ht="26.25" customHeight="1">
      <c r="B7" s="101" t="s">
        <v>141</v>
      </c>
      <c r="C7" s="102"/>
      <c r="D7" s="102"/>
      <c r="E7" s="102"/>
      <c r="F7" s="102"/>
      <c r="G7" s="102"/>
      <c r="H7" s="102"/>
      <c r="I7" s="102"/>
      <c r="J7" s="102"/>
      <c r="K7" s="102"/>
      <c r="L7" s="103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48189.61</v>
      </c>
      <c r="H11" s="7"/>
      <c r="I11" s="75">
        <v>212.21222714375543</v>
      </c>
      <c r="J11" s="7"/>
      <c r="K11" s="76">
        <v>1</v>
      </c>
      <c r="L11" s="76">
        <v>8.0000000000000004E-4</v>
      </c>
      <c r="M11" s="16"/>
      <c r="N11" s="16"/>
      <c r="O11" s="16"/>
      <c r="P11" s="16"/>
      <c r="BG11" s="16"/>
    </row>
    <row r="12" spans="2:59">
      <c r="B12" s="79" t="s">
        <v>1023</v>
      </c>
      <c r="C12" s="16"/>
      <c r="D12" s="16"/>
      <c r="G12" s="81">
        <v>48189.61</v>
      </c>
      <c r="I12" s="81">
        <v>212.21222714375543</v>
      </c>
      <c r="K12" s="80">
        <v>1</v>
      </c>
      <c r="L12" s="80">
        <v>8.0000000000000004E-4</v>
      </c>
    </row>
    <row r="13" spans="2:59">
      <c r="B13" t="s">
        <v>1024</v>
      </c>
      <c r="C13" t="s">
        <v>1025</v>
      </c>
      <c r="D13" t="s">
        <v>602</v>
      </c>
      <c r="E13" t="s">
        <v>106</v>
      </c>
      <c r="F13" t="s">
        <v>1026</v>
      </c>
      <c r="G13" s="77">
        <v>3633.08</v>
      </c>
      <c r="H13" s="77">
        <v>66.982200000000006</v>
      </c>
      <c r="I13" s="77">
        <v>8.5635460124834406</v>
      </c>
      <c r="J13" s="78">
        <v>0</v>
      </c>
      <c r="K13" s="78">
        <v>4.0399999999999998E-2</v>
      </c>
      <c r="L13" s="78">
        <v>0</v>
      </c>
    </row>
    <row r="14" spans="2:59">
      <c r="B14" t="s">
        <v>1027</v>
      </c>
      <c r="C14" t="s">
        <v>1028</v>
      </c>
      <c r="D14" t="s">
        <v>602</v>
      </c>
      <c r="E14" t="s">
        <v>106</v>
      </c>
      <c r="F14" t="s">
        <v>1029</v>
      </c>
      <c r="G14" s="77">
        <v>44556.53</v>
      </c>
      <c r="H14" s="77">
        <v>129.88260000000011</v>
      </c>
      <c r="I14" s="77">
        <v>203.64868113127201</v>
      </c>
      <c r="J14" s="78">
        <v>0</v>
      </c>
      <c r="K14" s="78">
        <v>0.95960000000000001</v>
      </c>
      <c r="L14" s="78">
        <v>8.0000000000000004E-4</v>
      </c>
    </row>
    <row r="15" spans="2:59">
      <c r="B15" s="79" t="s">
        <v>863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9">
      <c r="B16" t="s">
        <v>222</v>
      </c>
      <c r="C16" t="s">
        <v>222</v>
      </c>
      <c r="D16" t="s">
        <v>222</v>
      </c>
      <c r="E16" t="s">
        <v>222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4">
      <c r="B17" t="s">
        <v>229</v>
      </c>
      <c r="C17" s="16"/>
      <c r="D17" s="16"/>
    </row>
    <row r="18" spans="2:4">
      <c r="B18" t="s">
        <v>285</v>
      </c>
      <c r="C18" s="16"/>
      <c r="D18" s="16"/>
    </row>
    <row r="19" spans="2:4">
      <c r="B19" t="s">
        <v>286</v>
      </c>
      <c r="C19" s="16"/>
      <c r="D19" s="16"/>
    </row>
    <row r="20" spans="2:4">
      <c r="B20" t="s">
        <v>287</v>
      </c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</row>
    <row r="6" spans="2:52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3"/>
    </row>
    <row r="7" spans="2:52" ht="26.25" customHeight="1">
      <c r="B7" s="101" t="s">
        <v>142</v>
      </c>
      <c r="C7" s="102"/>
      <c r="D7" s="102"/>
      <c r="E7" s="102"/>
      <c r="F7" s="102"/>
      <c r="G7" s="102"/>
      <c r="H7" s="102"/>
      <c r="I7" s="102"/>
      <c r="J7" s="102"/>
      <c r="K7" s="102"/>
      <c r="L7" s="103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202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864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222</v>
      </c>
      <c r="C14" t="s">
        <v>222</v>
      </c>
      <c r="D14" t="s">
        <v>222</v>
      </c>
      <c r="E14" t="s">
        <v>222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865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222</v>
      </c>
      <c r="C16" t="s">
        <v>222</v>
      </c>
      <c r="D16" t="s">
        <v>222</v>
      </c>
      <c r="E16" t="s">
        <v>222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1030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222</v>
      </c>
      <c r="C18" t="s">
        <v>222</v>
      </c>
      <c r="D18" t="s">
        <v>222</v>
      </c>
      <c r="E18" t="s">
        <v>222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866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222</v>
      </c>
      <c r="C20" t="s">
        <v>222</v>
      </c>
      <c r="D20" t="s">
        <v>222</v>
      </c>
      <c r="E20" t="s">
        <v>222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561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222</v>
      </c>
      <c r="C22" t="s">
        <v>222</v>
      </c>
      <c r="D22" t="s">
        <v>222</v>
      </c>
      <c r="E22" t="s">
        <v>222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227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864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222</v>
      </c>
      <c r="C25" t="s">
        <v>222</v>
      </c>
      <c r="D25" t="s">
        <v>222</v>
      </c>
      <c r="E25" t="s">
        <v>222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867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222</v>
      </c>
      <c r="C27" t="s">
        <v>222</v>
      </c>
      <c r="D27" t="s">
        <v>222</v>
      </c>
      <c r="E27" t="s">
        <v>222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866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222</v>
      </c>
      <c r="C29" t="s">
        <v>222</v>
      </c>
      <c r="D29" t="s">
        <v>222</v>
      </c>
      <c r="E29" t="s">
        <v>222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868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222</v>
      </c>
      <c r="C31" t="s">
        <v>222</v>
      </c>
      <c r="D31" t="s">
        <v>222</v>
      </c>
      <c r="E31" t="s">
        <v>222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561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222</v>
      </c>
      <c r="C33" t="s">
        <v>222</v>
      </c>
      <c r="D33" t="s">
        <v>222</v>
      </c>
      <c r="E33" t="s">
        <v>222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229</v>
      </c>
      <c r="C34" s="16"/>
      <c r="D34" s="16"/>
    </row>
    <row r="35" spans="2:12">
      <c r="B35" t="s">
        <v>285</v>
      </c>
      <c r="C35" s="16"/>
      <c r="D35" s="16"/>
    </row>
    <row r="36" spans="2:12">
      <c r="B36" t="s">
        <v>286</v>
      </c>
      <c r="C36" s="16"/>
      <c r="D36" s="16"/>
    </row>
    <row r="37" spans="2:12">
      <c r="B37" t="s">
        <v>287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L12" sqref="K12:L27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</row>
    <row r="5" spans="2:13">
      <c r="B5" s="2"/>
    </row>
    <row r="7" spans="2:13" ht="26.25" customHeight="1">
      <c r="B7" s="91" t="s">
        <v>47</v>
      </c>
      <c r="C7" s="92"/>
      <c r="D7" s="92"/>
      <c r="E7" s="92"/>
      <c r="F7" s="92"/>
      <c r="G7" s="92"/>
      <c r="H7" s="92"/>
      <c r="I7" s="92"/>
      <c r="J7" s="92"/>
      <c r="K7" s="92"/>
      <c r="L7" s="92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f>J12</f>
        <v>33503.588085965966</v>
      </c>
      <c r="K11" s="76">
        <f>J11/$J$11</f>
        <v>1</v>
      </c>
      <c r="L11" s="76">
        <f>J11/'סכום נכסי הקרן'!$C$42</f>
        <v>0.13119374532901532</v>
      </c>
    </row>
    <row r="12" spans="2:13">
      <c r="B12" s="79" t="s">
        <v>202</v>
      </c>
      <c r="C12" s="26"/>
      <c r="D12" s="27"/>
      <c r="E12" s="27"/>
      <c r="F12" s="27"/>
      <c r="G12" s="27"/>
      <c r="H12" s="27"/>
      <c r="I12" s="80">
        <v>0</v>
      </c>
      <c r="J12" s="81">
        <f>J13+J16</f>
        <v>33503.588085965966</v>
      </c>
      <c r="K12" s="80">
        <f t="shared" ref="K12:K27" si="0">J12/$J$11</f>
        <v>1</v>
      </c>
      <c r="L12" s="80">
        <f>J12/'סכום נכסי הקרן'!$C$42</f>
        <v>0.13119374532901532</v>
      </c>
    </row>
    <row r="13" spans="2:13">
      <c r="B13" s="79" t="s">
        <v>203</v>
      </c>
      <c r="C13" s="26"/>
      <c r="D13" s="27"/>
      <c r="E13" s="27"/>
      <c r="F13" s="27"/>
      <c r="G13" s="27"/>
      <c r="H13" s="27"/>
      <c r="I13" s="80">
        <v>0</v>
      </c>
      <c r="J13" s="81">
        <f>J14+J15</f>
        <v>25239.601259999967</v>
      </c>
      <c r="K13" s="80">
        <f t="shared" si="0"/>
        <v>0.75334024508773045</v>
      </c>
      <c r="L13" s="80">
        <f>J13/'סכום נכסי הקרן'!$C$42</f>
        <v>9.8833528260137693E-2</v>
      </c>
    </row>
    <row r="14" spans="2:13">
      <c r="B14" t="s">
        <v>204</v>
      </c>
      <c r="C14" t="s">
        <v>205</v>
      </c>
      <c r="D14" t="s">
        <v>206</v>
      </c>
      <c r="E14" t="s">
        <v>207</v>
      </c>
      <c r="F14" t="s">
        <v>208</v>
      </c>
      <c r="G14" t="s">
        <v>102</v>
      </c>
      <c r="H14" s="78">
        <v>0</v>
      </c>
      <c r="I14" s="78">
        <v>0</v>
      </c>
      <c r="J14" s="77">
        <v>31.674579999999999</v>
      </c>
      <c r="K14" s="78">
        <f t="shared" si="0"/>
        <v>9.4540859082695963E-4</v>
      </c>
      <c r="L14" s="78">
        <f>J14/'סכום נכסי הקרן'!$C$42</f>
        <v>1.2403169389681539E-4</v>
      </c>
    </row>
    <row r="15" spans="2:13">
      <c r="B15" t="s">
        <v>209</v>
      </c>
      <c r="C15" t="s">
        <v>210</v>
      </c>
      <c r="D15" t="s">
        <v>211</v>
      </c>
      <c r="E15" t="s">
        <v>207</v>
      </c>
      <c r="F15" t="s">
        <v>208</v>
      </c>
      <c r="G15" t="s">
        <v>102</v>
      </c>
      <c r="H15" s="78">
        <v>0</v>
      </c>
      <c r="I15" s="78">
        <v>0</v>
      </c>
      <c r="J15" s="77">
        <f>24656.97797+550.948709999968</f>
        <v>25207.926679999968</v>
      </c>
      <c r="K15" s="78">
        <f t="shared" si="0"/>
        <v>0.75239483649690353</v>
      </c>
      <c r="L15" s="78">
        <f>J15/'סכום נכסי הקרן'!$C$42</f>
        <v>9.8709496566240881E-2</v>
      </c>
    </row>
    <row r="16" spans="2:13">
      <c r="B16" s="79" t="s">
        <v>212</v>
      </c>
      <c r="D16" s="16"/>
      <c r="I16" s="80">
        <v>0</v>
      </c>
      <c r="J16" s="81">
        <v>8263.9868259659997</v>
      </c>
      <c r="K16" s="80">
        <f t="shared" si="0"/>
        <v>0.24665975491226957</v>
      </c>
      <c r="L16" s="80">
        <f>J16/'סכום נכסי הקרן'!$C$42</f>
        <v>3.2360217068877629E-2</v>
      </c>
    </row>
    <row r="17" spans="2:12">
      <c r="B17" t="s">
        <v>213</v>
      </c>
      <c r="C17" t="s">
        <v>214</v>
      </c>
      <c r="D17" t="s">
        <v>211</v>
      </c>
      <c r="E17" t="s">
        <v>207</v>
      </c>
      <c r="F17" t="s">
        <v>208</v>
      </c>
      <c r="G17" t="s">
        <v>110</v>
      </c>
      <c r="H17" s="78">
        <v>0</v>
      </c>
      <c r="I17" s="78">
        <v>0</v>
      </c>
      <c r="J17" s="77">
        <v>310.60383444000001</v>
      </c>
      <c r="K17" s="78">
        <f t="shared" si="0"/>
        <v>9.2707632878911324E-3</v>
      </c>
      <c r="L17" s="78">
        <f>J17/'סכום נכסי הקרן'!$C$42</f>
        <v>1.2162661577971739E-3</v>
      </c>
    </row>
    <row r="18" spans="2:12">
      <c r="B18" t="s">
        <v>215</v>
      </c>
      <c r="C18" t="s">
        <v>216</v>
      </c>
      <c r="D18" t="s">
        <v>206</v>
      </c>
      <c r="E18" t="s">
        <v>207</v>
      </c>
      <c r="F18" t="s">
        <v>208</v>
      </c>
      <c r="G18" t="s">
        <v>106</v>
      </c>
      <c r="H18" s="78">
        <v>0</v>
      </c>
      <c r="I18" s="78">
        <v>0</v>
      </c>
      <c r="J18" s="77">
        <v>230.70145238999999</v>
      </c>
      <c r="K18" s="78">
        <f t="shared" si="0"/>
        <v>6.8858729936044239E-3</v>
      </c>
      <c r="L18" s="78">
        <f>J18/'סכום נכסי הקרן'!$C$42</f>
        <v>9.0338346789088305E-4</v>
      </c>
    </row>
    <row r="19" spans="2:12">
      <c r="B19" t="s">
        <v>217</v>
      </c>
      <c r="C19" t="s">
        <v>218</v>
      </c>
      <c r="D19" t="s">
        <v>211</v>
      </c>
      <c r="E19" t="s">
        <v>207</v>
      </c>
      <c r="F19" t="s">
        <v>208</v>
      </c>
      <c r="G19" t="s">
        <v>106</v>
      </c>
      <c r="H19" s="78">
        <v>0</v>
      </c>
      <c r="I19" s="78">
        <v>0</v>
      </c>
      <c r="J19" s="77">
        <v>7512.7999489200001</v>
      </c>
      <c r="K19" s="78">
        <f t="shared" si="0"/>
        <v>0.22423866750161525</v>
      </c>
      <c r="L19" s="78">
        <f>J19/'סכום נכסי הקרן'!$C$42</f>
        <v>2.9418710637124652E-2</v>
      </c>
    </row>
    <row r="20" spans="2:12">
      <c r="B20" t="s">
        <v>219</v>
      </c>
      <c r="C20" t="s">
        <v>220</v>
      </c>
      <c r="D20" t="s">
        <v>211</v>
      </c>
      <c r="E20" t="s">
        <v>207</v>
      </c>
      <c r="F20" t="s">
        <v>208</v>
      </c>
      <c r="G20" t="s">
        <v>113</v>
      </c>
      <c r="H20" s="78">
        <v>0</v>
      </c>
      <c r="I20" s="78">
        <v>0</v>
      </c>
      <c r="J20" s="77">
        <v>209.88159021600001</v>
      </c>
      <c r="K20" s="78">
        <f t="shared" si="0"/>
        <v>6.2644511291587756E-3</v>
      </c>
      <c r="L20" s="78">
        <f>J20/'סכום נכסי הקרן'!$C$42</f>
        <v>8.2185680606491885E-4</v>
      </c>
    </row>
    <row r="21" spans="2:12">
      <c r="B21" s="79" t="s">
        <v>221</v>
      </c>
      <c r="D21" s="16"/>
      <c r="I21" s="80">
        <v>0</v>
      </c>
      <c r="J21" s="81">
        <v>0</v>
      </c>
      <c r="K21" s="80">
        <f t="shared" si="0"/>
        <v>0</v>
      </c>
      <c r="L21" s="80">
        <f>J21/'סכום נכסי הקרן'!$C$42</f>
        <v>0</v>
      </c>
    </row>
    <row r="22" spans="2:12">
      <c r="B22" t="s">
        <v>222</v>
      </c>
      <c r="C22" t="s">
        <v>222</v>
      </c>
      <c r="D22" s="16"/>
      <c r="E22" t="s">
        <v>222</v>
      </c>
      <c r="G22" t="s">
        <v>222</v>
      </c>
      <c r="H22" s="78">
        <v>0</v>
      </c>
      <c r="I22" s="78">
        <v>0</v>
      </c>
      <c r="J22" s="77">
        <v>0</v>
      </c>
      <c r="K22" s="78">
        <f t="shared" si="0"/>
        <v>0</v>
      </c>
      <c r="L22" s="78">
        <f>J22/'סכום נכסי הקרן'!$C$42</f>
        <v>0</v>
      </c>
    </row>
    <row r="23" spans="2:12">
      <c r="B23" s="79" t="s">
        <v>223</v>
      </c>
      <c r="D23" s="16"/>
      <c r="I23" s="80">
        <v>0</v>
      </c>
      <c r="J23" s="81">
        <v>0</v>
      </c>
      <c r="K23" s="80">
        <f t="shared" si="0"/>
        <v>0</v>
      </c>
      <c r="L23" s="80">
        <f>J23/'סכום נכסי הקרן'!$C$42</f>
        <v>0</v>
      </c>
    </row>
    <row r="24" spans="2:12">
      <c r="B24" t="s">
        <v>222</v>
      </c>
      <c r="C24" t="s">
        <v>222</v>
      </c>
      <c r="D24" s="16"/>
      <c r="E24" t="s">
        <v>222</v>
      </c>
      <c r="G24" t="s">
        <v>222</v>
      </c>
      <c r="H24" s="78">
        <v>0</v>
      </c>
      <c r="I24" s="78">
        <v>0</v>
      </c>
      <c r="J24" s="77">
        <v>0</v>
      </c>
      <c r="K24" s="78">
        <f t="shared" si="0"/>
        <v>0</v>
      </c>
      <c r="L24" s="78">
        <f>J24/'סכום נכסי הקרן'!$C$42</f>
        <v>0</v>
      </c>
    </row>
    <row r="25" spans="2:12">
      <c r="B25" s="79" t="s">
        <v>224</v>
      </c>
      <c r="D25" s="16"/>
      <c r="I25" s="80">
        <v>0</v>
      </c>
      <c r="J25" s="81">
        <v>0</v>
      </c>
      <c r="K25" s="80">
        <f t="shared" si="0"/>
        <v>0</v>
      </c>
      <c r="L25" s="80">
        <f>J25/'סכום נכסי הקרן'!$C$42</f>
        <v>0</v>
      </c>
    </row>
    <row r="26" spans="2:12">
      <c r="B26" t="s">
        <v>222</v>
      </c>
      <c r="C26" t="s">
        <v>222</v>
      </c>
      <c r="D26" s="16"/>
      <c r="E26" t="s">
        <v>222</v>
      </c>
      <c r="G26" t="s">
        <v>222</v>
      </c>
      <c r="H26" s="78">
        <v>0</v>
      </c>
      <c r="I26" s="78">
        <v>0</v>
      </c>
      <c r="J26" s="77">
        <v>0</v>
      </c>
      <c r="K26" s="78">
        <f t="shared" si="0"/>
        <v>0</v>
      </c>
      <c r="L26" s="78">
        <f>J26/'סכום נכסי הקרן'!$C$42</f>
        <v>0</v>
      </c>
    </row>
    <row r="27" spans="2:12">
      <c r="B27" s="79" t="s">
        <v>225</v>
      </c>
      <c r="D27" s="16"/>
      <c r="I27" s="80">
        <v>0</v>
      </c>
      <c r="J27" s="81">
        <v>0</v>
      </c>
      <c r="K27" s="80">
        <f t="shared" si="0"/>
        <v>0</v>
      </c>
      <c r="L27" s="80">
        <f>J27/'סכום נכסי הקרן'!$C$42</f>
        <v>0</v>
      </c>
    </row>
    <row r="28" spans="2:12">
      <c r="B28" t="s">
        <v>222</v>
      </c>
      <c r="C28" t="s">
        <v>222</v>
      </c>
      <c r="D28" s="16"/>
      <c r="E28" t="s">
        <v>222</v>
      </c>
      <c r="G28" t="s">
        <v>222</v>
      </c>
      <c r="H28" s="78">
        <v>0</v>
      </c>
      <c r="I28" s="78">
        <v>0</v>
      </c>
      <c r="J28" s="77">
        <v>0</v>
      </c>
      <c r="K28" s="78">
        <v>0</v>
      </c>
      <c r="L28" s="78">
        <v>0</v>
      </c>
    </row>
    <row r="29" spans="2:12">
      <c r="B29" s="79" t="s">
        <v>226</v>
      </c>
      <c r="D29" s="16"/>
      <c r="I29" s="80">
        <v>0</v>
      </c>
      <c r="J29" s="81">
        <v>0</v>
      </c>
      <c r="K29" s="80">
        <v>0</v>
      </c>
      <c r="L29" s="80">
        <v>0</v>
      </c>
    </row>
    <row r="30" spans="2:12">
      <c r="B30" t="s">
        <v>222</v>
      </c>
      <c r="C30" t="s">
        <v>222</v>
      </c>
      <c r="D30" s="16"/>
      <c r="E30" t="s">
        <v>222</v>
      </c>
      <c r="G30" t="s">
        <v>222</v>
      </c>
      <c r="H30" s="78">
        <v>0</v>
      </c>
      <c r="I30" s="78">
        <v>0</v>
      </c>
      <c r="J30" s="77">
        <v>0</v>
      </c>
      <c r="K30" s="78">
        <v>0</v>
      </c>
      <c r="L30" s="78">
        <v>0</v>
      </c>
    </row>
    <row r="31" spans="2:12">
      <c r="B31" s="79" t="s">
        <v>227</v>
      </c>
      <c r="D31" s="16"/>
      <c r="I31" s="80">
        <v>0</v>
      </c>
      <c r="J31" s="81">
        <v>0</v>
      </c>
      <c r="K31" s="80">
        <v>0</v>
      </c>
      <c r="L31" s="80">
        <v>0</v>
      </c>
    </row>
    <row r="32" spans="2:12">
      <c r="B32" s="79" t="s">
        <v>228</v>
      </c>
      <c r="D32" s="16"/>
      <c r="I32" s="80">
        <v>0</v>
      </c>
      <c r="J32" s="81">
        <v>0</v>
      </c>
      <c r="K32" s="80">
        <v>0</v>
      </c>
      <c r="L32" s="80">
        <v>0</v>
      </c>
    </row>
    <row r="33" spans="2:12">
      <c r="B33" t="s">
        <v>222</v>
      </c>
      <c r="C33" t="s">
        <v>222</v>
      </c>
      <c r="D33" s="16"/>
      <c r="E33" t="s">
        <v>222</v>
      </c>
      <c r="G33" t="s">
        <v>222</v>
      </c>
      <c r="H33" s="78">
        <v>0</v>
      </c>
      <c r="I33" s="78">
        <v>0</v>
      </c>
      <c r="J33" s="77">
        <v>0</v>
      </c>
      <c r="K33" s="78">
        <v>0</v>
      </c>
      <c r="L33" s="78">
        <v>0</v>
      </c>
    </row>
    <row r="34" spans="2:12">
      <c r="B34" s="79" t="s">
        <v>226</v>
      </c>
      <c r="D34" s="16"/>
      <c r="I34" s="80">
        <v>0</v>
      </c>
      <c r="J34" s="81">
        <v>0</v>
      </c>
      <c r="K34" s="80">
        <v>0</v>
      </c>
      <c r="L34" s="80">
        <v>0</v>
      </c>
    </row>
    <row r="35" spans="2:12">
      <c r="B35" t="s">
        <v>222</v>
      </c>
      <c r="C35" t="s">
        <v>222</v>
      </c>
      <c r="D35" s="16"/>
      <c r="E35" t="s">
        <v>222</v>
      </c>
      <c r="G35" t="s">
        <v>222</v>
      </c>
      <c r="H35" s="78">
        <v>0</v>
      </c>
      <c r="I35" s="78">
        <v>0</v>
      </c>
      <c r="J35" s="77">
        <v>0</v>
      </c>
      <c r="K35" s="78">
        <v>0</v>
      </c>
      <c r="L35" s="78">
        <v>0</v>
      </c>
    </row>
    <row r="36" spans="2:12">
      <c r="B36" t="s">
        <v>229</v>
      </c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</row>
    <row r="6" spans="2:49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3"/>
    </row>
    <row r="7" spans="2:49" ht="26.25" customHeight="1">
      <c r="B7" s="101" t="s">
        <v>143</v>
      </c>
      <c r="C7" s="102"/>
      <c r="D7" s="102"/>
      <c r="E7" s="102"/>
      <c r="F7" s="102"/>
      <c r="G7" s="102"/>
      <c r="H7" s="102"/>
      <c r="I7" s="102"/>
      <c r="J7" s="102"/>
      <c r="K7" s="103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-16970723</v>
      </c>
      <c r="H11" s="7"/>
      <c r="I11" s="75">
        <v>-2296.8311338372368</v>
      </c>
      <c r="J11" s="76">
        <v>1</v>
      </c>
      <c r="K11" s="76">
        <v>-8.9999999999999993E-3</v>
      </c>
      <c r="AW11" s="16"/>
    </row>
    <row r="12" spans="2:49">
      <c r="B12" s="79" t="s">
        <v>202</v>
      </c>
      <c r="C12" s="16"/>
      <c r="D12" s="16"/>
      <c r="G12" s="81">
        <v>-16970723</v>
      </c>
      <c r="I12" s="81">
        <v>-2296.8311338372368</v>
      </c>
      <c r="J12" s="80">
        <v>1</v>
      </c>
      <c r="K12" s="80">
        <v>-8.9999999999999993E-3</v>
      </c>
    </row>
    <row r="13" spans="2:49">
      <c r="B13" s="79" t="s">
        <v>864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222</v>
      </c>
      <c r="C14" t="s">
        <v>222</v>
      </c>
      <c r="D14" t="s">
        <v>222</v>
      </c>
      <c r="E14" t="s">
        <v>222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865</v>
      </c>
      <c r="C15" s="16"/>
      <c r="D15" s="16"/>
      <c r="G15" s="81">
        <v>-16323489</v>
      </c>
      <c r="I15" s="81">
        <v>-2451.3450684670256</v>
      </c>
      <c r="J15" s="80">
        <v>1.0672999999999999</v>
      </c>
      <c r="K15" s="80">
        <v>-9.5999999999999992E-3</v>
      </c>
    </row>
    <row r="16" spans="2:49">
      <c r="B16" t="s">
        <v>1031</v>
      </c>
      <c r="C16" t="s">
        <v>1032</v>
      </c>
      <c r="D16" t="s">
        <v>123</v>
      </c>
      <c r="E16" t="s">
        <v>110</v>
      </c>
      <c r="F16" t="s">
        <v>1033</v>
      </c>
      <c r="G16" s="77">
        <v>-2938643</v>
      </c>
      <c r="H16" s="77">
        <v>31.194172784155306</v>
      </c>
      <c r="I16" s="77">
        <v>-916.68537492948496</v>
      </c>
      <c r="J16" s="78">
        <v>0.39910000000000001</v>
      </c>
      <c r="K16" s="78">
        <v>-3.5999999999999999E-3</v>
      </c>
    </row>
    <row r="17" spans="2:11">
      <c r="B17" t="s">
        <v>1034</v>
      </c>
      <c r="C17" t="s">
        <v>1035</v>
      </c>
      <c r="D17" t="s">
        <v>123</v>
      </c>
      <c r="E17" t="s">
        <v>110</v>
      </c>
      <c r="F17" t="s">
        <v>1033</v>
      </c>
      <c r="G17" s="77">
        <v>-99846</v>
      </c>
      <c r="H17" s="77">
        <v>31.034511679687117</v>
      </c>
      <c r="I17" s="77">
        <v>-30.986718531700401</v>
      </c>
      <c r="J17" s="78">
        <v>1.35E-2</v>
      </c>
      <c r="K17" s="78">
        <v>-1E-4</v>
      </c>
    </row>
    <row r="18" spans="2:11">
      <c r="B18" t="s">
        <v>1036</v>
      </c>
      <c r="C18" t="s">
        <v>1037</v>
      </c>
      <c r="D18" t="s">
        <v>123</v>
      </c>
      <c r="E18" t="s">
        <v>106</v>
      </c>
      <c r="F18" t="s">
        <v>1033</v>
      </c>
      <c r="G18" s="77">
        <v>-12493000</v>
      </c>
      <c r="H18" s="77">
        <v>10.957817524492036</v>
      </c>
      <c r="I18" s="77">
        <v>-1368.96014333479</v>
      </c>
      <c r="J18" s="78">
        <v>0.59599999999999997</v>
      </c>
      <c r="K18" s="78">
        <v>-5.4000000000000003E-3</v>
      </c>
    </row>
    <row r="19" spans="2:11">
      <c r="B19" t="s">
        <v>1038</v>
      </c>
      <c r="C19" t="s">
        <v>1039</v>
      </c>
      <c r="D19" t="s">
        <v>123</v>
      </c>
      <c r="E19" t="s">
        <v>106</v>
      </c>
      <c r="F19" t="s">
        <v>1033</v>
      </c>
      <c r="G19" s="77">
        <v>-1083000</v>
      </c>
      <c r="H19" s="77">
        <v>10.777217364201201</v>
      </c>
      <c r="I19" s="77">
        <v>-116.71726405429899</v>
      </c>
      <c r="J19" s="78">
        <v>5.0799999999999998E-2</v>
      </c>
      <c r="K19" s="78">
        <v>-5.0000000000000001E-4</v>
      </c>
    </row>
    <row r="20" spans="2:11">
      <c r="B20" t="s">
        <v>1040</v>
      </c>
      <c r="C20" t="s">
        <v>1041</v>
      </c>
      <c r="D20" t="s">
        <v>123</v>
      </c>
      <c r="E20" t="s">
        <v>106</v>
      </c>
      <c r="F20" t="s">
        <v>1042</v>
      </c>
      <c r="G20" s="77">
        <v>-362000</v>
      </c>
      <c r="H20" s="77">
        <v>6.5671749845686467</v>
      </c>
      <c r="I20" s="77">
        <v>-23.7731734441385</v>
      </c>
      <c r="J20" s="78">
        <v>1.04E-2</v>
      </c>
      <c r="K20" s="78">
        <v>-1E-4</v>
      </c>
    </row>
    <row r="21" spans="2:11">
      <c r="B21" t="s">
        <v>1043</v>
      </c>
      <c r="C21" t="s">
        <v>1044</v>
      </c>
      <c r="D21" t="s">
        <v>123</v>
      </c>
      <c r="E21" t="s">
        <v>106</v>
      </c>
      <c r="F21" t="s">
        <v>1045</v>
      </c>
      <c r="G21" s="77">
        <v>703000</v>
      </c>
      <c r="H21" s="77">
        <v>3.1045531052255759</v>
      </c>
      <c r="I21" s="77">
        <v>21.825008329735802</v>
      </c>
      <c r="J21" s="78">
        <v>-9.4999999999999998E-3</v>
      </c>
      <c r="K21" s="78">
        <v>1E-4</v>
      </c>
    </row>
    <row r="22" spans="2:11">
      <c r="B22" t="s">
        <v>1046</v>
      </c>
      <c r="C22" t="s">
        <v>1047</v>
      </c>
      <c r="D22" t="s">
        <v>123</v>
      </c>
      <c r="E22" t="s">
        <v>113</v>
      </c>
      <c r="F22" t="s">
        <v>1033</v>
      </c>
      <c r="G22" s="77">
        <v>-50000</v>
      </c>
      <c r="H22" s="77">
        <v>32.094805004697399</v>
      </c>
      <c r="I22" s="77">
        <v>-16.047402502348699</v>
      </c>
      <c r="J22" s="78">
        <v>7.0000000000000001E-3</v>
      </c>
      <c r="K22" s="78">
        <v>-1E-4</v>
      </c>
    </row>
    <row r="23" spans="2:11">
      <c r="B23" s="79" t="s">
        <v>1030</v>
      </c>
      <c r="C23" s="16"/>
      <c r="D23" s="16"/>
      <c r="G23" s="81">
        <v>-647234</v>
      </c>
      <c r="I23" s="81">
        <v>154.51393462978899</v>
      </c>
      <c r="J23" s="80">
        <v>-6.7299999999999999E-2</v>
      </c>
      <c r="K23" s="80">
        <v>5.9999999999999995E-4</v>
      </c>
    </row>
    <row r="24" spans="2:11">
      <c r="B24" t="s">
        <v>1048</v>
      </c>
      <c r="C24" t="s">
        <v>1049</v>
      </c>
      <c r="D24" t="s">
        <v>123</v>
      </c>
      <c r="E24" t="s">
        <v>110</v>
      </c>
      <c r="F24" t="s">
        <v>479</v>
      </c>
      <c r="G24" s="77">
        <v>-1112000</v>
      </c>
      <c r="H24" s="77">
        <v>2.9810066217678868</v>
      </c>
      <c r="I24" s="77">
        <v>-33.148793634058897</v>
      </c>
      <c r="J24" s="78">
        <v>1.44E-2</v>
      </c>
      <c r="K24" s="78">
        <v>-1E-4</v>
      </c>
    </row>
    <row r="25" spans="2:11">
      <c r="B25" t="s">
        <v>1050</v>
      </c>
      <c r="C25" t="s">
        <v>1051</v>
      </c>
      <c r="D25" t="s">
        <v>123</v>
      </c>
      <c r="E25" t="s">
        <v>110</v>
      </c>
      <c r="F25" t="s">
        <v>968</v>
      </c>
      <c r="G25" s="77">
        <v>556000</v>
      </c>
      <c r="H25" s="77">
        <v>-0.29928169556135253</v>
      </c>
      <c r="I25" s="77">
        <v>-1.66400622732112</v>
      </c>
      <c r="J25" s="78">
        <v>6.9999999999999999E-4</v>
      </c>
      <c r="K25" s="78">
        <v>0</v>
      </c>
    </row>
    <row r="26" spans="2:11">
      <c r="B26" t="s">
        <v>1052</v>
      </c>
      <c r="C26" t="s">
        <v>1053</v>
      </c>
      <c r="D26" t="s">
        <v>123</v>
      </c>
      <c r="E26" t="s">
        <v>110</v>
      </c>
      <c r="F26" t="s">
        <v>244</v>
      </c>
      <c r="G26" s="77">
        <v>406000</v>
      </c>
      <c r="H26" s="77">
        <v>-4.6249117766026604</v>
      </c>
      <c r="I26" s="77">
        <v>-18.7771418130068</v>
      </c>
      <c r="J26" s="78">
        <v>8.2000000000000007E-3</v>
      </c>
      <c r="K26" s="78">
        <v>-1E-4</v>
      </c>
    </row>
    <row r="27" spans="2:11">
      <c r="B27" t="s">
        <v>1054</v>
      </c>
      <c r="C27" t="s">
        <v>1055</v>
      </c>
      <c r="D27" t="s">
        <v>123</v>
      </c>
      <c r="E27" t="s">
        <v>110</v>
      </c>
      <c r="F27" t="s">
        <v>1056</v>
      </c>
      <c r="G27" s="77">
        <v>405000</v>
      </c>
      <c r="H27" s="77">
        <v>-6.7681579256922468</v>
      </c>
      <c r="I27" s="77">
        <v>-27.411039599053598</v>
      </c>
      <c r="J27" s="78">
        <v>1.1900000000000001E-2</v>
      </c>
      <c r="K27" s="78">
        <v>-1E-4</v>
      </c>
    </row>
    <row r="28" spans="2:11">
      <c r="B28" t="s">
        <v>1057</v>
      </c>
      <c r="C28" t="s">
        <v>1058</v>
      </c>
      <c r="D28" t="s">
        <v>123</v>
      </c>
      <c r="E28" t="s">
        <v>110</v>
      </c>
      <c r="F28" t="s">
        <v>1059</v>
      </c>
      <c r="G28" s="77">
        <v>405000</v>
      </c>
      <c r="H28" s="77">
        <v>-20.119526310157433</v>
      </c>
      <c r="I28" s="77">
        <v>-81.484081556137596</v>
      </c>
      <c r="J28" s="78">
        <v>3.5499999999999997E-2</v>
      </c>
      <c r="K28" s="78">
        <v>-2.9999999999999997E-4</v>
      </c>
    </row>
    <row r="29" spans="2:11">
      <c r="B29" t="s">
        <v>1060</v>
      </c>
      <c r="C29" t="s">
        <v>1061</v>
      </c>
      <c r="D29" t="s">
        <v>123</v>
      </c>
      <c r="E29" t="s">
        <v>110</v>
      </c>
      <c r="F29" t="s">
        <v>390</v>
      </c>
      <c r="G29" s="77">
        <v>-1216000</v>
      </c>
      <c r="H29" s="77">
        <v>-27.585752470595232</v>
      </c>
      <c r="I29" s="77">
        <v>335.44275004243798</v>
      </c>
      <c r="J29" s="78">
        <v>-0.14599999999999999</v>
      </c>
      <c r="K29" s="78">
        <v>1.2999999999999999E-3</v>
      </c>
    </row>
    <row r="30" spans="2:11">
      <c r="B30" t="s">
        <v>1062</v>
      </c>
      <c r="C30" t="s">
        <v>1063</v>
      </c>
      <c r="D30" t="s">
        <v>123</v>
      </c>
      <c r="E30" t="s">
        <v>113</v>
      </c>
      <c r="F30" t="s">
        <v>1033</v>
      </c>
      <c r="G30" s="77">
        <v>-91234</v>
      </c>
      <c r="H30" s="77">
        <v>20.215876299483746</v>
      </c>
      <c r="I30" s="77">
        <v>-18.443752583070999</v>
      </c>
      <c r="J30" s="78">
        <v>8.0000000000000002E-3</v>
      </c>
      <c r="K30" s="78">
        <v>-1E-4</v>
      </c>
    </row>
    <row r="31" spans="2:11">
      <c r="B31" s="79" t="s">
        <v>866</v>
      </c>
      <c r="C31" s="16"/>
      <c r="D31" s="16"/>
      <c r="G31" s="81">
        <v>0</v>
      </c>
      <c r="I31" s="81">
        <v>0</v>
      </c>
      <c r="J31" s="80">
        <v>0</v>
      </c>
      <c r="K31" s="80">
        <v>0</v>
      </c>
    </row>
    <row r="32" spans="2:11">
      <c r="B32" t="s">
        <v>222</v>
      </c>
      <c r="C32" t="s">
        <v>222</v>
      </c>
      <c r="D32" t="s">
        <v>222</v>
      </c>
      <c r="E32" t="s">
        <v>222</v>
      </c>
      <c r="G32" s="77">
        <v>0</v>
      </c>
      <c r="H32" s="77">
        <v>0</v>
      </c>
      <c r="I32" s="77">
        <v>0</v>
      </c>
      <c r="J32" s="78">
        <v>0</v>
      </c>
      <c r="K32" s="78">
        <v>0</v>
      </c>
    </row>
    <row r="33" spans="2:11">
      <c r="B33" s="79" t="s">
        <v>561</v>
      </c>
      <c r="C33" s="16"/>
      <c r="D33" s="16"/>
      <c r="G33" s="81">
        <v>0</v>
      </c>
      <c r="I33" s="81">
        <v>0</v>
      </c>
      <c r="J33" s="80">
        <v>0</v>
      </c>
      <c r="K33" s="80">
        <v>0</v>
      </c>
    </row>
    <row r="34" spans="2:11">
      <c r="B34" t="s">
        <v>222</v>
      </c>
      <c r="C34" t="s">
        <v>222</v>
      </c>
      <c r="D34" t="s">
        <v>222</v>
      </c>
      <c r="E34" t="s">
        <v>222</v>
      </c>
      <c r="G34" s="77">
        <v>0</v>
      </c>
      <c r="H34" s="77">
        <v>0</v>
      </c>
      <c r="I34" s="77">
        <v>0</v>
      </c>
      <c r="J34" s="78">
        <v>0</v>
      </c>
      <c r="K34" s="78">
        <v>0</v>
      </c>
    </row>
    <row r="35" spans="2:11">
      <c r="B35" s="79" t="s">
        <v>227</v>
      </c>
      <c r="C35" s="16"/>
      <c r="D35" s="16"/>
      <c r="G35" s="81">
        <v>0</v>
      </c>
      <c r="I35" s="81">
        <v>0</v>
      </c>
      <c r="J35" s="80">
        <v>0</v>
      </c>
      <c r="K35" s="80">
        <v>0</v>
      </c>
    </row>
    <row r="36" spans="2:11">
      <c r="B36" s="79" t="s">
        <v>864</v>
      </c>
      <c r="C36" s="16"/>
      <c r="D36" s="16"/>
      <c r="G36" s="81">
        <v>0</v>
      </c>
      <c r="I36" s="81">
        <v>0</v>
      </c>
      <c r="J36" s="80">
        <v>0</v>
      </c>
      <c r="K36" s="80">
        <v>0</v>
      </c>
    </row>
    <row r="37" spans="2:11">
      <c r="B37" t="s">
        <v>222</v>
      </c>
      <c r="C37" t="s">
        <v>222</v>
      </c>
      <c r="D37" t="s">
        <v>222</v>
      </c>
      <c r="E37" t="s">
        <v>222</v>
      </c>
      <c r="G37" s="77">
        <v>0</v>
      </c>
      <c r="H37" s="77">
        <v>0</v>
      </c>
      <c r="I37" s="77">
        <v>0</v>
      </c>
      <c r="J37" s="78">
        <v>0</v>
      </c>
      <c r="K37" s="78">
        <v>0</v>
      </c>
    </row>
    <row r="38" spans="2:11">
      <c r="B38" s="79" t="s">
        <v>867</v>
      </c>
      <c r="C38" s="16"/>
      <c r="D38" s="16"/>
      <c r="G38" s="81">
        <v>0</v>
      </c>
      <c r="I38" s="81">
        <v>0</v>
      </c>
      <c r="J38" s="80">
        <v>0</v>
      </c>
      <c r="K38" s="80">
        <v>0</v>
      </c>
    </row>
    <row r="39" spans="2:11">
      <c r="B39" t="s">
        <v>222</v>
      </c>
      <c r="C39" t="s">
        <v>222</v>
      </c>
      <c r="D39" t="s">
        <v>222</v>
      </c>
      <c r="E39" t="s">
        <v>222</v>
      </c>
      <c r="G39" s="77">
        <v>0</v>
      </c>
      <c r="H39" s="77">
        <v>0</v>
      </c>
      <c r="I39" s="77">
        <v>0</v>
      </c>
      <c r="J39" s="78">
        <v>0</v>
      </c>
      <c r="K39" s="78">
        <v>0</v>
      </c>
    </row>
    <row r="40" spans="2:11">
      <c r="B40" s="79" t="s">
        <v>866</v>
      </c>
      <c r="C40" s="16"/>
      <c r="D40" s="16"/>
      <c r="G40" s="81">
        <v>0</v>
      </c>
      <c r="I40" s="81">
        <v>0</v>
      </c>
      <c r="J40" s="80">
        <v>0</v>
      </c>
      <c r="K40" s="80">
        <v>0</v>
      </c>
    </row>
    <row r="41" spans="2:11">
      <c r="B41" t="s">
        <v>222</v>
      </c>
      <c r="C41" t="s">
        <v>222</v>
      </c>
      <c r="D41" t="s">
        <v>222</v>
      </c>
      <c r="E41" t="s">
        <v>222</v>
      </c>
      <c r="G41" s="77">
        <v>0</v>
      </c>
      <c r="H41" s="77">
        <v>0</v>
      </c>
      <c r="I41" s="77">
        <v>0</v>
      </c>
      <c r="J41" s="78">
        <v>0</v>
      </c>
      <c r="K41" s="78">
        <v>0</v>
      </c>
    </row>
    <row r="42" spans="2:11">
      <c r="B42" s="79" t="s">
        <v>561</v>
      </c>
      <c r="C42" s="16"/>
      <c r="D42" s="16"/>
      <c r="G42" s="81">
        <v>0</v>
      </c>
      <c r="I42" s="81">
        <v>0</v>
      </c>
      <c r="J42" s="80">
        <v>0</v>
      </c>
      <c r="K42" s="80">
        <v>0</v>
      </c>
    </row>
    <row r="43" spans="2:11">
      <c r="B43" t="s">
        <v>222</v>
      </c>
      <c r="C43" t="s">
        <v>222</v>
      </c>
      <c r="D43" t="s">
        <v>222</v>
      </c>
      <c r="E43" t="s">
        <v>222</v>
      </c>
      <c r="G43" s="77">
        <v>0</v>
      </c>
      <c r="H43" s="77">
        <v>0</v>
      </c>
      <c r="I43" s="77">
        <v>0</v>
      </c>
      <c r="J43" s="78">
        <v>0</v>
      </c>
      <c r="K43" s="78">
        <v>0</v>
      </c>
    </row>
    <row r="44" spans="2:11">
      <c r="B44" t="s">
        <v>229</v>
      </c>
      <c r="C44" s="16"/>
      <c r="D44" s="16"/>
    </row>
    <row r="45" spans="2:11">
      <c r="B45" t="s">
        <v>285</v>
      </c>
      <c r="C45" s="16"/>
      <c r="D45" s="16"/>
    </row>
    <row r="46" spans="2:11">
      <c r="B46" t="s">
        <v>286</v>
      </c>
      <c r="C46" s="16"/>
      <c r="D46" s="16"/>
    </row>
    <row r="47" spans="2:11">
      <c r="B47" t="s">
        <v>287</v>
      </c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</row>
    <row r="6" spans="2:78" ht="26.25" customHeight="1">
      <c r="B6" s="101" t="s">
        <v>136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3"/>
    </row>
    <row r="7" spans="2:78" ht="26.25" customHeight="1">
      <c r="B7" s="101" t="s">
        <v>145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3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202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884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222</v>
      </c>
      <c r="C14" t="s">
        <v>222</v>
      </c>
      <c r="D14" s="16"/>
      <c r="E14" t="s">
        <v>222</v>
      </c>
      <c r="H14" s="77">
        <v>0</v>
      </c>
      <c r="I14" t="s">
        <v>222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885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222</v>
      </c>
      <c r="C16" t="s">
        <v>222</v>
      </c>
      <c r="D16" s="16"/>
      <c r="E16" t="s">
        <v>222</v>
      </c>
      <c r="H16" s="77">
        <v>0</v>
      </c>
      <c r="I16" t="s">
        <v>222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886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887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222</v>
      </c>
      <c r="C19" t="s">
        <v>222</v>
      </c>
      <c r="D19" s="16"/>
      <c r="E19" t="s">
        <v>222</v>
      </c>
      <c r="H19" s="77">
        <v>0</v>
      </c>
      <c r="I19" t="s">
        <v>222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888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222</v>
      </c>
      <c r="C21" t="s">
        <v>222</v>
      </c>
      <c r="D21" s="16"/>
      <c r="E21" t="s">
        <v>222</v>
      </c>
      <c r="H21" s="77">
        <v>0</v>
      </c>
      <c r="I21" t="s">
        <v>222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889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222</v>
      </c>
      <c r="C23" t="s">
        <v>222</v>
      </c>
      <c r="D23" s="16"/>
      <c r="E23" t="s">
        <v>222</v>
      </c>
      <c r="H23" s="77">
        <v>0</v>
      </c>
      <c r="I23" t="s">
        <v>222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890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222</v>
      </c>
      <c r="C25" t="s">
        <v>222</v>
      </c>
      <c r="D25" s="16"/>
      <c r="E25" t="s">
        <v>222</v>
      </c>
      <c r="H25" s="77">
        <v>0</v>
      </c>
      <c r="I25" t="s">
        <v>222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227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884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222</v>
      </c>
      <c r="C28" t="s">
        <v>222</v>
      </c>
      <c r="D28" s="16"/>
      <c r="E28" t="s">
        <v>222</v>
      </c>
      <c r="H28" s="77">
        <v>0</v>
      </c>
      <c r="I28" t="s">
        <v>222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885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222</v>
      </c>
      <c r="C30" t="s">
        <v>222</v>
      </c>
      <c r="D30" s="16"/>
      <c r="E30" t="s">
        <v>222</v>
      </c>
      <c r="H30" s="77">
        <v>0</v>
      </c>
      <c r="I30" t="s">
        <v>222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886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887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222</v>
      </c>
      <c r="C33" t="s">
        <v>222</v>
      </c>
      <c r="D33" s="16"/>
      <c r="E33" t="s">
        <v>222</v>
      </c>
      <c r="H33" s="77">
        <v>0</v>
      </c>
      <c r="I33" t="s">
        <v>222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888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222</v>
      </c>
      <c r="C35" t="s">
        <v>222</v>
      </c>
      <c r="D35" s="16"/>
      <c r="E35" t="s">
        <v>222</v>
      </c>
      <c r="H35" s="77">
        <v>0</v>
      </c>
      <c r="I35" t="s">
        <v>222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889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222</v>
      </c>
      <c r="C37" t="s">
        <v>222</v>
      </c>
      <c r="D37" s="16"/>
      <c r="E37" t="s">
        <v>222</v>
      </c>
      <c r="H37" s="77">
        <v>0</v>
      </c>
      <c r="I37" t="s">
        <v>222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890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222</v>
      </c>
      <c r="C39" t="s">
        <v>222</v>
      </c>
      <c r="D39" s="16"/>
      <c r="E39" t="s">
        <v>222</v>
      </c>
      <c r="H39" s="77">
        <v>0</v>
      </c>
      <c r="I39" t="s">
        <v>222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229</v>
      </c>
      <c r="D40" s="16"/>
    </row>
    <row r="41" spans="2:17">
      <c r="B41" t="s">
        <v>285</v>
      </c>
      <c r="D41" s="16"/>
    </row>
    <row r="42" spans="2:17">
      <c r="B42" t="s">
        <v>286</v>
      </c>
      <c r="D42" s="16"/>
    </row>
    <row r="43" spans="2:17">
      <c r="B43" t="s">
        <v>287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5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6" spans="2:60">
      <c r="B6" s="2"/>
      <c r="C6" s="2"/>
    </row>
    <row r="7" spans="2:60" ht="26.25" customHeight="1">
      <c r="B7" s="101" t="s">
        <v>146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3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0.6</v>
      </c>
      <c r="J11" s="18"/>
      <c r="K11" s="18"/>
      <c r="L11" s="18"/>
      <c r="M11" s="76">
        <v>0.1095</v>
      </c>
      <c r="N11" s="75">
        <v>2386423.31</v>
      </c>
      <c r="O11" s="7"/>
      <c r="P11" s="75">
        <v>2828.4849863598552</v>
      </c>
      <c r="Q11" s="76">
        <v>1</v>
      </c>
      <c r="R11" s="76">
        <v>1.11E-2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202</v>
      </c>
      <c r="I12" s="81">
        <v>0.6</v>
      </c>
      <c r="M12" s="80">
        <v>0.1095</v>
      </c>
      <c r="N12" s="81">
        <v>2386423.31</v>
      </c>
      <c r="P12" s="81">
        <v>2828.4849863598552</v>
      </c>
      <c r="Q12" s="80">
        <v>1</v>
      </c>
      <c r="R12" s="80">
        <v>1.11E-2</v>
      </c>
    </row>
    <row r="13" spans="2:60">
      <c r="B13" s="79" t="s">
        <v>1064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222</v>
      </c>
      <c r="D14" t="s">
        <v>222</v>
      </c>
      <c r="F14" t="s">
        <v>222</v>
      </c>
      <c r="I14" s="77">
        <v>0</v>
      </c>
      <c r="J14" t="s">
        <v>222</v>
      </c>
      <c r="K14" t="s">
        <v>222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1065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222</v>
      </c>
      <c r="D16" t="s">
        <v>222</v>
      </c>
      <c r="F16" t="s">
        <v>222</v>
      </c>
      <c r="I16" s="77">
        <v>0</v>
      </c>
      <c r="J16" t="s">
        <v>222</v>
      </c>
      <c r="K16" t="s">
        <v>222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1066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222</v>
      </c>
      <c r="D18" t="s">
        <v>222</v>
      </c>
      <c r="F18" t="s">
        <v>222</v>
      </c>
      <c r="I18" s="77">
        <v>0</v>
      </c>
      <c r="J18" t="s">
        <v>222</v>
      </c>
      <c r="K18" t="s">
        <v>222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1067</v>
      </c>
      <c r="I19" s="81">
        <v>0.14000000000000001</v>
      </c>
      <c r="M19" s="80">
        <v>7.3099999999999998E-2</v>
      </c>
      <c r="N19" s="81">
        <v>1045423.31</v>
      </c>
      <c r="P19" s="81">
        <v>1639.822586359855</v>
      </c>
      <c r="Q19" s="80">
        <v>0.57979999999999998</v>
      </c>
      <c r="R19" s="80">
        <v>6.4000000000000003E-3</v>
      </c>
    </row>
    <row r="20" spans="2:18">
      <c r="B20" t="s">
        <v>1068</v>
      </c>
      <c r="C20" t="s">
        <v>1069</v>
      </c>
      <c r="D20" t="s">
        <v>1070</v>
      </c>
      <c r="E20" t="s">
        <v>916</v>
      </c>
      <c r="F20" t="s">
        <v>1071</v>
      </c>
      <c r="G20" t="s">
        <v>1072</v>
      </c>
      <c r="H20" t="s">
        <v>1073</v>
      </c>
      <c r="J20" t="s">
        <v>917</v>
      </c>
      <c r="K20" t="s">
        <v>102</v>
      </c>
      <c r="L20" s="78">
        <v>0</v>
      </c>
      <c r="M20" s="78">
        <v>0</v>
      </c>
      <c r="N20" s="77">
        <v>136335.79999999999</v>
      </c>
      <c r="O20" s="77">
        <v>543.13725499999998</v>
      </c>
      <c r="P20" s="77">
        <v>740.49052170229004</v>
      </c>
      <c r="Q20" s="78">
        <v>0.26179999999999998</v>
      </c>
      <c r="R20" s="78">
        <v>2.8999999999999998E-3</v>
      </c>
    </row>
    <row r="21" spans="2:18">
      <c r="B21" t="s">
        <v>1074</v>
      </c>
      <c r="C21" t="s">
        <v>1069</v>
      </c>
      <c r="D21" t="s">
        <v>1075</v>
      </c>
      <c r="E21" t="s">
        <v>916</v>
      </c>
      <c r="F21" t="s">
        <v>1071</v>
      </c>
      <c r="G21" t="s">
        <v>1076</v>
      </c>
      <c r="H21" t="s">
        <v>1073</v>
      </c>
      <c r="I21" s="77">
        <v>0.25</v>
      </c>
      <c r="J21" t="s">
        <v>917</v>
      </c>
      <c r="K21" t="s">
        <v>102</v>
      </c>
      <c r="L21" s="78">
        <v>7.0000000000000007E-2</v>
      </c>
      <c r="M21" s="78">
        <v>0.1333</v>
      </c>
      <c r="N21" s="77">
        <v>909087.51</v>
      </c>
      <c r="O21" s="77">
        <v>98.926897000000039</v>
      </c>
      <c r="P21" s="77">
        <v>899.33206465756496</v>
      </c>
      <c r="Q21" s="78">
        <v>0.318</v>
      </c>
      <c r="R21" s="78">
        <v>3.5000000000000001E-3</v>
      </c>
    </row>
    <row r="22" spans="2:18">
      <c r="B22" s="79" t="s">
        <v>1077</v>
      </c>
      <c r="I22" s="81">
        <v>0</v>
      </c>
      <c r="M22" s="80">
        <v>0</v>
      </c>
      <c r="N22" s="81">
        <v>0</v>
      </c>
      <c r="P22" s="81">
        <v>0</v>
      </c>
      <c r="Q22" s="80">
        <v>0</v>
      </c>
      <c r="R22" s="80">
        <v>0</v>
      </c>
    </row>
    <row r="23" spans="2:18">
      <c r="B23" t="s">
        <v>222</v>
      </c>
      <c r="D23" t="s">
        <v>222</v>
      </c>
      <c r="F23" t="s">
        <v>222</v>
      </c>
      <c r="I23" s="77">
        <v>0</v>
      </c>
      <c r="J23" t="s">
        <v>222</v>
      </c>
      <c r="K23" t="s">
        <v>222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</row>
    <row r="24" spans="2:18">
      <c r="B24" s="79" t="s">
        <v>1078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s="79" t="s">
        <v>1079</v>
      </c>
      <c r="I25" s="81">
        <v>0</v>
      </c>
      <c r="M25" s="80">
        <v>0</v>
      </c>
      <c r="N25" s="81">
        <v>0</v>
      </c>
      <c r="P25" s="81">
        <v>0</v>
      </c>
      <c r="Q25" s="80">
        <v>0</v>
      </c>
      <c r="R25" s="80">
        <v>0</v>
      </c>
    </row>
    <row r="26" spans="2:18">
      <c r="B26" t="s">
        <v>222</v>
      </c>
      <c r="D26" t="s">
        <v>222</v>
      </c>
      <c r="F26" t="s">
        <v>222</v>
      </c>
      <c r="I26" s="77">
        <v>0</v>
      </c>
      <c r="J26" t="s">
        <v>222</v>
      </c>
      <c r="K26" t="s">
        <v>222</v>
      </c>
      <c r="L26" s="78">
        <v>0</v>
      </c>
      <c r="M26" s="78">
        <v>0</v>
      </c>
      <c r="N26" s="77">
        <v>0</v>
      </c>
      <c r="O26" s="77">
        <v>0</v>
      </c>
      <c r="P26" s="77">
        <v>0</v>
      </c>
      <c r="Q26" s="78">
        <v>0</v>
      </c>
      <c r="R26" s="78">
        <v>0</v>
      </c>
    </row>
    <row r="27" spans="2:18">
      <c r="B27" s="79" t="s">
        <v>1080</v>
      </c>
      <c r="I27" s="81">
        <v>0</v>
      </c>
      <c r="M27" s="80">
        <v>0</v>
      </c>
      <c r="N27" s="81">
        <v>0</v>
      </c>
      <c r="P27" s="81">
        <v>0</v>
      </c>
      <c r="Q27" s="80">
        <v>0</v>
      </c>
      <c r="R27" s="80">
        <v>0</v>
      </c>
    </row>
    <row r="28" spans="2:18">
      <c r="B28" t="s">
        <v>222</v>
      </c>
      <c r="D28" t="s">
        <v>222</v>
      </c>
      <c r="F28" t="s">
        <v>222</v>
      </c>
      <c r="I28" s="77">
        <v>0</v>
      </c>
      <c r="J28" t="s">
        <v>222</v>
      </c>
      <c r="K28" t="s">
        <v>222</v>
      </c>
      <c r="L28" s="78">
        <v>0</v>
      </c>
      <c r="M28" s="78">
        <v>0</v>
      </c>
      <c r="N28" s="77">
        <v>0</v>
      </c>
      <c r="O28" s="77">
        <v>0</v>
      </c>
      <c r="P28" s="77">
        <v>0</v>
      </c>
      <c r="Q28" s="78">
        <v>0</v>
      </c>
      <c r="R28" s="78">
        <v>0</v>
      </c>
    </row>
    <row r="29" spans="2:18">
      <c r="B29" s="79" t="s">
        <v>1081</v>
      </c>
      <c r="I29" s="81">
        <v>0</v>
      </c>
      <c r="M29" s="80">
        <v>0</v>
      </c>
      <c r="N29" s="81">
        <v>0</v>
      </c>
      <c r="P29" s="81">
        <v>0</v>
      </c>
      <c r="Q29" s="80">
        <v>0</v>
      </c>
      <c r="R29" s="80">
        <v>0</v>
      </c>
    </row>
    <row r="30" spans="2:18">
      <c r="B30" t="s">
        <v>222</v>
      </c>
      <c r="D30" t="s">
        <v>222</v>
      </c>
      <c r="F30" t="s">
        <v>222</v>
      </c>
      <c r="I30" s="77">
        <v>0</v>
      </c>
      <c r="J30" t="s">
        <v>222</v>
      </c>
      <c r="K30" t="s">
        <v>222</v>
      </c>
      <c r="L30" s="78">
        <v>0</v>
      </c>
      <c r="M30" s="78">
        <v>0</v>
      </c>
      <c r="N30" s="77">
        <v>0</v>
      </c>
      <c r="O30" s="77">
        <v>0</v>
      </c>
      <c r="P30" s="77">
        <v>0</v>
      </c>
      <c r="Q30" s="78">
        <v>0</v>
      </c>
      <c r="R30" s="78">
        <v>0</v>
      </c>
    </row>
    <row r="31" spans="2:18">
      <c r="B31" s="79" t="s">
        <v>1082</v>
      </c>
      <c r="I31" s="81">
        <v>1.24</v>
      </c>
      <c r="M31" s="80">
        <v>0.15970000000000001</v>
      </c>
      <c r="N31" s="81">
        <v>1341000</v>
      </c>
      <c r="P31" s="81">
        <v>1188.6623999999999</v>
      </c>
      <c r="Q31" s="80">
        <v>0.42020000000000002</v>
      </c>
      <c r="R31" s="80">
        <v>4.7000000000000002E-3</v>
      </c>
    </row>
    <row r="32" spans="2:18">
      <c r="B32" t="s">
        <v>1083</v>
      </c>
      <c r="C32" t="s">
        <v>1069</v>
      </c>
      <c r="D32" t="s">
        <v>1084</v>
      </c>
      <c r="E32" t="s">
        <v>1085</v>
      </c>
      <c r="F32" t="s">
        <v>374</v>
      </c>
      <c r="G32" t="s">
        <v>1086</v>
      </c>
      <c r="H32" t="s">
        <v>150</v>
      </c>
      <c r="I32" s="77">
        <v>1.24</v>
      </c>
      <c r="J32" t="s">
        <v>433</v>
      </c>
      <c r="K32" t="s">
        <v>102</v>
      </c>
      <c r="L32" s="78">
        <v>5.1799999999999999E-2</v>
      </c>
      <c r="M32" s="78">
        <v>0.15970000000000001</v>
      </c>
      <c r="N32" s="77">
        <v>1341000</v>
      </c>
      <c r="O32" s="77">
        <v>88.64</v>
      </c>
      <c r="P32" s="77">
        <v>1188.6623999999999</v>
      </c>
      <c r="Q32" s="78">
        <v>0.42020000000000002</v>
      </c>
      <c r="R32" s="78">
        <v>4.7000000000000002E-3</v>
      </c>
    </row>
    <row r="33" spans="2:18">
      <c r="B33" s="79" t="s">
        <v>227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s="79" t="s">
        <v>1087</v>
      </c>
      <c r="I34" s="81">
        <v>0</v>
      </c>
      <c r="M34" s="80">
        <v>0</v>
      </c>
      <c r="N34" s="81">
        <v>0</v>
      </c>
      <c r="P34" s="81">
        <v>0</v>
      </c>
      <c r="Q34" s="80">
        <v>0</v>
      </c>
      <c r="R34" s="80">
        <v>0</v>
      </c>
    </row>
    <row r="35" spans="2:18">
      <c r="B35" t="s">
        <v>222</v>
      </c>
      <c r="D35" t="s">
        <v>222</v>
      </c>
      <c r="F35" t="s">
        <v>222</v>
      </c>
      <c r="I35" s="77">
        <v>0</v>
      </c>
      <c r="J35" t="s">
        <v>222</v>
      </c>
      <c r="K35" t="s">
        <v>222</v>
      </c>
      <c r="L35" s="78">
        <v>0</v>
      </c>
      <c r="M35" s="78">
        <v>0</v>
      </c>
      <c r="N35" s="77">
        <v>0</v>
      </c>
      <c r="O35" s="77">
        <v>0</v>
      </c>
      <c r="P35" s="77">
        <v>0</v>
      </c>
      <c r="Q35" s="78">
        <v>0</v>
      </c>
      <c r="R35" s="78">
        <v>0</v>
      </c>
    </row>
    <row r="36" spans="2:18">
      <c r="B36" s="79" t="s">
        <v>1066</v>
      </c>
      <c r="I36" s="81">
        <v>0</v>
      </c>
      <c r="M36" s="80">
        <v>0</v>
      </c>
      <c r="N36" s="81">
        <v>0</v>
      </c>
      <c r="P36" s="81">
        <v>0</v>
      </c>
      <c r="Q36" s="80">
        <v>0</v>
      </c>
      <c r="R36" s="80">
        <v>0</v>
      </c>
    </row>
    <row r="37" spans="2:18">
      <c r="B37" t="s">
        <v>222</v>
      </c>
      <c r="D37" t="s">
        <v>222</v>
      </c>
      <c r="F37" t="s">
        <v>222</v>
      </c>
      <c r="I37" s="77">
        <v>0</v>
      </c>
      <c r="J37" t="s">
        <v>222</v>
      </c>
      <c r="K37" t="s">
        <v>222</v>
      </c>
      <c r="L37" s="78">
        <v>0</v>
      </c>
      <c r="M37" s="78">
        <v>0</v>
      </c>
      <c r="N37" s="77">
        <v>0</v>
      </c>
      <c r="O37" s="77">
        <v>0</v>
      </c>
      <c r="P37" s="77">
        <v>0</v>
      </c>
      <c r="Q37" s="78">
        <v>0</v>
      </c>
      <c r="R37" s="78">
        <v>0</v>
      </c>
    </row>
    <row r="38" spans="2:18">
      <c r="B38" s="79" t="s">
        <v>1067</v>
      </c>
      <c r="I38" s="81">
        <v>0</v>
      </c>
      <c r="M38" s="80">
        <v>0</v>
      </c>
      <c r="N38" s="81">
        <v>0</v>
      </c>
      <c r="P38" s="81">
        <v>0</v>
      </c>
      <c r="Q38" s="80">
        <v>0</v>
      </c>
      <c r="R38" s="80">
        <v>0</v>
      </c>
    </row>
    <row r="39" spans="2:18">
      <c r="B39" t="s">
        <v>222</v>
      </c>
      <c r="D39" t="s">
        <v>222</v>
      </c>
      <c r="F39" t="s">
        <v>222</v>
      </c>
      <c r="I39" s="77">
        <v>0</v>
      </c>
      <c r="J39" t="s">
        <v>222</v>
      </c>
      <c r="K39" t="s">
        <v>222</v>
      </c>
      <c r="L39" s="78">
        <v>0</v>
      </c>
      <c r="M39" s="78">
        <v>0</v>
      </c>
      <c r="N39" s="77">
        <v>0</v>
      </c>
      <c r="O39" s="77">
        <v>0</v>
      </c>
      <c r="P39" s="77">
        <v>0</v>
      </c>
      <c r="Q39" s="78">
        <v>0</v>
      </c>
      <c r="R39" s="78">
        <v>0</v>
      </c>
    </row>
    <row r="40" spans="2:18">
      <c r="B40" s="79" t="s">
        <v>1082</v>
      </c>
      <c r="I40" s="81">
        <v>0</v>
      </c>
      <c r="M40" s="80">
        <v>0</v>
      </c>
      <c r="N40" s="81">
        <v>0</v>
      </c>
      <c r="P40" s="81">
        <v>0</v>
      </c>
      <c r="Q40" s="80">
        <v>0</v>
      </c>
      <c r="R40" s="80">
        <v>0</v>
      </c>
    </row>
    <row r="41" spans="2:18">
      <c r="B41" t="s">
        <v>222</v>
      </c>
      <c r="D41" t="s">
        <v>222</v>
      </c>
      <c r="F41" t="s">
        <v>222</v>
      </c>
      <c r="I41" s="77">
        <v>0</v>
      </c>
      <c r="J41" t="s">
        <v>222</v>
      </c>
      <c r="K41" t="s">
        <v>222</v>
      </c>
      <c r="L41" s="78">
        <v>0</v>
      </c>
      <c r="M41" s="78">
        <v>0</v>
      </c>
      <c r="N41" s="77">
        <v>0</v>
      </c>
      <c r="O41" s="77">
        <v>0</v>
      </c>
      <c r="P41" s="77">
        <v>0</v>
      </c>
      <c r="Q41" s="78">
        <v>0</v>
      </c>
      <c r="R41" s="78">
        <v>0</v>
      </c>
    </row>
    <row r="42" spans="2:18">
      <c r="B42" t="s">
        <v>229</v>
      </c>
    </row>
    <row r="43" spans="2:18">
      <c r="B43" t="s">
        <v>285</v>
      </c>
    </row>
    <row r="44" spans="2:18">
      <c r="B44" t="s">
        <v>286</v>
      </c>
    </row>
    <row r="45" spans="2:18">
      <c r="B45" t="s">
        <v>287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</row>
    <row r="5" spans="2:64">
      <c r="B5" s="2"/>
    </row>
    <row r="7" spans="2:64" ht="26.25" customHeight="1">
      <c r="B7" s="101" t="s">
        <v>153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5">
        <v>0.52</v>
      </c>
      <c r="H11" s="7"/>
      <c r="I11" s="7"/>
      <c r="J11" s="76">
        <v>3.4599999999999999E-2</v>
      </c>
      <c r="K11" s="75">
        <v>2047392</v>
      </c>
      <c r="L11" s="7"/>
      <c r="M11" s="75">
        <v>2432.951550897712</v>
      </c>
      <c r="N11" s="76">
        <v>1</v>
      </c>
      <c r="O11" s="76">
        <v>9.4999999999999998E-3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202</v>
      </c>
      <c r="G12" s="81">
        <v>0.52</v>
      </c>
      <c r="J12" s="80">
        <v>3.4599999999999999E-2</v>
      </c>
      <c r="K12" s="81">
        <v>2047392</v>
      </c>
      <c r="M12" s="81">
        <v>2432.951550897712</v>
      </c>
      <c r="N12" s="80">
        <v>1</v>
      </c>
      <c r="O12" s="80">
        <v>9.4999999999999998E-3</v>
      </c>
    </row>
    <row r="13" spans="2:64">
      <c r="B13" s="79" t="s">
        <v>896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222</v>
      </c>
      <c r="C14" t="s">
        <v>222</v>
      </c>
      <c r="E14" t="s">
        <v>222</v>
      </c>
      <c r="G14" s="77">
        <v>0</v>
      </c>
      <c r="H14" t="s">
        <v>222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897</v>
      </c>
      <c r="G15" s="81">
        <v>0.66</v>
      </c>
      <c r="J15" s="80">
        <v>3.0700000000000002E-2</v>
      </c>
      <c r="K15" s="81">
        <v>1904000</v>
      </c>
      <c r="M15" s="81">
        <v>1924.3754082191799</v>
      </c>
      <c r="N15" s="80">
        <v>0.79100000000000004</v>
      </c>
      <c r="O15" s="80">
        <v>7.6E-3</v>
      </c>
    </row>
    <row r="16" spans="2:64">
      <c r="B16" t="s">
        <v>1088</v>
      </c>
      <c r="C16" t="s">
        <v>1089</v>
      </c>
      <c r="D16" t="s">
        <v>211</v>
      </c>
      <c r="E16" t="s">
        <v>207</v>
      </c>
      <c r="F16" t="s">
        <v>208</v>
      </c>
      <c r="G16" s="77">
        <v>0.66</v>
      </c>
      <c r="H16" t="s">
        <v>102</v>
      </c>
      <c r="I16" s="78">
        <v>3.1E-2</v>
      </c>
      <c r="J16" s="78">
        <v>3.0700000000000002E-2</v>
      </c>
      <c r="K16" s="77">
        <v>1904000</v>
      </c>
      <c r="L16" s="77">
        <v>101.07013698630148</v>
      </c>
      <c r="M16" s="77">
        <v>1924.3754082191799</v>
      </c>
      <c r="N16" s="78">
        <v>0.79100000000000004</v>
      </c>
      <c r="O16" s="78">
        <v>7.6E-3</v>
      </c>
    </row>
    <row r="17" spans="2:15">
      <c r="B17" s="79" t="s">
        <v>1090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222</v>
      </c>
      <c r="C18" t="s">
        <v>222</v>
      </c>
      <c r="E18" t="s">
        <v>222</v>
      </c>
      <c r="G18" s="77">
        <v>0</v>
      </c>
      <c r="H18" t="s">
        <v>222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1091</v>
      </c>
      <c r="G19" s="81">
        <v>0.02</v>
      </c>
      <c r="J19" s="80">
        <v>4.9500000000000002E-2</v>
      </c>
      <c r="K19" s="81">
        <v>143392</v>
      </c>
      <c r="M19" s="81">
        <v>508.57614267853199</v>
      </c>
      <c r="N19" s="80">
        <v>0.20899999999999999</v>
      </c>
      <c r="O19" s="80">
        <v>2E-3</v>
      </c>
    </row>
    <row r="20" spans="2:15">
      <c r="B20" t="s">
        <v>1092</v>
      </c>
      <c r="C20" t="s">
        <v>1093</v>
      </c>
      <c r="D20" t="s">
        <v>211</v>
      </c>
      <c r="E20" t="s">
        <v>1094</v>
      </c>
      <c r="F20" t="s">
        <v>208</v>
      </c>
      <c r="G20" s="77">
        <v>0.02</v>
      </c>
      <c r="H20" t="s">
        <v>106</v>
      </c>
      <c r="I20" s="78">
        <v>3.4000000000000002E-2</v>
      </c>
      <c r="J20" s="78">
        <v>4.9500000000000002E-2</v>
      </c>
      <c r="K20" s="77">
        <v>143392</v>
      </c>
      <c r="L20" s="77">
        <v>100.78868860339897</v>
      </c>
      <c r="M20" s="77">
        <v>508.57614267853199</v>
      </c>
      <c r="N20" s="78">
        <v>0.20899999999999999</v>
      </c>
      <c r="O20" s="78">
        <v>2E-3</v>
      </c>
    </row>
    <row r="21" spans="2:15">
      <c r="B21" s="79" t="s">
        <v>561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222</v>
      </c>
      <c r="C22" t="s">
        <v>222</v>
      </c>
      <c r="E22" t="s">
        <v>222</v>
      </c>
      <c r="G22" s="77">
        <v>0</v>
      </c>
      <c r="H22" t="s">
        <v>222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227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222</v>
      </c>
      <c r="C24" t="s">
        <v>222</v>
      </c>
      <c r="E24" t="s">
        <v>222</v>
      </c>
      <c r="G24" s="77">
        <v>0</v>
      </c>
      <c r="H24" t="s">
        <v>222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229</v>
      </c>
    </row>
    <row r="26" spans="2:15">
      <c r="B26" t="s">
        <v>285</v>
      </c>
    </row>
    <row r="27" spans="2:15">
      <c r="B27" t="s">
        <v>286</v>
      </c>
    </row>
    <row r="28" spans="2:15">
      <c r="B28" t="s">
        <v>287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5" spans="2:55">
      <c r="B5" s="2"/>
    </row>
    <row r="7" spans="2:55" ht="26.25" customHeight="1">
      <c r="B7" s="101" t="s">
        <v>156</v>
      </c>
      <c r="C7" s="102"/>
      <c r="D7" s="102"/>
      <c r="E7" s="102"/>
      <c r="F7" s="102"/>
      <c r="G7" s="102"/>
      <c r="H7" s="102"/>
      <c r="I7" s="102"/>
      <c r="J7" s="103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202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1095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222</v>
      </c>
      <c r="E14" s="78">
        <v>0</v>
      </c>
      <c r="F14" t="s">
        <v>222</v>
      </c>
      <c r="G14" s="77">
        <v>0</v>
      </c>
      <c r="H14" s="78">
        <v>0</v>
      </c>
      <c r="I14" s="78">
        <v>0</v>
      </c>
    </row>
    <row r="15" spans="2:55">
      <c r="B15" s="79" t="s">
        <v>1096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222</v>
      </c>
      <c r="E16" s="78">
        <v>0</v>
      </c>
      <c r="F16" t="s">
        <v>222</v>
      </c>
      <c r="G16" s="77">
        <v>0</v>
      </c>
      <c r="H16" s="78">
        <v>0</v>
      </c>
      <c r="I16" s="78">
        <v>0</v>
      </c>
    </row>
    <row r="17" spans="2:9">
      <c r="B17" s="79" t="s">
        <v>227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1095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222</v>
      </c>
      <c r="E19" s="78">
        <v>0</v>
      </c>
      <c r="F19" t="s">
        <v>222</v>
      </c>
      <c r="G19" s="77">
        <v>0</v>
      </c>
      <c r="H19" s="78">
        <v>0</v>
      </c>
      <c r="I19" s="78">
        <v>0</v>
      </c>
    </row>
    <row r="20" spans="2:9">
      <c r="B20" s="79" t="s">
        <v>1096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222</v>
      </c>
      <c r="E21" s="78">
        <v>0</v>
      </c>
      <c r="F21" t="s">
        <v>222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7" spans="2:60" ht="26.25" customHeight="1">
      <c r="B7" s="101" t="s">
        <v>162</v>
      </c>
      <c r="C7" s="102"/>
      <c r="D7" s="102"/>
      <c r="E7" s="102"/>
      <c r="F7" s="102"/>
      <c r="G7" s="102"/>
      <c r="H7" s="102"/>
      <c r="I7" s="102"/>
      <c r="J7" s="102"/>
      <c r="K7" s="103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222</v>
      </c>
      <c r="D13" t="s">
        <v>222</v>
      </c>
      <c r="E13" s="19"/>
      <c r="F13" s="78">
        <v>0</v>
      </c>
      <c r="G13" t="s">
        <v>222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227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222</v>
      </c>
      <c r="D15" t="s">
        <v>222</v>
      </c>
      <c r="E15" s="19"/>
      <c r="F15" s="78">
        <v>0</v>
      </c>
      <c r="G15" t="s">
        <v>222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5" spans="2:60">
      <c r="B5" s="2"/>
    </row>
    <row r="7" spans="2:60" ht="26.25" customHeight="1">
      <c r="B7" s="101" t="s">
        <v>167</v>
      </c>
      <c r="C7" s="102"/>
      <c r="D7" s="102"/>
      <c r="E7" s="102"/>
      <c r="F7" s="102"/>
      <c r="G7" s="102"/>
      <c r="H7" s="102"/>
      <c r="I7" s="102"/>
      <c r="J7" s="102"/>
      <c r="K7" s="103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3004.4088419129998</v>
      </c>
      <c r="J11" s="76">
        <v>1</v>
      </c>
      <c r="K11" s="76">
        <v>1.18E-2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222</v>
      </c>
      <c r="C13" t="s">
        <v>222</v>
      </c>
      <c r="D13" t="s">
        <v>222</v>
      </c>
      <c r="E13" s="19"/>
      <c r="F13" s="78">
        <v>0</v>
      </c>
      <c r="G13" t="s">
        <v>222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227</v>
      </c>
      <c r="D14" s="19"/>
      <c r="E14" s="19"/>
      <c r="F14" s="19"/>
      <c r="G14" s="19"/>
      <c r="H14" s="80">
        <v>0</v>
      </c>
      <c r="I14" s="81">
        <v>3004.4088419129998</v>
      </c>
      <c r="J14" s="80">
        <v>1</v>
      </c>
      <c r="K14" s="80">
        <v>1.18E-2</v>
      </c>
    </row>
    <row r="15" spans="2:60">
      <c r="B15" t="s">
        <v>1097</v>
      </c>
      <c r="C15" t="s">
        <v>1098</v>
      </c>
      <c r="D15" t="s">
        <v>222</v>
      </c>
      <c r="E15" t="s">
        <v>532</v>
      </c>
      <c r="F15" s="78">
        <v>0</v>
      </c>
      <c r="G15" t="s">
        <v>106</v>
      </c>
      <c r="H15" s="78">
        <v>0</v>
      </c>
      <c r="I15" s="77">
        <v>70.38</v>
      </c>
      <c r="J15" s="78">
        <v>2.3400000000000001E-2</v>
      </c>
      <c r="K15" s="78">
        <v>2.9999999999999997E-4</v>
      </c>
    </row>
    <row r="16" spans="2:60">
      <c r="B16" t="s">
        <v>1099</v>
      </c>
      <c r="C16" t="s">
        <v>1100</v>
      </c>
      <c r="D16" t="s">
        <v>222</v>
      </c>
      <c r="E16" t="s">
        <v>532</v>
      </c>
      <c r="F16" s="78">
        <v>0</v>
      </c>
      <c r="G16" t="s">
        <v>200</v>
      </c>
      <c r="H16" s="78">
        <v>0</v>
      </c>
      <c r="I16" s="77">
        <v>182.870599887</v>
      </c>
      <c r="J16" s="78">
        <v>6.0900000000000003E-2</v>
      </c>
      <c r="K16" s="78">
        <v>6.9999999999999999E-4</v>
      </c>
    </row>
    <row r="17" spans="2:11">
      <c r="B17" t="s">
        <v>1101</v>
      </c>
      <c r="C17" t="s">
        <v>1102</v>
      </c>
      <c r="D17" t="s">
        <v>222</v>
      </c>
      <c r="E17" t="s">
        <v>532</v>
      </c>
      <c r="F17" s="78">
        <v>0</v>
      </c>
      <c r="G17" t="s">
        <v>113</v>
      </c>
      <c r="H17" s="78">
        <v>0</v>
      </c>
      <c r="I17" s="77">
        <v>480.422941272</v>
      </c>
      <c r="J17" s="78">
        <v>0.15989999999999999</v>
      </c>
      <c r="K17" s="78">
        <v>1.9E-3</v>
      </c>
    </row>
    <row r="18" spans="2:11">
      <c r="B18" t="s">
        <v>1103</v>
      </c>
      <c r="C18" t="s">
        <v>1104</v>
      </c>
      <c r="D18" t="s">
        <v>222</v>
      </c>
      <c r="E18" t="s">
        <v>532</v>
      </c>
      <c r="F18" s="78">
        <v>0</v>
      </c>
      <c r="G18" t="s">
        <v>201</v>
      </c>
      <c r="H18" s="78">
        <v>0</v>
      </c>
      <c r="I18" s="77">
        <v>-32.070113855999999</v>
      </c>
      <c r="J18" s="78">
        <v>-1.0699999999999999E-2</v>
      </c>
      <c r="K18" s="78">
        <v>-1E-4</v>
      </c>
    </row>
    <row r="19" spans="2:11">
      <c r="B19" t="s">
        <v>1105</v>
      </c>
      <c r="C19" t="s">
        <v>1106</v>
      </c>
      <c r="D19" t="s">
        <v>222</v>
      </c>
      <c r="E19" t="s">
        <v>532</v>
      </c>
      <c r="F19" s="78">
        <v>0</v>
      </c>
      <c r="G19" t="s">
        <v>110</v>
      </c>
      <c r="H19" s="78">
        <v>0</v>
      </c>
      <c r="I19" s="77">
        <v>1.1626794</v>
      </c>
      <c r="J19" s="78">
        <v>4.0000000000000002E-4</v>
      </c>
      <c r="K19" s="78">
        <v>0</v>
      </c>
    </row>
    <row r="20" spans="2:11">
      <c r="B20" t="s">
        <v>1107</v>
      </c>
      <c r="C20" t="s">
        <v>1108</v>
      </c>
      <c r="D20" t="s">
        <v>222</v>
      </c>
      <c r="E20" t="s">
        <v>532</v>
      </c>
      <c r="F20" s="78">
        <v>0</v>
      </c>
      <c r="G20" t="s">
        <v>106</v>
      </c>
      <c r="H20" s="78">
        <v>0</v>
      </c>
      <c r="I20" s="77">
        <v>2301.64273521</v>
      </c>
      <c r="J20" s="78">
        <v>0.7661</v>
      </c>
      <c r="K20" s="78">
        <v>8.9999999999999993E-3</v>
      </c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N35"/>
  <sheetViews>
    <sheetView rightToLeft="1" topLeftCell="A10" workbookViewId="0">
      <selection activeCell="Q24" sqref="Q2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22" width="5.7109375" style="16" customWidth="1"/>
    <col min="23" max="16384" width="9.140625" style="16"/>
  </cols>
  <sheetData>
    <row r="1" spans="2:14">
      <c r="B1" s="2" t="s">
        <v>0</v>
      </c>
      <c r="C1" t="s">
        <v>197</v>
      </c>
    </row>
    <row r="2" spans="2:14">
      <c r="B2" s="2" t="s">
        <v>1</v>
      </c>
    </row>
    <row r="3" spans="2:14">
      <c r="B3" s="2" t="s">
        <v>2</v>
      </c>
      <c r="C3" t="s">
        <v>198</v>
      </c>
    </row>
    <row r="4" spans="2:14">
      <c r="B4" s="2" t="s">
        <v>3</v>
      </c>
    </row>
    <row r="5" spans="2:14">
      <c r="B5" s="2"/>
    </row>
    <row r="7" spans="2:14" ht="26.25" customHeight="1">
      <c r="B7" s="101" t="s">
        <v>169</v>
      </c>
      <c r="C7" s="102"/>
      <c r="D7" s="102"/>
    </row>
    <row r="8" spans="2:14" s="19" customFormat="1" ht="63">
      <c r="B8" s="50" t="s">
        <v>96</v>
      </c>
      <c r="C8" s="56" t="s">
        <v>170</v>
      </c>
      <c r="D8" s="57" t="s">
        <v>171</v>
      </c>
    </row>
    <row r="9" spans="2:14" s="19" customFormat="1">
      <c r="B9" s="20"/>
      <c r="C9" s="31" t="s">
        <v>185</v>
      </c>
      <c r="D9" s="45" t="s">
        <v>74</v>
      </c>
    </row>
    <row r="10" spans="2:14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2:14" s="23" customFormat="1" ht="18" customHeight="1">
      <c r="B11" s="24" t="s">
        <v>172</v>
      </c>
      <c r="C11" s="75">
        <f>C12+C26</f>
        <v>15699.649028720001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2:14">
      <c r="B12" s="79" t="s">
        <v>202</v>
      </c>
      <c r="C12" s="82">
        <f>SUM(C13:C25)</f>
        <v>10464.216516</v>
      </c>
      <c r="N12" s="16"/>
    </row>
    <row r="13" spans="2:14">
      <c r="B13" t="s">
        <v>1109</v>
      </c>
      <c r="C13" s="86">
        <v>103.13697900000005</v>
      </c>
      <c r="D13" s="83">
        <v>45347</v>
      </c>
      <c r="N13" s="16"/>
    </row>
    <row r="14" spans="2:14">
      <c r="B14" s="84" t="s">
        <v>1110</v>
      </c>
      <c r="C14" s="86">
        <v>720.99099999999999</v>
      </c>
      <c r="D14" s="83">
        <v>45219</v>
      </c>
      <c r="N14" s="16"/>
    </row>
    <row r="15" spans="2:14">
      <c r="B15" s="84" t="s">
        <v>1111</v>
      </c>
      <c r="C15" s="86">
        <v>1339.625</v>
      </c>
      <c r="D15" s="83">
        <v>46462</v>
      </c>
      <c r="N15" s="16"/>
    </row>
    <row r="16" spans="2:14">
      <c r="B16" s="84" t="s">
        <v>1112</v>
      </c>
      <c r="C16" s="86">
        <v>185.773</v>
      </c>
      <c r="D16" s="83">
        <v>46462</v>
      </c>
      <c r="N16" s="16"/>
    </row>
    <row r="17" spans="2:14">
      <c r="B17" s="84" t="s">
        <v>1113</v>
      </c>
      <c r="C17" s="86">
        <v>677.14340099999993</v>
      </c>
      <c r="D17" s="83">
        <v>46197</v>
      </c>
      <c r="N17" s="16"/>
    </row>
    <row r="18" spans="2:14">
      <c r="B18" s="84" t="s">
        <v>1114</v>
      </c>
      <c r="C18" s="86">
        <v>1543.394</v>
      </c>
      <c r="D18" s="83">
        <v>46196</v>
      </c>
      <c r="N18" s="16"/>
    </row>
    <row r="19" spans="2:14">
      <c r="B19" s="84" t="s">
        <v>1115</v>
      </c>
      <c r="C19" s="86">
        <v>799.072362</v>
      </c>
      <c r="D19" s="83">
        <v>47150</v>
      </c>
      <c r="N19" s="16"/>
    </row>
    <row r="20" spans="2:14">
      <c r="B20" s="84" t="s">
        <v>1116</v>
      </c>
      <c r="C20" s="86">
        <v>450.51322800000014</v>
      </c>
      <c r="D20" s="83">
        <v>46386</v>
      </c>
      <c r="N20" s="16"/>
    </row>
    <row r="21" spans="2:14">
      <c r="B21" s="84" t="s">
        <v>1117</v>
      </c>
      <c r="C21" s="86">
        <v>1546.3810000000001</v>
      </c>
      <c r="D21" s="83">
        <v>46204</v>
      </c>
      <c r="N21" s="16"/>
    </row>
    <row r="22" spans="2:14">
      <c r="B22" s="84" t="s">
        <v>1118</v>
      </c>
      <c r="C22" s="86">
        <v>1226.0419999999999</v>
      </c>
      <c r="D22" s="83">
        <v>46182</v>
      </c>
      <c r="N22" s="16"/>
    </row>
    <row r="23" spans="2:14">
      <c r="B23" s="84" t="s">
        <v>1130</v>
      </c>
      <c r="C23" s="86">
        <v>703.78899999999999</v>
      </c>
      <c r="D23" s="83">
        <v>46202</v>
      </c>
      <c r="N23" s="16"/>
    </row>
    <row r="24" spans="2:14">
      <c r="B24" t="s">
        <v>1119</v>
      </c>
      <c r="C24" s="86">
        <v>544.90099999999995</v>
      </c>
      <c r="D24" s="83">
        <v>46213</v>
      </c>
      <c r="N24" s="16"/>
    </row>
    <row r="25" spans="2:14">
      <c r="B25" t="s">
        <v>1120</v>
      </c>
      <c r="C25" s="86">
        <v>623.45454599999994</v>
      </c>
      <c r="D25" s="83">
        <v>46284</v>
      </c>
      <c r="N25" s="16"/>
    </row>
    <row r="26" spans="2:14">
      <c r="B26" s="79" t="s">
        <v>227</v>
      </c>
      <c r="C26" s="85">
        <f>SUM(C27:C39)</f>
        <v>5235.4325127200009</v>
      </c>
      <c r="N26" s="16"/>
    </row>
    <row r="27" spans="2:14">
      <c r="B27" s="84" t="s">
        <v>1121</v>
      </c>
      <c r="C27" s="86">
        <v>479.78874899999994</v>
      </c>
      <c r="D27" s="83">
        <v>46126</v>
      </c>
      <c r="N27" s="16"/>
    </row>
    <row r="28" spans="2:14">
      <c r="B28" s="84" t="s">
        <v>1122</v>
      </c>
      <c r="C28" s="86">
        <v>562.01514599999996</v>
      </c>
      <c r="D28" s="83">
        <v>46248</v>
      </c>
      <c r="N28" s="16"/>
    </row>
    <row r="29" spans="2:14">
      <c r="B29" s="84" t="s">
        <v>1123</v>
      </c>
      <c r="C29" s="86">
        <v>949.05511800000011</v>
      </c>
      <c r="D29" s="83">
        <v>46347</v>
      </c>
      <c r="N29" s="16"/>
    </row>
    <row r="30" spans="2:14">
      <c r="B30" s="84" t="s">
        <v>1124</v>
      </c>
      <c r="C30" s="86">
        <v>400.33065600000009</v>
      </c>
      <c r="D30" s="83">
        <v>46414</v>
      </c>
      <c r="N30" s="16"/>
    </row>
    <row r="31" spans="2:14">
      <c r="B31" s="84" t="s">
        <v>1125</v>
      </c>
      <c r="C31" s="86">
        <v>982.66571832</v>
      </c>
      <c r="D31" s="83">
        <v>45748</v>
      </c>
      <c r="N31" s="16"/>
    </row>
    <row r="32" spans="2:14">
      <c r="B32" s="84" t="s">
        <v>1126</v>
      </c>
      <c r="C32" s="86">
        <v>147.80766</v>
      </c>
      <c r="D32" s="83">
        <v>47269</v>
      </c>
      <c r="N32" s="16"/>
    </row>
    <row r="33" spans="2:14">
      <c r="B33" s="84" t="s">
        <v>1127</v>
      </c>
      <c r="C33" s="86">
        <v>332.97916200000003</v>
      </c>
      <c r="D33" s="83">
        <v>45261</v>
      </c>
      <c r="N33" s="16"/>
    </row>
    <row r="34" spans="2:14">
      <c r="B34" t="s">
        <v>1128</v>
      </c>
      <c r="C34" s="86">
        <v>778.09803740000007</v>
      </c>
      <c r="D34" s="83">
        <v>45844</v>
      </c>
      <c r="N34" s="16"/>
    </row>
    <row r="35" spans="2:14">
      <c r="B35" t="s">
        <v>1129</v>
      </c>
      <c r="C35" s="86">
        <v>602.69226600000002</v>
      </c>
      <c r="D35" s="83">
        <v>45977</v>
      </c>
    </row>
  </sheetData>
  <mergeCells count="1">
    <mergeCell ref="B7:D7"/>
  </mergeCells>
  <dataValidations count="1">
    <dataValidation allowBlank="1" showInputMessage="1" showErrorMessage="1" sqref="O1:XFD1048576 A12:A35 B26:B33 A36:N1048576 A1:N11 E12:N35 B12:D24 C25:D35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101" t="s">
        <v>173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3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289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222</v>
      </c>
      <c r="C14" t="s">
        <v>222</v>
      </c>
      <c r="D14" t="s">
        <v>222</v>
      </c>
      <c r="E14" t="s">
        <v>222</v>
      </c>
      <c r="H14" s="77">
        <v>0</v>
      </c>
      <c r="I14" t="s">
        <v>222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250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222</v>
      </c>
      <c r="C16" t="s">
        <v>222</v>
      </c>
      <c r="D16" t="s">
        <v>222</v>
      </c>
      <c r="E16" t="s">
        <v>222</v>
      </c>
      <c r="H16" s="77">
        <v>0</v>
      </c>
      <c r="I16" t="s">
        <v>222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290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222</v>
      </c>
      <c r="C18" t="s">
        <v>222</v>
      </c>
      <c r="D18" t="s">
        <v>222</v>
      </c>
      <c r="E18" t="s">
        <v>222</v>
      </c>
      <c r="H18" s="77">
        <v>0</v>
      </c>
      <c r="I18" t="s">
        <v>222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561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222</v>
      </c>
      <c r="C20" t="s">
        <v>222</v>
      </c>
      <c r="D20" t="s">
        <v>222</v>
      </c>
      <c r="E20" t="s">
        <v>222</v>
      </c>
      <c r="H20" s="77">
        <v>0</v>
      </c>
      <c r="I20" t="s">
        <v>222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227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291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222</v>
      </c>
      <c r="C23" t="s">
        <v>222</v>
      </c>
      <c r="D23" t="s">
        <v>222</v>
      </c>
      <c r="E23" t="s">
        <v>222</v>
      </c>
      <c r="H23" s="77">
        <v>0</v>
      </c>
      <c r="I23" t="s">
        <v>222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292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222</v>
      </c>
      <c r="C25" t="s">
        <v>222</v>
      </c>
      <c r="D25" t="s">
        <v>222</v>
      </c>
      <c r="E25" t="s">
        <v>222</v>
      </c>
      <c r="H25" s="77">
        <v>0</v>
      </c>
      <c r="I25" t="s">
        <v>222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229</v>
      </c>
      <c r="D26" s="16"/>
    </row>
    <row r="27" spans="2:16">
      <c r="B27" t="s">
        <v>285</v>
      </c>
      <c r="D27" s="16"/>
    </row>
    <row r="28" spans="2:16">
      <c r="B28" t="s">
        <v>287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101" t="s">
        <v>177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3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896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222</v>
      </c>
      <c r="C14" t="s">
        <v>222</v>
      </c>
      <c r="D14" t="s">
        <v>222</v>
      </c>
      <c r="E14" t="s">
        <v>222</v>
      </c>
      <c r="H14" s="77">
        <v>0</v>
      </c>
      <c r="I14" t="s">
        <v>222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897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222</v>
      </c>
      <c r="C16" t="s">
        <v>222</v>
      </c>
      <c r="D16" t="s">
        <v>222</v>
      </c>
      <c r="E16" t="s">
        <v>222</v>
      </c>
      <c r="H16" s="77">
        <v>0</v>
      </c>
      <c r="I16" t="s">
        <v>222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290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222</v>
      </c>
      <c r="C18" t="s">
        <v>222</v>
      </c>
      <c r="D18" t="s">
        <v>222</v>
      </c>
      <c r="E18" t="s">
        <v>222</v>
      </c>
      <c r="H18" s="77">
        <v>0</v>
      </c>
      <c r="I18" t="s">
        <v>222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561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222</v>
      </c>
      <c r="C20" t="s">
        <v>222</v>
      </c>
      <c r="D20" t="s">
        <v>222</v>
      </c>
      <c r="E20" t="s">
        <v>222</v>
      </c>
      <c r="H20" s="77">
        <v>0</v>
      </c>
      <c r="I20" t="s">
        <v>222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227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291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222</v>
      </c>
      <c r="C23" t="s">
        <v>222</v>
      </c>
      <c r="D23" t="s">
        <v>222</v>
      </c>
      <c r="E23" t="s">
        <v>222</v>
      </c>
      <c r="H23" s="77">
        <v>0</v>
      </c>
      <c r="I23" t="s">
        <v>222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292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222</v>
      </c>
      <c r="C25" t="s">
        <v>222</v>
      </c>
      <c r="D25" t="s">
        <v>222</v>
      </c>
      <c r="E25" t="s">
        <v>222</v>
      </c>
      <c r="H25" s="77">
        <v>0</v>
      </c>
      <c r="I25" t="s">
        <v>222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229</v>
      </c>
      <c r="D26" s="16"/>
    </row>
    <row r="27" spans="2:16">
      <c r="B27" t="s">
        <v>285</v>
      </c>
      <c r="D27" s="16"/>
    </row>
    <row r="28" spans="2:16">
      <c r="B28" t="s">
        <v>287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</row>
    <row r="6" spans="2:53" ht="21.75" customHeight="1">
      <c r="B6" s="93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5"/>
    </row>
    <row r="7" spans="2:53" ht="27.75" customHeight="1">
      <c r="B7" s="96" t="s">
        <v>69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3.26</v>
      </c>
      <c r="I11" s="7"/>
      <c r="J11" s="7"/>
      <c r="K11" s="76">
        <v>2.7400000000000001E-2</v>
      </c>
      <c r="L11" s="75">
        <v>42221167</v>
      </c>
      <c r="M11" s="7"/>
      <c r="N11" s="75">
        <v>0</v>
      </c>
      <c r="O11" s="75">
        <v>43558.3535481</v>
      </c>
      <c r="P11" s="7"/>
      <c r="Q11" s="76">
        <v>1</v>
      </c>
      <c r="R11" s="76">
        <v>0.1709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202</v>
      </c>
      <c r="C12" s="16"/>
      <c r="D12" s="16"/>
      <c r="H12" s="81">
        <v>3.26</v>
      </c>
      <c r="K12" s="80">
        <v>2.7400000000000001E-2</v>
      </c>
      <c r="L12" s="81">
        <v>42221167</v>
      </c>
      <c r="N12" s="81">
        <v>0</v>
      </c>
      <c r="O12" s="81">
        <v>43558.3535481</v>
      </c>
      <c r="Q12" s="80">
        <v>1</v>
      </c>
      <c r="R12" s="80">
        <v>0.1709</v>
      </c>
    </row>
    <row r="13" spans="2:53">
      <c r="B13" s="79" t="s">
        <v>230</v>
      </c>
      <c r="C13" s="16"/>
      <c r="D13" s="16"/>
      <c r="H13" s="81">
        <v>3.02</v>
      </c>
      <c r="K13" s="80">
        <v>7.6E-3</v>
      </c>
      <c r="L13" s="81">
        <v>12139039</v>
      </c>
      <c r="N13" s="81">
        <v>0</v>
      </c>
      <c r="O13" s="81">
        <v>13998.759048800001</v>
      </c>
      <c r="Q13" s="80">
        <v>0.32140000000000002</v>
      </c>
      <c r="R13" s="80">
        <v>5.4899999999999997E-2</v>
      </c>
    </row>
    <row r="14" spans="2:53">
      <c r="B14" s="79" t="s">
        <v>231</v>
      </c>
      <c r="C14" s="16"/>
      <c r="D14" s="16"/>
      <c r="H14" s="81">
        <v>3.02</v>
      </c>
      <c r="K14" s="80">
        <v>7.6E-3</v>
      </c>
      <c r="L14" s="81">
        <v>12139039</v>
      </c>
      <c r="N14" s="81">
        <v>0</v>
      </c>
      <c r="O14" s="81">
        <v>13998.759048800001</v>
      </c>
      <c r="Q14" s="80">
        <v>0.32140000000000002</v>
      </c>
      <c r="R14" s="80">
        <v>5.4899999999999997E-2</v>
      </c>
    </row>
    <row r="15" spans="2:53">
      <c r="B15" t="s">
        <v>232</v>
      </c>
      <c r="C15" t="s">
        <v>233</v>
      </c>
      <c r="D15" t="s">
        <v>100</v>
      </c>
      <c r="E15" t="s">
        <v>234</v>
      </c>
      <c r="G15" t="s">
        <v>235</v>
      </c>
      <c r="H15" s="77">
        <v>1.55</v>
      </c>
      <c r="I15" t="s">
        <v>102</v>
      </c>
      <c r="J15" s="78">
        <v>0.04</v>
      </c>
      <c r="K15" s="78">
        <v>5.7999999999999996E-3</v>
      </c>
      <c r="L15" s="77">
        <v>2415403</v>
      </c>
      <c r="M15" s="77">
        <v>142.6</v>
      </c>
      <c r="N15" s="77">
        <v>0</v>
      </c>
      <c r="O15" s="77">
        <v>3444.3646779999999</v>
      </c>
      <c r="P15" s="78">
        <v>2.0000000000000001E-4</v>
      </c>
      <c r="Q15" s="78">
        <v>7.9100000000000004E-2</v>
      </c>
      <c r="R15" s="78">
        <v>1.35E-2</v>
      </c>
    </row>
    <row r="16" spans="2:53">
      <c r="B16" t="s">
        <v>236</v>
      </c>
      <c r="C16" t="s">
        <v>237</v>
      </c>
      <c r="D16" t="s">
        <v>100</v>
      </c>
      <c r="E16" t="s">
        <v>234</v>
      </c>
      <c r="G16" t="s">
        <v>238</v>
      </c>
      <c r="H16" s="77">
        <v>0.75</v>
      </c>
      <c r="I16" t="s">
        <v>102</v>
      </c>
      <c r="J16" s="78">
        <v>1.7500000000000002E-2</v>
      </c>
      <c r="K16" s="78">
        <v>5.8999999999999999E-3</v>
      </c>
      <c r="L16" s="77">
        <v>1916102</v>
      </c>
      <c r="M16" s="77">
        <v>111.17</v>
      </c>
      <c r="N16" s="77">
        <v>0</v>
      </c>
      <c r="O16" s="77">
        <v>2130.1305934000002</v>
      </c>
      <c r="P16" s="78">
        <v>1E-4</v>
      </c>
      <c r="Q16" s="78">
        <v>4.8899999999999999E-2</v>
      </c>
      <c r="R16" s="78">
        <v>8.3999999999999995E-3</v>
      </c>
    </row>
    <row r="17" spans="2:18">
      <c r="B17" t="s">
        <v>239</v>
      </c>
      <c r="C17" t="s">
        <v>240</v>
      </c>
      <c r="D17" t="s">
        <v>100</v>
      </c>
      <c r="E17" t="s">
        <v>234</v>
      </c>
      <c r="G17" t="s">
        <v>241</v>
      </c>
      <c r="H17" s="77">
        <v>6.31</v>
      </c>
      <c r="I17" t="s">
        <v>102</v>
      </c>
      <c r="J17" s="78">
        <v>5.0000000000000001E-3</v>
      </c>
      <c r="K17" s="78">
        <v>8.6E-3</v>
      </c>
      <c r="L17" s="77">
        <v>339186</v>
      </c>
      <c r="M17" s="77">
        <v>105.8</v>
      </c>
      <c r="N17" s="77">
        <v>0</v>
      </c>
      <c r="O17" s="77">
        <v>358.858788</v>
      </c>
      <c r="P17" s="78">
        <v>0</v>
      </c>
      <c r="Q17" s="78">
        <v>8.2000000000000007E-3</v>
      </c>
      <c r="R17" s="78">
        <v>1.4E-3</v>
      </c>
    </row>
    <row r="18" spans="2:18">
      <c r="B18" t="s">
        <v>242</v>
      </c>
      <c r="C18" t="s">
        <v>243</v>
      </c>
      <c r="D18" t="s">
        <v>100</v>
      </c>
      <c r="E18" t="s">
        <v>234</v>
      </c>
      <c r="G18" t="s">
        <v>244</v>
      </c>
      <c r="H18" s="77">
        <v>3.58</v>
      </c>
      <c r="I18" t="s">
        <v>102</v>
      </c>
      <c r="J18" s="78">
        <v>1E-3</v>
      </c>
      <c r="K18" s="78">
        <v>8.8000000000000005E-3</v>
      </c>
      <c r="L18" s="77">
        <v>135356</v>
      </c>
      <c r="M18" s="77">
        <v>105.01</v>
      </c>
      <c r="N18" s="77">
        <v>0</v>
      </c>
      <c r="O18" s="77">
        <v>142.1373356</v>
      </c>
      <c r="P18" s="78">
        <v>0</v>
      </c>
      <c r="Q18" s="78">
        <v>3.3E-3</v>
      </c>
      <c r="R18" s="78">
        <v>5.9999999999999995E-4</v>
      </c>
    </row>
    <row r="19" spans="2:18">
      <c r="B19" t="s">
        <v>245</v>
      </c>
      <c r="C19" t="s">
        <v>246</v>
      </c>
      <c r="D19" t="s">
        <v>100</v>
      </c>
      <c r="E19" t="s">
        <v>234</v>
      </c>
      <c r="G19" t="s">
        <v>235</v>
      </c>
      <c r="H19" s="77">
        <v>2.81</v>
      </c>
      <c r="I19" t="s">
        <v>102</v>
      </c>
      <c r="J19" s="78">
        <v>7.4999999999999997E-3</v>
      </c>
      <c r="K19" s="78">
        <v>8.6999999999999994E-3</v>
      </c>
      <c r="L19" s="77">
        <v>6781246</v>
      </c>
      <c r="M19" s="77">
        <v>108.1</v>
      </c>
      <c r="N19" s="77">
        <v>0</v>
      </c>
      <c r="O19" s="77">
        <v>7330.5269259999995</v>
      </c>
      <c r="P19" s="78">
        <v>2.9999999999999997E-4</v>
      </c>
      <c r="Q19" s="78">
        <v>0.16830000000000001</v>
      </c>
      <c r="R19" s="78">
        <v>2.8799999999999999E-2</v>
      </c>
    </row>
    <row r="20" spans="2:18">
      <c r="B20" t="s">
        <v>247</v>
      </c>
      <c r="C20" t="s">
        <v>248</v>
      </c>
      <c r="D20" t="s">
        <v>100</v>
      </c>
      <c r="E20" t="s">
        <v>234</v>
      </c>
      <c r="G20" t="s">
        <v>249</v>
      </c>
      <c r="H20" s="77">
        <v>20.059999999999999</v>
      </c>
      <c r="I20" t="s">
        <v>102</v>
      </c>
      <c r="J20" s="78">
        <v>0.01</v>
      </c>
      <c r="K20" s="78">
        <v>1.09E-2</v>
      </c>
      <c r="L20" s="77">
        <v>551746</v>
      </c>
      <c r="M20" s="77">
        <v>107.43</v>
      </c>
      <c r="N20" s="77">
        <v>0</v>
      </c>
      <c r="O20" s="77">
        <v>592.74072779999995</v>
      </c>
      <c r="P20" s="78">
        <v>0</v>
      </c>
      <c r="Q20" s="78">
        <v>1.3599999999999999E-2</v>
      </c>
      <c r="R20" s="78">
        <v>2.3E-3</v>
      </c>
    </row>
    <row r="21" spans="2:18">
      <c r="B21" s="79" t="s">
        <v>250</v>
      </c>
      <c r="C21" s="16"/>
      <c r="D21" s="16"/>
      <c r="H21" s="81">
        <v>3.38</v>
      </c>
      <c r="K21" s="80">
        <v>3.6799999999999999E-2</v>
      </c>
      <c r="L21" s="81">
        <v>30082128</v>
      </c>
      <c r="N21" s="81">
        <v>0</v>
      </c>
      <c r="O21" s="81">
        <v>29559.594499300001</v>
      </c>
      <c r="Q21" s="80">
        <v>0.67859999999999998</v>
      </c>
      <c r="R21" s="80">
        <v>0.11600000000000001</v>
      </c>
    </row>
    <row r="22" spans="2:18">
      <c r="B22" s="79" t="s">
        <v>251</v>
      </c>
      <c r="C22" s="16"/>
      <c r="D22" s="16"/>
      <c r="H22" s="81">
        <v>0.77</v>
      </c>
      <c r="K22" s="80">
        <v>3.7100000000000001E-2</v>
      </c>
      <c r="L22" s="81">
        <v>19455053</v>
      </c>
      <c r="N22" s="81">
        <v>0</v>
      </c>
      <c r="O22" s="81">
        <v>18916.381282300001</v>
      </c>
      <c r="Q22" s="80">
        <v>0.43430000000000002</v>
      </c>
      <c r="R22" s="80">
        <v>7.4200000000000002E-2</v>
      </c>
    </row>
    <row r="23" spans="2:18">
      <c r="B23" t="s">
        <v>252</v>
      </c>
      <c r="C23" t="s">
        <v>253</v>
      </c>
      <c r="D23" t="s">
        <v>100</v>
      </c>
      <c r="E23" t="s">
        <v>234</v>
      </c>
      <c r="G23" t="s">
        <v>235</v>
      </c>
      <c r="H23" s="77">
        <v>0.68</v>
      </c>
      <c r="I23" t="s">
        <v>102</v>
      </c>
      <c r="J23" s="78">
        <v>0</v>
      </c>
      <c r="K23" s="78">
        <v>3.6999999999999998E-2</v>
      </c>
      <c r="L23" s="77">
        <v>4298092</v>
      </c>
      <c r="M23" s="77">
        <v>97.55</v>
      </c>
      <c r="N23" s="77">
        <v>0</v>
      </c>
      <c r="O23" s="77">
        <v>4192.7887460000002</v>
      </c>
      <c r="P23" s="78">
        <v>2.9999999999999997E-4</v>
      </c>
      <c r="Q23" s="78">
        <v>9.6299999999999997E-2</v>
      </c>
      <c r="R23" s="78">
        <v>1.6500000000000001E-2</v>
      </c>
    </row>
    <row r="24" spans="2:18">
      <c r="B24" t="s">
        <v>254</v>
      </c>
      <c r="C24" t="s">
        <v>255</v>
      </c>
      <c r="D24" t="s">
        <v>100</v>
      </c>
      <c r="E24" t="s">
        <v>234</v>
      </c>
      <c r="G24" t="s">
        <v>256</v>
      </c>
      <c r="H24" s="77">
        <v>0.78</v>
      </c>
      <c r="I24" t="s">
        <v>102</v>
      </c>
      <c r="J24" s="78">
        <v>0</v>
      </c>
      <c r="K24" s="78">
        <v>3.7199999999999997E-2</v>
      </c>
      <c r="L24" s="77">
        <v>834569</v>
      </c>
      <c r="M24" s="77">
        <v>97.2</v>
      </c>
      <c r="N24" s="77">
        <v>0</v>
      </c>
      <c r="O24" s="77">
        <v>811.20106799999996</v>
      </c>
      <c r="P24" s="78">
        <v>1E-4</v>
      </c>
      <c r="Q24" s="78">
        <v>1.8599999999999998E-2</v>
      </c>
      <c r="R24" s="78">
        <v>3.2000000000000002E-3</v>
      </c>
    </row>
    <row r="25" spans="2:18">
      <c r="B25" t="s">
        <v>257</v>
      </c>
      <c r="C25" t="s">
        <v>258</v>
      </c>
      <c r="D25" t="s">
        <v>100</v>
      </c>
      <c r="E25" t="s">
        <v>234</v>
      </c>
      <c r="G25" t="s">
        <v>259</v>
      </c>
      <c r="H25" s="77">
        <v>0.93</v>
      </c>
      <c r="I25" t="s">
        <v>102</v>
      </c>
      <c r="J25" s="78">
        <v>0</v>
      </c>
      <c r="K25" s="78">
        <v>3.6999999999999998E-2</v>
      </c>
      <c r="L25" s="77">
        <v>6629694</v>
      </c>
      <c r="M25" s="77">
        <v>96.67</v>
      </c>
      <c r="N25" s="77">
        <v>0</v>
      </c>
      <c r="O25" s="77">
        <v>6408.9251898000002</v>
      </c>
      <c r="P25" s="78">
        <v>2.0000000000000001E-4</v>
      </c>
      <c r="Q25" s="78">
        <v>0.14710000000000001</v>
      </c>
      <c r="R25" s="78">
        <v>2.52E-2</v>
      </c>
    </row>
    <row r="26" spans="2:18">
      <c r="B26" t="s">
        <v>260</v>
      </c>
      <c r="C26" t="s">
        <v>261</v>
      </c>
      <c r="D26" t="s">
        <v>100</v>
      </c>
      <c r="E26" t="s">
        <v>234</v>
      </c>
      <c r="G26" t="s">
        <v>262</v>
      </c>
      <c r="H26" s="77">
        <v>0.85</v>
      </c>
      <c r="I26" t="s">
        <v>102</v>
      </c>
      <c r="J26" s="78">
        <v>0</v>
      </c>
      <c r="K26" s="78">
        <v>3.6999999999999998E-2</v>
      </c>
      <c r="L26" s="77">
        <v>2728737</v>
      </c>
      <c r="M26" s="77">
        <v>96.94</v>
      </c>
      <c r="N26" s="77">
        <v>0</v>
      </c>
      <c r="O26" s="77">
        <v>2645.2376478000001</v>
      </c>
      <c r="P26" s="78">
        <v>1E-4</v>
      </c>
      <c r="Q26" s="78">
        <v>6.0699999999999997E-2</v>
      </c>
      <c r="R26" s="78">
        <v>1.04E-2</v>
      </c>
    </row>
    <row r="27" spans="2:18">
      <c r="B27" t="s">
        <v>263</v>
      </c>
      <c r="C27" t="s">
        <v>264</v>
      </c>
      <c r="D27" t="s">
        <v>100</v>
      </c>
      <c r="E27" t="s">
        <v>234</v>
      </c>
      <c r="G27" t="s">
        <v>265</v>
      </c>
      <c r="H27" s="77">
        <v>0.59</v>
      </c>
      <c r="I27" t="s">
        <v>102</v>
      </c>
      <c r="J27" s="78">
        <v>0</v>
      </c>
      <c r="K27" s="78">
        <v>3.7400000000000003E-2</v>
      </c>
      <c r="L27" s="77">
        <v>4963961</v>
      </c>
      <c r="M27" s="77">
        <v>97.87</v>
      </c>
      <c r="N27" s="77">
        <v>0</v>
      </c>
      <c r="O27" s="77">
        <v>4858.2286307000004</v>
      </c>
      <c r="P27" s="78">
        <v>4.0000000000000002E-4</v>
      </c>
      <c r="Q27" s="78">
        <v>0.1115</v>
      </c>
      <c r="R27" s="78">
        <v>1.9099999999999999E-2</v>
      </c>
    </row>
    <row r="28" spans="2:18">
      <c r="B28" s="79" t="s">
        <v>266</v>
      </c>
      <c r="C28" s="16"/>
      <c r="D28" s="16"/>
      <c r="H28" s="81">
        <v>8.02</v>
      </c>
      <c r="K28" s="80">
        <v>3.6299999999999999E-2</v>
      </c>
      <c r="L28" s="81">
        <v>10627075</v>
      </c>
      <c r="N28" s="81">
        <v>0</v>
      </c>
      <c r="O28" s="81">
        <v>10643.213217</v>
      </c>
      <c r="Q28" s="80">
        <v>0.24429999999999999</v>
      </c>
      <c r="R28" s="80">
        <v>4.1799999999999997E-2</v>
      </c>
    </row>
    <row r="29" spans="2:18">
      <c r="B29" t="s">
        <v>267</v>
      </c>
      <c r="C29" t="s">
        <v>268</v>
      </c>
      <c r="D29" t="s">
        <v>100</v>
      </c>
      <c r="E29" t="s">
        <v>234</v>
      </c>
      <c r="G29" t="s">
        <v>269</v>
      </c>
      <c r="H29" s="77">
        <v>1.83</v>
      </c>
      <c r="I29" t="s">
        <v>102</v>
      </c>
      <c r="J29" s="78">
        <v>4.0000000000000001E-3</v>
      </c>
      <c r="K29" s="78">
        <v>3.56E-2</v>
      </c>
      <c r="L29" s="77">
        <v>3000388</v>
      </c>
      <c r="M29" s="77">
        <v>94.54</v>
      </c>
      <c r="N29" s="77">
        <v>0</v>
      </c>
      <c r="O29" s="77">
        <v>2836.5668151999998</v>
      </c>
      <c r="P29" s="78">
        <v>2.0000000000000001E-4</v>
      </c>
      <c r="Q29" s="78">
        <v>6.5100000000000005E-2</v>
      </c>
      <c r="R29" s="78">
        <v>1.11E-2</v>
      </c>
    </row>
    <row r="30" spans="2:18">
      <c r="B30" t="s">
        <v>270</v>
      </c>
      <c r="C30" t="s">
        <v>271</v>
      </c>
      <c r="D30" t="s">
        <v>100</v>
      </c>
      <c r="E30" t="s">
        <v>234</v>
      </c>
      <c r="G30" t="s">
        <v>272</v>
      </c>
      <c r="H30" s="77">
        <v>15.92</v>
      </c>
      <c r="I30" t="s">
        <v>102</v>
      </c>
      <c r="J30" s="78">
        <v>3.7499999999999999E-2</v>
      </c>
      <c r="K30" s="78">
        <v>3.73E-2</v>
      </c>
      <c r="L30" s="77">
        <v>1143852</v>
      </c>
      <c r="M30" s="77">
        <v>103.13</v>
      </c>
      <c r="N30" s="77">
        <v>0</v>
      </c>
      <c r="O30" s="77">
        <v>1179.6545676000001</v>
      </c>
      <c r="P30" s="78">
        <v>0</v>
      </c>
      <c r="Q30" s="78">
        <v>2.7099999999999999E-2</v>
      </c>
      <c r="R30" s="78">
        <v>4.5999999999999999E-3</v>
      </c>
    </row>
    <row r="31" spans="2:18">
      <c r="B31" t="s">
        <v>273</v>
      </c>
      <c r="C31" t="s">
        <v>274</v>
      </c>
      <c r="D31" t="s">
        <v>100</v>
      </c>
      <c r="E31" t="s">
        <v>234</v>
      </c>
      <c r="G31" t="s">
        <v>275</v>
      </c>
      <c r="H31" s="77">
        <v>12.69</v>
      </c>
      <c r="I31" t="s">
        <v>102</v>
      </c>
      <c r="J31" s="78">
        <v>1.4999999999999999E-2</v>
      </c>
      <c r="K31" s="78">
        <v>3.6600000000000001E-2</v>
      </c>
      <c r="L31" s="77">
        <v>2450449</v>
      </c>
      <c r="M31" s="77">
        <v>77</v>
      </c>
      <c r="N31" s="77">
        <v>0</v>
      </c>
      <c r="O31" s="77">
        <v>1886.84573</v>
      </c>
      <c r="P31" s="78">
        <v>1E-4</v>
      </c>
      <c r="Q31" s="78">
        <v>4.3299999999999998E-2</v>
      </c>
      <c r="R31" s="78">
        <v>7.4000000000000003E-3</v>
      </c>
    </row>
    <row r="32" spans="2:18">
      <c r="B32" t="s">
        <v>276</v>
      </c>
      <c r="C32" t="s">
        <v>277</v>
      </c>
      <c r="D32" t="s">
        <v>100</v>
      </c>
      <c r="E32" t="s">
        <v>234</v>
      </c>
      <c r="G32" t="s">
        <v>269</v>
      </c>
      <c r="H32" s="77">
        <v>1.21</v>
      </c>
      <c r="I32" t="s">
        <v>102</v>
      </c>
      <c r="J32" s="78">
        <v>3.7499999999999999E-2</v>
      </c>
      <c r="K32" s="78">
        <v>3.6200000000000003E-2</v>
      </c>
      <c r="L32" s="77">
        <v>1887284</v>
      </c>
      <c r="M32" s="77">
        <v>102.96</v>
      </c>
      <c r="N32" s="77">
        <v>0</v>
      </c>
      <c r="O32" s="77">
        <v>1943.1476064000001</v>
      </c>
      <c r="P32" s="78">
        <v>1E-4</v>
      </c>
      <c r="Q32" s="78">
        <v>4.4600000000000001E-2</v>
      </c>
      <c r="R32" s="78">
        <v>7.6E-3</v>
      </c>
    </row>
    <row r="33" spans="2:18">
      <c r="B33" t="s">
        <v>278</v>
      </c>
      <c r="C33" t="s">
        <v>279</v>
      </c>
      <c r="D33" t="s">
        <v>100</v>
      </c>
      <c r="E33" t="s">
        <v>234</v>
      </c>
      <c r="G33" t="s">
        <v>280</v>
      </c>
      <c r="H33" s="77">
        <v>12.56</v>
      </c>
      <c r="I33" t="s">
        <v>102</v>
      </c>
      <c r="J33" s="78">
        <v>5.5E-2</v>
      </c>
      <c r="K33" s="78">
        <v>3.6299999999999999E-2</v>
      </c>
      <c r="L33" s="77">
        <v>2145102</v>
      </c>
      <c r="M33" s="77">
        <v>130.38999999999999</v>
      </c>
      <c r="N33" s="77">
        <v>0</v>
      </c>
      <c r="O33" s="77">
        <v>2796.9984978000002</v>
      </c>
      <c r="P33" s="78">
        <v>1E-4</v>
      </c>
      <c r="Q33" s="78">
        <v>6.4199999999999993E-2</v>
      </c>
      <c r="R33" s="78">
        <v>1.0999999999999999E-2</v>
      </c>
    </row>
    <row r="34" spans="2:18">
      <c r="B34" s="79" t="s">
        <v>281</v>
      </c>
      <c r="C34" s="16"/>
      <c r="D34" s="16"/>
      <c r="H34" s="81">
        <v>0</v>
      </c>
      <c r="K34" s="80">
        <v>0</v>
      </c>
      <c r="L34" s="81">
        <v>0</v>
      </c>
      <c r="N34" s="81">
        <v>0</v>
      </c>
      <c r="O34" s="81">
        <v>0</v>
      </c>
      <c r="Q34" s="80">
        <v>0</v>
      </c>
      <c r="R34" s="80">
        <v>0</v>
      </c>
    </row>
    <row r="35" spans="2:18">
      <c r="B35" t="s">
        <v>222</v>
      </c>
      <c r="C35" t="s">
        <v>222</v>
      </c>
      <c r="D35" s="16"/>
      <c r="E35" t="s">
        <v>222</v>
      </c>
      <c r="H35" s="77">
        <v>0</v>
      </c>
      <c r="I35" t="s">
        <v>222</v>
      </c>
      <c r="J35" s="78">
        <v>0</v>
      </c>
      <c r="K35" s="78">
        <v>0</v>
      </c>
      <c r="L35" s="77">
        <v>0</v>
      </c>
      <c r="M35" s="77">
        <v>0</v>
      </c>
      <c r="O35" s="77">
        <v>0</v>
      </c>
      <c r="P35" s="78">
        <v>0</v>
      </c>
      <c r="Q35" s="78">
        <v>0</v>
      </c>
      <c r="R35" s="78">
        <v>0</v>
      </c>
    </row>
    <row r="36" spans="2:18">
      <c r="B36" s="79" t="s">
        <v>282</v>
      </c>
      <c r="C36" s="16"/>
      <c r="D36" s="16"/>
      <c r="H36" s="81">
        <v>0</v>
      </c>
      <c r="K36" s="80">
        <v>0</v>
      </c>
      <c r="L36" s="81">
        <v>0</v>
      </c>
      <c r="N36" s="81">
        <v>0</v>
      </c>
      <c r="O36" s="81">
        <v>0</v>
      </c>
      <c r="Q36" s="80">
        <v>0</v>
      </c>
      <c r="R36" s="80">
        <v>0</v>
      </c>
    </row>
    <row r="37" spans="2:18">
      <c r="B37" t="s">
        <v>222</v>
      </c>
      <c r="C37" t="s">
        <v>222</v>
      </c>
      <c r="D37" s="16"/>
      <c r="E37" t="s">
        <v>222</v>
      </c>
      <c r="H37" s="77">
        <v>0</v>
      </c>
      <c r="I37" t="s">
        <v>222</v>
      </c>
      <c r="J37" s="78">
        <v>0</v>
      </c>
      <c r="K37" s="78">
        <v>0</v>
      </c>
      <c r="L37" s="77">
        <v>0</v>
      </c>
      <c r="M37" s="77">
        <v>0</v>
      </c>
      <c r="O37" s="77">
        <v>0</v>
      </c>
      <c r="P37" s="78">
        <v>0</v>
      </c>
      <c r="Q37" s="78">
        <v>0</v>
      </c>
      <c r="R37" s="78">
        <v>0</v>
      </c>
    </row>
    <row r="38" spans="2:18">
      <c r="B38" s="79" t="s">
        <v>227</v>
      </c>
      <c r="C38" s="16"/>
      <c r="D38" s="16"/>
      <c r="H38" s="81">
        <v>0</v>
      </c>
      <c r="K38" s="80">
        <v>0</v>
      </c>
      <c r="L38" s="81">
        <v>0</v>
      </c>
      <c r="N38" s="81">
        <v>0</v>
      </c>
      <c r="O38" s="81">
        <v>0</v>
      </c>
      <c r="Q38" s="80">
        <v>0</v>
      </c>
      <c r="R38" s="80">
        <v>0</v>
      </c>
    </row>
    <row r="39" spans="2:18">
      <c r="B39" s="79" t="s">
        <v>283</v>
      </c>
      <c r="C39" s="16"/>
      <c r="D39" s="16"/>
      <c r="H39" s="81">
        <v>0</v>
      </c>
      <c r="K39" s="80">
        <v>0</v>
      </c>
      <c r="L39" s="81">
        <v>0</v>
      </c>
      <c r="N39" s="81">
        <v>0</v>
      </c>
      <c r="O39" s="81">
        <v>0</v>
      </c>
      <c r="Q39" s="80">
        <v>0</v>
      </c>
      <c r="R39" s="80">
        <v>0</v>
      </c>
    </row>
    <row r="40" spans="2:18">
      <c r="B40" t="s">
        <v>222</v>
      </c>
      <c r="C40" t="s">
        <v>222</v>
      </c>
      <c r="D40" s="16"/>
      <c r="E40" t="s">
        <v>222</v>
      </c>
      <c r="H40" s="77">
        <v>0</v>
      </c>
      <c r="I40" t="s">
        <v>222</v>
      </c>
      <c r="J40" s="78">
        <v>0</v>
      </c>
      <c r="K40" s="78">
        <v>0</v>
      </c>
      <c r="L40" s="77">
        <v>0</v>
      </c>
      <c r="M40" s="77">
        <v>0</v>
      </c>
      <c r="O40" s="77">
        <v>0</v>
      </c>
      <c r="P40" s="78">
        <v>0</v>
      </c>
      <c r="Q40" s="78">
        <v>0</v>
      </c>
      <c r="R40" s="78">
        <v>0</v>
      </c>
    </row>
    <row r="41" spans="2:18">
      <c r="B41" s="79" t="s">
        <v>284</v>
      </c>
      <c r="C41" s="16"/>
      <c r="D41" s="16"/>
      <c r="H41" s="81">
        <v>0</v>
      </c>
      <c r="K41" s="80">
        <v>0</v>
      </c>
      <c r="L41" s="81">
        <v>0</v>
      </c>
      <c r="N41" s="81">
        <v>0</v>
      </c>
      <c r="O41" s="81">
        <v>0</v>
      </c>
      <c r="Q41" s="80">
        <v>0</v>
      </c>
      <c r="R41" s="80">
        <v>0</v>
      </c>
    </row>
    <row r="42" spans="2:18">
      <c r="B42" t="s">
        <v>222</v>
      </c>
      <c r="C42" t="s">
        <v>222</v>
      </c>
      <c r="D42" s="16"/>
      <c r="E42" t="s">
        <v>222</v>
      </c>
      <c r="H42" s="77">
        <v>0</v>
      </c>
      <c r="I42" t="s">
        <v>222</v>
      </c>
      <c r="J42" s="78">
        <v>0</v>
      </c>
      <c r="K42" s="78">
        <v>0</v>
      </c>
      <c r="L42" s="77">
        <v>0</v>
      </c>
      <c r="M42" s="77">
        <v>0</v>
      </c>
      <c r="O42" s="77">
        <v>0</v>
      </c>
      <c r="P42" s="78">
        <v>0</v>
      </c>
      <c r="Q42" s="78">
        <v>0</v>
      </c>
      <c r="R42" s="78">
        <v>0</v>
      </c>
    </row>
    <row r="43" spans="2:18">
      <c r="B43" t="s">
        <v>285</v>
      </c>
      <c r="C43" s="16"/>
      <c r="D43" s="16"/>
    </row>
    <row r="44" spans="2:18">
      <c r="B44" t="s">
        <v>286</v>
      </c>
      <c r="C44" s="16"/>
      <c r="D44" s="16"/>
    </row>
    <row r="45" spans="2:18">
      <c r="B45" t="s">
        <v>287</v>
      </c>
      <c r="C45" s="16"/>
      <c r="D45" s="16"/>
    </row>
    <row r="46" spans="2:18">
      <c r="B46" t="s">
        <v>288</v>
      </c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</row>
    <row r="5" spans="2:23">
      <c r="B5" s="2"/>
    </row>
    <row r="7" spans="2:23" ht="26.25" customHeight="1">
      <c r="B7" s="101" t="s">
        <v>179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3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202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896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222</v>
      </c>
      <c r="C14" t="s">
        <v>222</v>
      </c>
      <c r="D14" t="s">
        <v>222</v>
      </c>
      <c r="E14" t="s">
        <v>222</v>
      </c>
      <c r="F14" s="15"/>
      <c r="G14" s="15"/>
      <c r="H14" s="77">
        <v>0</v>
      </c>
      <c r="I14" t="s">
        <v>222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897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222</v>
      </c>
      <c r="C16" t="s">
        <v>222</v>
      </c>
      <c r="D16" t="s">
        <v>222</v>
      </c>
      <c r="E16" t="s">
        <v>222</v>
      </c>
      <c r="F16" s="15"/>
      <c r="G16" s="15"/>
      <c r="H16" s="77">
        <v>0</v>
      </c>
      <c r="I16" t="s">
        <v>222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290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222</v>
      </c>
      <c r="C18" t="s">
        <v>222</v>
      </c>
      <c r="D18" t="s">
        <v>222</v>
      </c>
      <c r="E18" t="s">
        <v>222</v>
      </c>
      <c r="F18" s="15"/>
      <c r="G18" s="15"/>
      <c r="H18" s="77">
        <v>0</v>
      </c>
      <c r="I18" t="s">
        <v>222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561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222</v>
      </c>
      <c r="C20" t="s">
        <v>222</v>
      </c>
      <c r="D20" t="s">
        <v>222</v>
      </c>
      <c r="E20" t="s">
        <v>222</v>
      </c>
      <c r="F20" s="15"/>
      <c r="G20" s="15"/>
      <c r="H20" s="77">
        <v>0</v>
      </c>
      <c r="I20" t="s">
        <v>222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227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291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222</v>
      </c>
      <c r="C23" t="s">
        <v>222</v>
      </c>
      <c r="D23" t="s">
        <v>222</v>
      </c>
      <c r="E23" t="s">
        <v>222</v>
      </c>
      <c r="H23" s="77">
        <v>0</v>
      </c>
      <c r="I23" t="s">
        <v>222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292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222</v>
      </c>
      <c r="C25" t="s">
        <v>222</v>
      </c>
      <c r="D25" t="s">
        <v>222</v>
      </c>
      <c r="E25" t="s">
        <v>222</v>
      </c>
      <c r="H25" s="77">
        <v>0</v>
      </c>
      <c r="I25" t="s">
        <v>222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229</v>
      </c>
      <c r="D26" s="16"/>
    </row>
    <row r="27" spans="2:23">
      <c r="B27" t="s">
        <v>285</v>
      </c>
      <c r="D27" s="16"/>
    </row>
    <row r="28" spans="2:23">
      <c r="B28" t="s">
        <v>286</v>
      </c>
      <c r="D28" s="16"/>
    </row>
    <row r="29" spans="2:23">
      <c r="B29" t="s">
        <v>287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</row>
    <row r="6" spans="2:68" ht="26.25" customHeight="1">
      <c r="B6" s="96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100"/>
      <c r="BP6" s="19"/>
    </row>
    <row r="7" spans="2:68" ht="26.25" customHeight="1">
      <c r="B7" s="96" t="s">
        <v>82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100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202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289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222</v>
      </c>
      <c r="C14" t="s">
        <v>222</v>
      </c>
      <c r="D14" s="16"/>
      <c r="E14" s="16"/>
      <c r="F14" s="16"/>
      <c r="G14" t="s">
        <v>222</v>
      </c>
      <c r="H14" t="s">
        <v>222</v>
      </c>
      <c r="K14" s="77">
        <v>0</v>
      </c>
      <c r="L14" t="s">
        <v>222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250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222</v>
      </c>
      <c r="C16" t="s">
        <v>222</v>
      </c>
      <c r="D16" s="16"/>
      <c r="E16" s="16"/>
      <c r="F16" s="16"/>
      <c r="G16" t="s">
        <v>222</v>
      </c>
      <c r="H16" t="s">
        <v>222</v>
      </c>
      <c r="K16" s="77">
        <v>0</v>
      </c>
      <c r="L16" t="s">
        <v>222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290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222</v>
      </c>
      <c r="C18" t="s">
        <v>222</v>
      </c>
      <c r="D18" s="16"/>
      <c r="E18" s="16"/>
      <c r="F18" s="16"/>
      <c r="G18" t="s">
        <v>222</v>
      </c>
      <c r="H18" t="s">
        <v>222</v>
      </c>
      <c r="K18" s="77">
        <v>0</v>
      </c>
      <c r="L18" t="s">
        <v>222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227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291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222</v>
      </c>
      <c r="C21" t="s">
        <v>222</v>
      </c>
      <c r="D21" s="16"/>
      <c r="E21" s="16"/>
      <c r="F21" s="16"/>
      <c r="G21" t="s">
        <v>222</v>
      </c>
      <c r="H21" t="s">
        <v>222</v>
      </c>
      <c r="K21" s="77">
        <v>0</v>
      </c>
      <c r="L21" t="s">
        <v>222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292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222</v>
      </c>
      <c r="C23" t="s">
        <v>222</v>
      </c>
      <c r="D23" s="16"/>
      <c r="E23" s="16"/>
      <c r="F23" s="16"/>
      <c r="G23" t="s">
        <v>222</v>
      </c>
      <c r="H23" t="s">
        <v>222</v>
      </c>
      <c r="K23" s="77">
        <v>0</v>
      </c>
      <c r="L23" t="s">
        <v>222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229</v>
      </c>
      <c r="C24" s="16"/>
      <c r="D24" s="16"/>
      <c r="E24" s="16"/>
      <c r="F24" s="16"/>
      <c r="G24" s="16"/>
    </row>
    <row r="25" spans="2:21">
      <c r="B25" t="s">
        <v>285</v>
      </c>
      <c r="C25" s="16"/>
      <c r="D25" s="16"/>
      <c r="E25" s="16"/>
      <c r="F25" s="16"/>
      <c r="G25" s="16"/>
    </row>
    <row r="26" spans="2:21">
      <c r="B26" t="s">
        <v>286</v>
      </c>
      <c r="C26" s="16"/>
      <c r="D26" s="16"/>
      <c r="E26" s="16"/>
      <c r="F26" s="16"/>
      <c r="G26" s="16"/>
    </row>
    <row r="27" spans="2:21">
      <c r="B27" t="s">
        <v>287</v>
      </c>
      <c r="C27" s="16"/>
      <c r="D27" s="16"/>
      <c r="E27" s="16"/>
      <c r="F27" s="16"/>
      <c r="G27" s="16"/>
    </row>
    <row r="28" spans="2:21">
      <c r="B28" t="s">
        <v>288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</row>
    <row r="6" spans="2:66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3"/>
    </row>
    <row r="7" spans="2:66" ht="26.25" customHeight="1">
      <c r="B7" s="101" t="s">
        <v>89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3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4.03</v>
      </c>
      <c r="L11" s="7"/>
      <c r="M11" s="7"/>
      <c r="N11" s="76">
        <v>2.2700000000000001E-2</v>
      </c>
      <c r="O11" s="75">
        <v>19255667.57</v>
      </c>
      <c r="P11" s="33"/>
      <c r="Q11" s="75">
        <v>297.29629999999997</v>
      </c>
      <c r="R11" s="75">
        <v>20379.160219215501</v>
      </c>
      <c r="S11" s="7"/>
      <c r="T11" s="76">
        <v>1</v>
      </c>
      <c r="U11" s="76">
        <v>0.08</v>
      </c>
      <c r="V11" s="35"/>
      <c r="BI11" s="16"/>
      <c r="BJ11" s="19"/>
      <c r="BK11" s="16"/>
      <c r="BN11" s="16"/>
    </row>
    <row r="12" spans="2:66">
      <c r="B12" s="79" t="s">
        <v>202</v>
      </c>
      <c r="C12" s="16"/>
      <c r="D12" s="16"/>
      <c r="E12" s="16"/>
      <c r="F12" s="16"/>
      <c r="K12" s="81">
        <v>3.97</v>
      </c>
      <c r="N12" s="80">
        <v>2.01E-2</v>
      </c>
      <c r="O12" s="81">
        <v>18941667.57</v>
      </c>
      <c r="Q12" s="81">
        <v>297.29629999999997</v>
      </c>
      <c r="R12" s="81">
        <v>19306.013272343</v>
      </c>
      <c r="T12" s="80">
        <v>0.94730000000000003</v>
      </c>
      <c r="U12" s="80">
        <v>7.5800000000000006E-2</v>
      </c>
    </row>
    <row r="13" spans="2:66">
      <c r="B13" s="79" t="s">
        <v>289</v>
      </c>
      <c r="C13" s="16"/>
      <c r="D13" s="16"/>
      <c r="E13" s="16"/>
      <c r="F13" s="16"/>
      <c r="K13" s="81">
        <v>4.91</v>
      </c>
      <c r="N13" s="80">
        <v>2.9499999999999998E-2</v>
      </c>
      <c r="O13" s="81">
        <v>9839392.0999999996</v>
      </c>
      <c r="Q13" s="81">
        <v>64.553880000000007</v>
      </c>
      <c r="R13" s="81">
        <v>10161.936871956001</v>
      </c>
      <c r="T13" s="80">
        <v>0.49859999999999999</v>
      </c>
      <c r="U13" s="80">
        <v>3.9899999999999998E-2</v>
      </c>
    </row>
    <row r="14" spans="2:66">
      <c r="B14" t="s">
        <v>293</v>
      </c>
      <c r="C14" t="s">
        <v>294</v>
      </c>
      <c r="D14" t="s">
        <v>100</v>
      </c>
      <c r="E14" t="s">
        <v>123</v>
      </c>
      <c r="F14" t="s">
        <v>295</v>
      </c>
      <c r="G14" t="s">
        <v>296</v>
      </c>
      <c r="H14" t="s">
        <v>207</v>
      </c>
      <c r="I14" t="s">
        <v>208</v>
      </c>
      <c r="J14" t="s">
        <v>297</v>
      </c>
      <c r="K14" s="77">
        <v>4.16</v>
      </c>
      <c r="L14" t="s">
        <v>102</v>
      </c>
      <c r="M14" s="78">
        <v>1E-3</v>
      </c>
      <c r="N14" s="78">
        <v>1.7600000000000001E-2</v>
      </c>
      <c r="O14" s="77">
        <v>648000</v>
      </c>
      <c r="P14" s="77">
        <v>97.15</v>
      </c>
      <c r="Q14" s="77">
        <v>0</v>
      </c>
      <c r="R14" s="77">
        <v>629.53200000000004</v>
      </c>
      <c r="S14" s="78">
        <v>5.9999999999999995E-4</v>
      </c>
      <c r="T14" s="78">
        <v>3.09E-2</v>
      </c>
      <c r="U14" s="78">
        <v>2.5000000000000001E-3</v>
      </c>
    </row>
    <row r="15" spans="2:66">
      <c r="B15" t="s">
        <v>298</v>
      </c>
      <c r="C15" t="s">
        <v>299</v>
      </c>
      <c r="D15" t="s">
        <v>100</v>
      </c>
      <c r="E15" t="s">
        <v>123</v>
      </c>
      <c r="F15" t="s">
        <v>300</v>
      </c>
      <c r="G15" t="s">
        <v>296</v>
      </c>
      <c r="H15" t="s">
        <v>207</v>
      </c>
      <c r="I15" t="s">
        <v>208</v>
      </c>
      <c r="J15" t="s">
        <v>301</v>
      </c>
      <c r="K15" s="77">
        <v>4.83</v>
      </c>
      <c r="L15" t="s">
        <v>102</v>
      </c>
      <c r="M15" s="78">
        <v>1E-3</v>
      </c>
      <c r="N15" s="78">
        <v>1.6500000000000001E-2</v>
      </c>
      <c r="O15" s="77">
        <v>675000</v>
      </c>
      <c r="P15" s="77">
        <v>97.57</v>
      </c>
      <c r="Q15" s="77">
        <v>0</v>
      </c>
      <c r="R15" s="77">
        <v>658.59749999999997</v>
      </c>
      <c r="S15" s="78">
        <v>2.0000000000000001E-4</v>
      </c>
      <c r="T15" s="78">
        <v>3.2300000000000002E-2</v>
      </c>
      <c r="U15" s="78">
        <v>2.5999999999999999E-3</v>
      </c>
    </row>
    <row r="16" spans="2:66">
      <c r="B16" t="s">
        <v>302</v>
      </c>
      <c r="C16" t="s">
        <v>303</v>
      </c>
      <c r="D16" t="s">
        <v>100</v>
      </c>
      <c r="E16" t="s">
        <v>123</v>
      </c>
      <c r="F16" t="s">
        <v>300</v>
      </c>
      <c r="G16" t="s">
        <v>296</v>
      </c>
      <c r="H16" t="s">
        <v>207</v>
      </c>
      <c r="I16" t="s">
        <v>208</v>
      </c>
      <c r="J16" t="s">
        <v>304</v>
      </c>
      <c r="K16" s="77">
        <v>5.17</v>
      </c>
      <c r="L16" t="s">
        <v>102</v>
      </c>
      <c r="M16" s="78">
        <v>1.3899999999999999E-2</v>
      </c>
      <c r="N16" s="78">
        <v>1.78E-2</v>
      </c>
      <c r="O16" s="77">
        <v>380000</v>
      </c>
      <c r="P16" s="77">
        <v>98.24</v>
      </c>
      <c r="Q16" s="77">
        <v>0</v>
      </c>
      <c r="R16" s="77">
        <v>373.31200000000001</v>
      </c>
      <c r="S16" s="78">
        <v>2.0000000000000001E-4</v>
      </c>
      <c r="T16" s="78">
        <v>1.83E-2</v>
      </c>
      <c r="U16" s="78">
        <v>1.5E-3</v>
      </c>
    </row>
    <row r="17" spans="2:21">
      <c r="B17" t="s">
        <v>305</v>
      </c>
      <c r="C17" t="s">
        <v>306</v>
      </c>
      <c r="D17" t="s">
        <v>100</v>
      </c>
      <c r="E17" t="s">
        <v>123</v>
      </c>
      <c r="F17" t="s">
        <v>307</v>
      </c>
      <c r="G17" t="s">
        <v>296</v>
      </c>
      <c r="H17" t="s">
        <v>207</v>
      </c>
      <c r="I17" t="s">
        <v>208</v>
      </c>
      <c r="J17" t="s">
        <v>308</v>
      </c>
      <c r="K17" s="77">
        <v>4.34</v>
      </c>
      <c r="L17" t="s">
        <v>102</v>
      </c>
      <c r="M17" s="78">
        <v>1.7500000000000002E-2</v>
      </c>
      <c r="N17" s="78">
        <v>2.9999999999999997E-4</v>
      </c>
      <c r="O17" s="77">
        <v>193732.06</v>
      </c>
      <c r="P17" s="77">
        <v>107.76</v>
      </c>
      <c r="Q17" s="77">
        <v>0</v>
      </c>
      <c r="R17" s="77">
        <v>208.76566785599999</v>
      </c>
      <c r="S17" s="78">
        <v>1E-4</v>
      </c>
      <c r="T17" s="78">
        <v>1.0200000000000001E-2</v>
      </c>
      <c r="U17" s="78">
        <v>8.0000000000000004E-4</v>
      </c>
    </row>
    <row r="18" spans="2:21">
      <c r="B18" t="s">
        <v>309</v>
      </c>
      <c r="C18" t="s">
        <v>310</v>
      </c>
      <c r="D18" t="s">
        <v>100</v>
      </c>
      <c r="E18" t="s">
        <v>123</v>
      </c>
      <c r="F18" t="s">
        <v>311</v>
      </c>
      <c r="G18" t="s">
        <v>312</v>
      </c>
      <c r="H18" t="s">
        <v>313</v>
      </c>
      <c r="I18" t="s">
        <v>150</v>
      </c>
      <c r="J18" t="s">
        <v>314</v>
      </c>
      <c r="K18" s="77">
        <v>7.3</v>
      </c>
      <c r="L18" t="s">
        <v>102</v>
      </c>
      <c r="M18" s="78">
        <v>2.3900000000000001E-2</v>
      </c>
      <c r="N18" s="78">
        <v>1.17E-2</v>
      </c>
      <c r="O18" s="77">
        <v>453000</v>
      </c>
      <c r="P18" s="77">
        <v>109.95</v>
      </c>
      <c r="Q18" s="77">
        <v>0</v>
      </c>
      <c r="R18" s="77">
        <v>498.07350000000002</v>
      </c>
      <c r="S18" s="78">
        <v>1E-4</v>
      </c>
      <c r="T18" s="78">
        <v>2.4400000000000002E-2</v>
      </c>
      <c r="U18" s="78">
        <v>2E-3</v>
      </c>
    </row>
    <row r="19" spans="2:21">
      <c r="B19" t="s">
        <v>315</v>
      </c>
      <c r="C19" t="s">
        <v>316</v>
      </c>
      <c r="D19" t="s">
        <v>100</v>
      </c>
      <c r="E19" t="s">
        <v>123</v>
      </c>
      <c r="F19" t="s">
        <v>317</v>
      </c>
      <c r="G19" t="s">
        <v>318</v>
      </c>
      <c r="H19" t="s">
        <v>319</v>
      </c>
      <c r="I19" t="s">
        <v>208</v>
      </c>
      <c r="J19" t="s">
        <v>320</v>
      </c>
      <c r="K19" s="77">
        <v>11.89</v>
      </c>
      <c r="L19" t="s">
        <v>102</v>
      </c>
      <c r="M19" s="78">
        <v>1.6899999999999998E-2</v>
      </c>
      <c r="N19" s="78">
        <v>2.8899999999999999E-2</v>
      </c>
      <c r="O19" s="77">
        <v>620947</v>
      </c>
      <c r="P19" s="77">
        <v>92.36</v>
      </c>
      <c r="Q19" s="77">
        <v>5.5730000000000004</v>
      </c>
      <c r="R19" s="77">
        <v>579.07964919999995</v>
      </c>
      <c r="S19" s="78">
        <v>2.0000000000000001E-4</v>
      </c>
      <c r="T19" s="78">
        <v>2.8400000000000002E-2</v>
      </c>
      <c r="U19" s="78">
        <v>2.3E-3</v>
      </c>
    </row>
    <row r="20" spans="2:21">
      <c r="B20" t="s">
        <v>321</v>
      </c>
      <c r="C20" t="s">
        <v>322</v>
      </c>
      <c r="D20" t="s">
        <v>100</v>
      </c>
      <c r="E20" t="s">
        <v>123</v>
      </c>
      <c r="F20" t="s">
        <v>323</v>
      </c>
      <c r="G20" t="s">
        <v>324</v>
      </c>
      <c r="H20" t="s">
        <v>325</v>
      </c>
      <c r="I20" t="s">
        <v>208</v>
      </c>
      <c r="J20" t="s">
        <v>326</v>
      </c>
      <c r="K20" s="77">
        <v>4.63</v>
      </c>
      <c r="L20" t="s">
        <v>102</v>
      </c>
      <c r="M20" s="78">
        <v>5.0000000000000001E-3</v>
      </c>
      <c r="N20" s="78">
        <v>3.2000000000000001E-2</v>
      </c>
      <c r="O20" s="77">
        <v>523000</v>
      </c>
      <c r="P20" s="77">
        <v>93.14</v>
      </c>
      <c r="Q20" s="77">
        <v>0</v>
      </c>
      <c r="R20" s="77">
        <v>487.12220000000002</v>
      </c>
      <c r="S20" s="78">
        <v>8.9999999999999998E-4</v>
      </c>
      <c r="T20" s="78">
        <v>2.3900000000000001E-2</v>
      </c>
      <c r="U20" s="78">
        <v>1.9E-3</v>
      </c>
    </row>
    <row r="21" spans="2:21">
      <c r="B21" t="s">
        <v>327</v>
      </c>
      <c r="C21" t="s">
        <v>328</v>
      </c>
      <c r="D21" t="s">
        <v>100</v>
      </c>
      <c r="E21" t="s">
        <v>123</v>
      </c>
      <c r="F21" t="s">
        <v>329</v>
      </c>
      <c r="G21" t="s">
        <v>318</v>
      </c>
      <c r="H21" t="s">
        <v>325</v>
      </c>
      <c r="I21" t="s">
        <v>208</v>
      </c>
      <c r="J21" t="s">
        <v>330</v>
      </c>
      <c r="K21" s="77">
        <v>6.87</v>
      </c>
      <c r="L21" t="s">
        <v>102</v>
      </c>
      <c r="M21" s="78">
        <v>5.8999999999999999E-3</v>
      </c>
      <c r="N21" s="78">
        <v>2.8400000000000002E-2</v>
      </c>
      <c r="O21" s="77">
        <v>331331</v>
      </c>
      <c r="P21" s="77">
        <v>89.83</v>
      </c>
      <c r="Q21" s="77">
        <v>1.0240199999999999</v>
      </c>
      <c r="R21" s="77">
        <v>298.65865730000002</v>
      </c>
      <c r="S21" s="78">
        <v>2.9999999999999997E-4</v>
      </c>
      <c r="T21" s="78">
        <v>1.47E-2</v>
      </c>
      <c r="U21" s="78">
        <v>1.1999999999999999E-3</v>
      </c>
    </row>
    <row r="22" spans="2:21">
      <c r="B22" t="s">
        <v>331</v>
      </c>
      <c r="C22" t="s">
        <v>332</v>
      </c>
      <c r="D22" t="s">
        <v>100</v>
      </c>
      <c r="E22" t="s">
        <v>123</v>
      </c>
      <c r="F22" t="s">
        <v>333</v>
      </c>
      <c r="G22" t="s">
        <v>318</v>
      </c>
      <c r="H22" t="s">
        <v>325</v>
      </c>
      <c r="I22" t="s">
        <v>208</v>
      </c>
      <c r="J22" t="s">
        <v>334</v>
      </c>
      <c r="K22" s="77">
        <v>4.8099999999999996</v>
      </c>
      <c r="L22" t="s">
        <v>102</v>
      </c>
      <c r="M22" s="78">
        <v>2.81E-2</v>
      </c>
      <c r="N22" s="78">
        <v>2.3E-2</v>
      </c>
      <c r="O22" s="77">
        <v>14845.6</v>
      </c>
      <c r="P22" s="77">
        <v>110.61</v>
      </c>
      <c r="Q22" s="77">
        <v>0.22756999999999999</v>
      </c>
      <c r="R22" s="77">
        <v>16.64828816</v>
      </c>
      <c r="S22" s="78">
        <v>0</v>
      </c>
      <c r="T22" s="78">
        <v>8.0000000000000004E-4</v>
      </c>
      <c r="U22" s="78">
        <v>1E-4</v>
      </c>
    </row>
    <row r="23" spans="2:21">
      <c r="B23" t="s">
        <v>335</v>
      </c>
      <c r="C23" t="s">
        <v>336</v>
      </c>
      <c r="D23" t="s">
        <v>100</v>
      </c>
      <c r="E23" t="s">
        <v>123</v>
      </c>
      <c r="F23" t="s">
        <v>333</v>
      </c>
      <c r="G23" t="s">
        <v>318</v>
      </c>
      <c r="H23" t="s">
        <v>325</v>
      </c>
      <c r="I23" t="s">
        <v>208</v>
      </c>
      <c r="J23" t="s">
        <v>337</v>
      </c>
      <c r="K23" s="77">
        <v>1.62</v>
      </c>
      <c r="L23" t="s">
        <v>102</v>
      </c>
      <c r="M23" s="78">
        <v>2.8500000000000001E-2</v>
      </c>
      <c r="N23" s="78">
        <v>1.8599999999999998E-2</v>
      </c>
      <c r="O23" s="77">
        <v>249273.27</v>
      </c>
      <c r="P23" s="77">
        <v>112.51</v>
      </c>
      <c r="Q23" s="77">
        <v>0</v>
      </c>
      <c r="R23" s="77">
        <v>280.45735607699999</v>
      </c>
      <c r="S23" s="78">
        <v>4.0000000000000002E-4</v>
      </c>
      <c r="T23" s="78">
        <v>1.38E-2</v>
      </c>
      <c r="U23" s="78">
        <v>1.1000000000000001E-3</v>
      </c>
    </row>
    <row r="24" spans="2:21">
      <c r="B24" t="s">
        <v>338</v>
      </c>
      <c r="C24" t="s">
        <v>339</v>
      </c>
      <c r="D24" t="s">
        <v>100</v>
      </c>
      <c r="E24" t="s">
        <v>123</v>
      </c>
      <c r="F24" t="s">
        <v>340</v>
      </c>
      <c r="G24" t="s">
        <v>318</v>
      </c>
      <c r="H24" t="s">
        <v>325</v>
      </c>
      <c r="I24" t="s">
        <v>208</v>
      </c>
      <c r="J24" t="s">
        <v>341</v>
      </c>
      <c r="K24" s="77">
        <v>6.6</v>
      </c>
      <c r="L24" t="s">
        <v>102</v>
      </c>
      <c r="M24" s="78">
        <v>2.5000000000000001E-3</v>
      </c>
      <c r="N24" s="78">
        <v>2.5100000000000001E-2</v>
      </c>
      <c r="O24" s="77">
        <v>59231.519999999997</v>
      </c>
      <c r="P24" s="77">
        <v>91.26</v>
      </c>
      <c r="Q24" s="77">
        <v>1.41327</v>
      </c>
      <c r="R24" s="77">
        <v>55.467955152000002</v>
      </c>
      <c r="S24" s="78">
        <v>0</v>
      </c>
      <c r="T24" s="78">
        <v>2.7000000000000001E-3</v>
      </c>
      <c r="U24" s="78">
        <v>2.0000000000000001E-4</v>
      </c>
    </row>
    <row r="25" spans="2:21">
      <c r="B25" t="s">
        <v>342</v>
      </c>
      <c r="C25" t="s">
        <v>343</v>
      </c>
      <c r="D25" t="s">
        <v>100</v>
      </c>
      <c r="E25" t="s">
        <v>123</v>
      </c>
      <c r="F25" t="s">
        <v>307</v>
      </c>
      <c r="G25" t="s">
        <v>296</v>
      </c>
      <c r="H25" t="s">
        <v>325</v>
      </c>
      <c r="I25" t="s">
        <v>208</v>
      </c>
      <c r="J25" t="s">
        <v>344</v>
      </c>
      <c r="K25" s="77">
        <v>0.33</v>
      </c>
      <c r="L25" t="s">
        <v>102</v>
      </c>
      <c r="M25" s="78">
        <v>1.4200000000000001E-2</v>
      </c>
      <c r="N25" s="78">
        <v>0.04</v>
      </c>
      <c r="O25" s="77">
        <v>9</v>
      </c>
      <c r="P25" s="77">
        <v>5462000</v>
      </c>
      <c r="Q25" s="77">
        <v>0</v>
      </c>
      <c r="R25" s="77">
        <v>491.58</v>
      </c>
      <c r="S25" s="78">
        <v>0</v>
      </c>
      <c r="T25" s="78">
        <v>2.41E-2</v>
      </c>
      <c r="U25" s="78">
        <v>1.9E-3</v>
      </c>
    </row>
    <row r="26" spans="2:21">
      <c r="B26" t="s">
        <v>345</v>
      </c>
      <c r="C26" t="s">
        <v>346</v>
      </c>
      <c r="D26" t="s">
        <v>100</v>
      </c>
      <c r="E26" t="s">
        <v>123</v>
      </c>
      <c r="F26" t="s">
        <v>347</v>
      </c>
      <c r="G26" t="s">
        <v>318</v>
      </c>
      <c r="H26" t="s">
        <v>325</v>
      </c>
      <c r="I26" t="s">
        <v>208</v>
      </c>
      <c r="J26" t="s">
        <v>348</v>
      </c>
      <c r="K26" s="77">
        <v>1.19</v>
      </c>
      <c r="L26" t="s">
        <v>102</v>
      </c>
      <c r="M26" s="78">
        <v>0.04</v>
      </c>
      <c r="N26" s="78">
        <v>1.5100000000000001E-2</v>
      </c>
      <c r="O26" s="77">
        <v>39812.15</v>
      </c>
      <c r="P26" s="77">
        <v>112.02</v>
      </c>
      <c r="Q26" s="77">
        <v>0</v>
      </c>
      <c r="R26" s="77">
        <v>44.597570429999998</v>
      </c>
      <c r="S26" s="78">
        <v>2.0000000000000001E-4</v>
      </c>
      <c r="T26" s="78">
        <v>2.2000000000000001E-3</v>
      </c>
      <c r="U26" s="78">
        <v>2.0000000000000001E-4</v>
      </c>
    </row>
    <row r="27" spans="2:21">
      <c r="B27" t="s">
        <v>349</v>
      </c>
      <c r="C27" t="s">
        <v>350</v>
      </c>
      <c r="D27" t="s">
        <v>100</v>
      </c>
      <c r="E27" t="s">
        <v>123</v>
      </c>
      <c r="F27" t="s">
        <v>351</v>
      </c>
      <c r="G27" t="s">
        <v>352</v>
      </c>
      <c r="H27" t="s">
        <v>325</v>
      </c>
      <c r="I27" t="s">
        <v>208</v>
      </c>
      <c r="J27" t="s">
        <v>353</v>
      </c>
      <c r="K27" s="77">
        <v>3.11</v>
      </c>
      <c r="L27" t="s">
        <v>102</v>
      </c>
      <c r="M27" s="78">
        <v>4.2999999999999997E-2</v>
      </c>
      <c r="N27" s="78">
        <v>1.72E-2</v>
      </c>
      <c r="O27" s="77">
        <v>185511.43</v>
      </c>
      <c r="P27" s="77">
        <v>117.55</v>
      </c>
      <c r="Q27" s="77">
        <v>0</v>
      </c>
      <c r="R27" s="77">
        <v>218.06868596499999</v>
      </c>
      <c r="S27" s="78">
        <v>2.9999999999999997E-4</v>
      </c>
      <c r="T27" s="78">
        <v>1.0699999999999999E-2</v>
      </c>
      <c r="U27" s="78">
        <v>8.9999999999999998E-4</v>
      </c>
    </row>
    <row r="28" spans="2:21">
      <c r="B28" t="s">
        <v>354</v>
      </c>
      <c r="C28" t="s">
        <v>355</v>
      </c>
      <c r="D28" t="s">
        <v>100</v>
      </c>
      <c r="E28" t="s">
        <v>123</v>
      </c>
      <c r="F28" t="s">
        <v>356</v>
      </c>
      <c r="G28" t="s">
        <v>318</v>
      </c>
      <c r="H28" t="s">
        <v>357</v>
      </c>
      <c r="I28" t="s">
        <v>208</v>
      </c>
      <c r="J28" t="s">
        <v>308</v>
      </c>
      <c r="K28" s="77">
        <v>0.15</v>
      </c>
      <c r="L28" t="s">
        <v>102</v>
      </c>
      <c r="M28" s="78">
        <v>4.4499999999999998E-2</v>
      </c>
      <c r="N28" s="78">
        <v>1.9400000000000001E-2</v>
      </c>
      <c r="O28" s="77">
        <v>131083</v>
      </c>
      <c r="P28" s="77">
        <v>115.95</v>
      </c>
      <c r="Q28" s="77">
        <v>0</v>
      </c>
      <c r="R28" s="77">
        <v>151.99073849999999</v>
      </c>
      <c r="S28" s="78">
        <v>5.9999999999999995E-4</v>
      </c>
      <c r="T28" s="78">
        <v>7.4999999999999997E-3</v>
      </c>
      <c r="U28" s="78">
        <v>5.9999999999999995E-4</v>
      </c>
    </row>
    <row r="29" spans="2:21">
      <c r="B29" t="s">
        <v>358</v>
      </c>
      <c r="C29" t="s">
        <v>359</v>
      </c>
      <c r="D29" t="s">
        <v>100</v>
      </c>
      <c r="E29" t="s">
        <v>123</v>
      </c>
      <c r="F29" t="s">
        <v>360</v>
      </c>
      <c r="G29" t="s">
        <v>318</v>
      </c>
      <c r="H29" t="s">
        <v>357</v>
      </c>
      <c r="I29" t="s">
        <v>208</v>
      </c>
      <c r="J29" t="s">
        <v>361</v>
      </c>
      <c r="K29" s="77">
        <v>6.04</v>
      </c>
      <c r="L29" t="s">
        <v>102</v>
      </c>
      <c r="M29" s="78">
        <v>1.8700000000000001E-2</v>
      </c>
      <c r="N29" s="78">
        <v>3.8199999999999998E-2</v>
      </c>
      <c r="O29" s="77">
        <v>390000</v>
      </c>
      <c r="P29" s="77">
        <v>92.39</v>
      </c>
      <c r="Q29" s="77">
        <v>0</v>
      </c>
      <c r="R29" s="77">
        <v>360.32100000000003</v>
      </c>
      <c r="S29" s="78">
        <v>6.9999999999999999E-4</v>
      </c>
      <c r="T29" s="78">
        <v>1.77E-2</v>
      </c>
      <c r="U29" s="78">
        <v>1.4E-3</v>
      </c>
    </row>
    <row r="30" spans="2:21">
      <c r="B30" t="s">
        <v>362</v>
      </c>
      <c r="C30" t="s">
        <v>363</v>
      </c>
      <c r="D30" t="s">
        <v>100</v>
      </c>
      <c r="E30" t="s">
        <v>123</v>
      </c>
      <c r="F30" t="s">
        <v>364</v>
      </c>
      <c r="G30" t="s">
        <v>318</v>
      </c>
      <c r="H30" t="s">
        <v>365</v>
      </c>
      <c r="I30" t="s">
        <v>150</v>
      </c>
      <c r="J30" t="s">
        <v>366</v>
      </c>
      <c r="K30" s="77">
        <v>4.55</v>
      </c>
      <c r="L30" t="s">
        <v>102</v>
      </c>
      <c r="M30" s="78">
        <v>1.9599999999999999E-2</v>
      </c>
      <c r="N30" s="78">
        <v>2.52E-2</v>
      </c>
      <c r="O30" s="77">
        <v>28916</v>
      </c>
      <c r="P30" s="77">
        <v>106.25</v>
      </c>
      <c r="Q30" s="77">
        <v>0</v>
      </c>
      <c r="R30" s="77">
        <v>30.72325</v>
      </c>
      <c r="S30" s="78">
        <v>0</v>
      </c>
      <c r="T30" s="78">
        <v>1.5E-3</v>
      </c>
      <c r="U30" s="78">
        <v>1E-4</v>
      </c>
    </row>
    <row r="31" spans="2:21">
      <c r="B31" t="s">
        <v>367</v>
      </c>
      <c r="C31" t="s">
        <v>368</v>
      </c>
      <c r="D31" t="s">
        <v>100</v>
      </c>
      <c r="E31" t="s">
        <v>123</v>
      </c>
      <c r="F31" t="s">
        <v>369</v>
      </c>
      <c r="G31" t="s">
        <v>318</v>
      </c>
      <c r="H31" t="s">
        <v>357</v>
      </c>
      <c r="I31" t="s">
        <v>208</v>
      </c>
      <c r="J31" t="s">
        <v>370</v>
      </c>
      <c r="K31" s="77">
        <v>2.9</v>
      </c>
      <c r="L31" t="s">
        <v>102</v>
      </c>
      <c r="M31" s="78">
        <v>2.1499999999999998E-2</v>
      </c>
      <c r="N31" s="78">
        <v>2.8299999999999999E-2</v>
      </c>
      <c r="O31" s="77">
        <v>390606.3</v>
      </c>
      <c r="P31" s="77">
        <v>107.47</v>
      </c>
      <c r="Q31" s="77">
        <v>0</v>
      </c>
      <c r="R31" s="77">
        <v>419.78459061000001</v>
      </c>
      <c r="S31" s="78">
        <v>2.0000000000000001E-4</v>
      </c>
      <c r="T31" s="78">
        <v>2.06E-2</v>
      </c>
      <c r="U31" s="78">
        <v>1.6000000000000001E-3</v>
      </c>
    </row>
    <row r="32" spans="2:21">
      <c r="B32" t="s">
        <v>371</v>
      </c>
      <c r="C32" t="s">
        <v>372</v>
      </c>
      <c r="D32" t="s">
        <v>100</v>
      </c>
      <c r="E32" t="s">
        <v>123</v>
      </c>
      <c r="F32" t="s">
        <v>373</v>
      </c>
      <c r="G32" t="s">
        <v>318</v>
      </c>
      <c r="H32" t="s">
        <v>374</v>
      </c>
      <c r="I32" t="s">
        <v>150</v>
      </c>
      <c r="J32" t="s">
        <v>375</v>
      </c>
      <c r="K32" s="77">
        <v>7.5</v>
      </c>
      <c r="L32" t="s">
        <v>102</v>
      </c>
      <c r="M32" s="78">
        <v>3.8999999999999998E-3</v>
      </c>
      <c r="N32" s="78">
        <v>3.8300000000000001E-2</v>
      </c>
      <c r="O32" s="77">
        <v>628325.14</v>
      </c>
      <c r="P32" s="77">
        <v>80.83</v>
      </c>
      <c r="Q32" s="77">
        <v>43.595120000000001</v>
      </c>
      <c r="R32" s="77">
        <v>551.47033066200004</v>
      </c>
      <c r="S32" s="78">
        <v>2.7000000000000001E-3</v>
      </c>
      <c r="T32" s="78">
        <v>2.7099999999999999E-2</v>
      </c>
      <c r="U32" s="78">
        <v>2.2000000000000001E-3</v>
      </c>
    </row>
    <row r="33" spans="2:21">
      <c r="B33" t="s">
        <v>376</v>
      </c>
      <c r="C33" t="s">
        <v>377</v>
      </c>
      <c r="D33" t="s">
        <v>100</v>
      </c>
      <c r="E33" t="s">
        <v>123</v>
      </c>
      <c r="F33" t="s">
        <v>378</v>
      </c>
      <c r="G33" t="s">
        <v>318</v>
      </c>
      <c r="H33" t="s">
        <v>379</v>
      </c>
      <c r="I33" t="s">
        <v>208</v>
      </c>
      <c r="J33" t="s">
        <v>380</v>
      </c>
      <c r="K33" s="77">
        <v>6.6</v>
      </c>
      <c r="L33" t="s">
        <v>102</v>
      </c>
      <c r="M33" s="78">
        <v>5.0000000000000001E-3</v>
      </c>
      <c r="N33" s="78">
        <v>3.2899999999999999E-2</v>
      </c>
      <c r="O33" s="77">
        <v>434150</v>
      </c>
      <c r="P33" s="77">
        <v>88.54</v>
      </c>
      <c r="Q33" s="77">
        <v>0</v>
      </c>
      <c r="R33" s="77">
        <v>384.39641</v>
      </c>
      <c r="S33" s="78">
        <v>2.3E-3</v>
      </c>
      <c r="T33" s="78">
        <v>1.89E-2</v>
      </c>
      <c r="U33" s="78">
        <v>1.5E-3</v>
      </c>
    </row>
    <row r="34" spans="2:21">
      <c r="B34" t="s">
        <v>381</v>
      </c>
      <c r="C34" t="s">
        <v>382</v>
      </c>
      <c r="D34" t="s">
        <v>100</v>
      </c>
      <c r="E34" t="s">
        <v>123</v>
      </c>
      <c r="F34" t="s">
        <v>383</v>
      </c>
      <c r="G34" t="s">
        <v>312</v>
      </c>
      <c r="H34" t="s">
        <v>379</v>
      </c>
      <c r="I34" t="s">
        <v>208</v>
      </c>
      <c r="J34" t="s">
        <v>308</v>
      </c>
      <c r="K34" s="77">
        <v>4.2699999999999996</v>
      </c>
      <c r="L34" t="s">
        <v>102</v>
      </c>
      <c r="M34" s="78">
        <v>1.23E-2</v>
      </c>
      <c r="N34" s="78">
        <v>2.3099999999999999E-2</v>
      </c>
      <c r="O34" s="77">
        <v>305264.83</v>
      </c>
      <c r="P34" s="77">
        <v>103.68</v>
      </c>
      <c r="Q34" s="77">
        <v>0</v>
      </c>
      <c r="R34" s="77">
        <v>316.49857574399999</v>
      </c>
      <c r="S34" s="78">
        <v>2.0000000000000001E-4</v>
      </c>
      <c r="T34" s="78">
        <v>1.55E-2</v>
      </c>
      <c r="U34" s="78">
        <v>1.1999999999999999E-3</v>
      </c>
    </row>
    <row r="35" spans="2:21">
      <c r="B35" t="s">
        <v>384</v>
      </c>
      <c r="C35" t="s">
        <v>385</v>
      </c>
      <c r="D35" t="s">
        <v>100</v>
      </c>
      <c r="E35" t="s">
        <v>123</v>
      </c>
      <c r="F35" t="s">
        <v>386</v>
      </c>
      <c r="G35" t="s">
        <v>324</v>
      </c>
      <c r="H35" t="s">
        <v>387</v>
      </c>
      <c r="I35" t="s">
        <v>150</v>
      </c>
      <c r="J35" t="s">
        <v>308</v>
      </c>
      <c r="K35" s="77">
        <v>1.46</v>
      </c>
      <c r="L35" t="s">
        <v>102</v>
      </c>
      <c r="M35" s="78">
        <v>4.65E-2</v>
      </c>
      <c r="N35" s="78">
        <v>3.39E-2</v>
      </c>
      <c r="O35" s="77">
        <v>239524.2</v>
      </c>
      <c r="P35" s="77">
        <v>110.35</v>
      </c>
      <c r="Q35" s="77">
        <v>6.0331999999999999</v>
      </c>
      <c r="R35" s="77">
        <v>270.34815470000001</v>
      </c>
      <c r="S35" s="78">
        <v>5.9999999999999995E-4</v>
      </c>
      <c r="T35" s="78">
        <v>1.3299999999999999E-2</v>
      </c>
      <c r="U35" s="78">
        <v>1.1000000000000001E-3</v>
      </c>
    </row>
    <row r="36" spans="2:21">
      <c r="B36" t="s">
        <v>388</v>
      </c>
      <c r="C36" t="s">
        <v>389</v>
      </c>
      <c r="D36" t="s">
        <v>100</v>
      </c>
      <c r="E36" t="s">
        <v>123</v>
      </c>
      <c r="F36" t="s">
        <v>386</v>
      </c>
      <c r="G36" t="s">
        <v>324</v>
      </c>
      <c r="H36" t="s">
        <v>387</v>
      </c>
      <c r="I36" t="s">
        <v>150</v>
      </c>
      <c r="J36" t="s">
        <v>390</v>
      </c>
      <c r="K36" s="77">
        <v>5.73</v>
      </c>
      <c r="L36" t="s">
        <v>102</v>
      </c>
      <c r="M36" s="78">
        <v>4.3E-3</v>
      </c>
      <c r="N36" s="78">
        <v>4.7399999999999998E-2</v>
      </c>
      <c r="O36" s="77">
        <v>719000</v>
      </c>
      <c r="P36" s="77">
        <v>82.6</v>
      </c>
      <c r="Q36" s="77">
        <v>0</v>
      </c>
      <c r="R36" s="77">
        <v>593.89400000000001</v>
      </c>
      <c r="S36" s="78">
        <v>1.9E-3</v>
      </c>
      <c r="T36" s="78">
        <v>2.9100000000000001E-2</v>
      </c>
      <c r="U36" s="78">
        <v>2.3E-3</v>
      </c>
    </row>
    <row r="37" spans="2:21">
      <c r="B37" t="s">
        <v>391</v>
      </c>
      <c r="C37" t="s">
        <v>392</v>
      </c>
      <c r="D37" t="s">
        <v>100</v>
      </c>
      <c r="E37" t="s">
        <v>123</v>
      </c>
      <c r="F37" t="s">
        <v>393</v>
      </c>
      <c r="G37" t="s">
        <v>324</v>
      </c>
      <c r="H37" t="s">
        <v>387</v>
      </c>
      <c r="I37" t="s">
        <v>150</v>
      </c>
      <c r="J37" t="s">
        <v>308</v>
      </c>
      <c r="K37" s="77">
        <v>0.33</v>
      </c>
      <c r="L37" t="s">
        <v>102</v>
      </c>
      <c r="M37" s="78">
        <v>3.6999999999999998E-2</v>
      </c>
      <c r="N37" s="78">
        <v>1.8599999999999998E-2</v>
      </c>
      <c r="O37" s="77">
        <v>143833.60000000001</v>
      </c>
      <c r="P37" s="77">
        <v>109.45</v>
      </c>
      <c r="Q37" s="77">
        <v>0</v>
      </c>
      <c r="R37" s="77">
        <v>157.42587520000001</v>
      </c>
      <c r="S37" s="78">
        <v>5.9999999999999995E-4</v>
      </c>
      <c r="T37" s="78">
        <v>7.7000000000000002E-3</v>
      </c>
      <c r="U37" s="78">
        <v>5.9999999999999995E-4</v>
      </c>
    </row>
    <row r="38" spans="2:21">
      <c r="B38" t="s">
        <v>394</v>
      </c>
      <c r="C38" t="s">
        <v>395</v>
      </c>
      <c r="D38" t="s">
        <v>100</v>
      </c>
      <c r="E38" t="s">
        <v>123</v>
      </c>
      <c r="F38" t="s">
        <v>396</v>
      </c>
      <c r="G38" t="s">
        <v>397</v>
      </c>
      <c r="H38" t="s">
        <v>398</v>
      </c>
      <c r="I38" t="s">
        <v>208</v>
      </c>
      <c r="J38" t="s">
        <v>399</v>
      </c>
      <c r="K38" s="77">
        <v>4.96</v>
      </c>
      <c r="L38" t="s">
        <v>102</v>
      </c>
      <c r="M38" s="78">
        <v>7.4999999999999997E-3</v>
      </c>
      <c r="N38" s="78">
        <v>3.4799999999999998E-2</v>
      </c>
      <c r="O38" s="77">
        <v>282000</v>
      </c>
      <c r="P38" s="77">
        <v>92.12</v>
      </c>
      <c r="Q38" s="77">
        <v>1.1133200000000001</v>
      </c>
      <c r="R38" s="77">
        <v>260.89172000000002</v>
      </c>
      <c r="S38" s="78">
        <v>2.0000000000000001E-4</v>
      </c>
      <c r="T38" s="78">
        <v>1.2800000000000001E-2</v>
      </c>
      <c r="U38" s="78">
        <v>1E-3</v>
      </c>
    </row>
    <row r="39" spans="2:21">
      <c r="B39" t="s">
        <v>400</v>
      </c>
      <c r="C39" t="s">
        <v>401</v>
      </c>
      <c r="D39" t="s">
        <v>100</v>
      </c>
      <c r="E39" t="s">
        <v>123</v>
      </c>
      <c r="F39" t="s">
        <v>402</v>
      </c>
      <c r="G39" t="s">
        <v>397</v>
      </c>
      <c r="H39" t="s">
        <v>398</v>
      </c>
      <c r="I39" t="s">
        <v>208</v>
      </c>
      <c r="J39" t="s">
        <v>330</v>
      </c>
      <c r="K39" s="77">
        <v>4.82</v>
      </c>
      <c r="L39" t="s">
        <v>102</v>
      </c>
      <c r="M39" s="78">
        <v>3.2500000000000001E-2</v>
      </c>
      <c r="N39" s="78">
        <v>5.3800000000000001E-2</v>
      </c>
      <c r="O39" s="77">
        <v>333000</v>
      </c>
      <c r="P39" s="77">
        <v>98.83</v>
      </c>
      <c r="Q39" s="77">
        <v>0</v>
      </c>
      <c r="R39" s="77">
        <v>329.10390000000001</v>
      </c>
      <c r="S39" s="78">
        <v>8.0000000000000004E-4</v>
      </c>
      <c r="T39" s="78">
        <v>1.61E-2</v>
      </c>
      <c r="U39" s="78">
        <v>1.2999999999999999E-3</v>
      </c>
    </row>
    <row r="40" spans="2:21">
      <c r="B40" t="s">
        <v>403</v>
      </c>
      <c r="C40" t="s">
        <v>404</v>
      </c>
      <c r="D40" t="s">
        <v>100</v>
      </c>
      <c r="E40" t="s">
        <v>123</v>
      </c>
      <c r="F40" t="s">
        <v>402</v>
      </c>
      <c r="G40" t="s">
        <v>397</v>
      </c>
      <c r="H40" t="s">
        <v>398</v>
      </c>
      <c r="I40" t="s">
        <v>208</v>
      </c>
      <c r="J40" t="s">
        <v>405</v>
      </c>
      <c r="K40" s="77">
        <v>4.09</v>
      </c>
      <c r="L40" t="s">
        <v>102</v>
      </c>
      <c r="M40" s="78">
        <v>3.9E-2</v>
      </c>
      <c r="N40" s="78">
        <v>5.2900000000000003E-2</v>
      </c>
      <c r="O40" s="77">
        <v>313296</v>
      </c>
      <c r="P40" s="77">
        <v>103.34</v>
      </c>
      <c r="Q40" s="77">
        <v>0</v>
      </c>
      <c r="R40" s="77">
        <v>323.76008639999998</v>
      </c>
      <c r="S40" s="78">
        <v>2.0000000000000001E-4</v>
      </c>
      <c r="T40" s="78">
        <v>1.5900000000000001E-2</v>
      </c>
      <c r="U40" s="78">
        <v>1.2999999999999999E-3</v>
      </c>
    </row>
    <row r="41" spans="2:21">
      <c r="B41" t="s">
        <v>406</v>
      </c>
      <c r="C41" t="s">
        <v>407</v>
      </c>
      <c r="D41" t="s">
        <v>100</v>
      </c>
      <c r="E41" t="s">
        <v>123</v>
      </c>
      <c r="F41" t="s">
        <v>408</v>
      </c>
      <c r="G41" t="s">
        <v>312</v>
      </c>
      <c r="H41" t="s">
        <v>409</v>
      </c>
      <c r="I41" t="s">
        <v>150</v>
      </c>
      <c r="J41" t="s">
        <v>410</v>
      </c>
      <c r="K41" s="77">
        <v>4.54</v>
      </c>
      <c r="L41" t="s">
        <v>102</v>
      </c>
      <c r="M41" s="78">
        <v>1.7999999999999999E-2</v>
      </c>
      <c r="N41" s="78">
        <v>3.0200000000000001E-2</v>
      </c>
      <c r="O41" s="77">
        <v>812700</v>
      </c>
      <c r="P41" s="77">
        <v>102.89</v>
      </c>
      <c r="Q41" s="77">
        <v>0</v>
      </c>
      <c r="R41" s="77">
        <v>836.18703000000005</v>
      </c>
      <c r="S41" s="78">
        <v>6.9999999999999999E-4</v>
      </c>
      <c r="T41" s="78">
        <v>4.1000000000000002E-2</v>
      </c>
      <c r="U41" s="78">
        <v>3.3E-3</v>
      </c>
    </row>
    <row r="42" spans="2:21">
      <c r="B42" t="s">
        <v>411</v>
      </c>
      <c r="C42" t="s">
        <v>412</v>
      </c>
      <c r="D42" t="s">
        <v>100</v>
      </c>
      <c r="E42" t="s">
        <v>123</v>
      </c>
      <c r="F42" t="s">
        <v>413</v>
      </c>
      <c r="G42" t="s">
        <v>318</v>
      </c>
      <c r="H42" t="s">
        <v>414</v>
      </c>
      <c r="I42" t="s">
        <v>208</v>
      </c>
      <c r="J42" t="s">
        <v>415</v>
      </c>
      <c r="K42" s="77">
        <v>3.48</v>
      </c>
      <c r="L42" t="s">
        <v>102</v>
      </c>
      <c r="M42" s="78">
        <v>3.3000000000000002E-2</v>
      </c>
      <c r="N42" s="78">
        <v>4.0500000000000001E-2</v>
      </c>
      <c r="O42" s="77">
        <v>314000</v>
      </c>
      <c r="P42" s="77">
        <v>104.97</v>
      </c>
      <c r="Q42" s="77">
        <v>5.5743799999999997</v>
      </c>
      <c r="R42" s="77">
        <v>335.18018000000001</v>
      </c>
      <c r="S42" s="78">
        <v>5.9999999999999995E-4</v>
      </c>
      <c r="T42" s="78">
        <v>1.6400000000000001E-2</v>
      </c>
      <c r="U42" s="78">
        <v>1.2999999999999999E-3</v>
      </c>
    </row>
    <row r="43" spans="2:21">
      <c r="B43" s="79" t="s">
        <v>250</v>
      </c>
      <c r="C43" s="16"/>
      <c r="D43" s="16"/>
      <c r="E43" s="16"/>
      <c r="F43" s="16"/>
      <c r="K43" s="81">
        <v>3.22</v>
      </c>
      <c r="N43" s="80">
        <v>-2.2599999999999999E-2</v>
      </c>
      <c r="O43" s="81">
        <v>5929375.5099999998</v>
      </c>
      <c r="Q43" s="81">
        <v>134.48259999999999</v>
      </c>
      <c r="R43" s="81">
        <v>6187.1133403439999</v>
      </c>
      <c r="T43" s="80">
        <v>0.30359999999999998</v>
      </c>
      <c r="U43" s="80">
        <v>2.4299999999999999E-2</v>
      </c>
    </row>
    <row r="44" spans="2:21">
      <c r="B44" t="s">
        <v>416</v>
      </c>
      <c r="C44" t="s">
        <v>417</v>
      </c>
      <c r="D44" t="s">
        <v>100</v>
      </c>
      <c r="E44" t="s">
        <v>123</v>
      </c>
      <c r="F44" t="s">
        <v>418</v>
      </c>
      <c r="G44" t="s">
        <v>296</v>
      </c>
      <c r="H44" t="s">
        <v>207</v>
      </c>
      <c r="I44" t="s">
        <v>208</v>
      </c>
      <c r="J44" t="s">
        <v>419</v>
      </c>
      <c r="K44" s="77">
        <v>0.69</v>
      </c>
      <c r="L44" t="s">
        <v>102</v>
      </c>
      <c r="M44" s="78">
        <v>3.5499999999999997E-2</v>
      </c>
      <c r="N44" s="78">
        <v>-0.92290000000000005</v>
      </c>
      <c r="O44" s="77">
        <v>49200</v>
      </c>
      <c r="P44" s="77">
        <v>1009.26</v>
      </c>
      <c r="Q44" s="77">
        <v>0</v>
      </c>
      <c r="R44" s="77">
        <v>496.55592000000001</v>
      </c>
      <c r="S44" s="78">
        <v>0</v>
      </c>
      <c r="T44" s="78">
        <v>2.4400000000000002E-2</v>
      </c>
      <c r="U44" s="78">
        <v>1.9E-3</v>
      </c>
    </row>
    <row r="45" spans="2:21">
      <c r="B45" t="s">
        <v>420</v>
      </c>
      <c r="C45" t="s">
        <v>421</v>
      </c>
      <c r="D45" t="s">
        <v>100</v>
      </c>
      <c r="E45" t="s">
        <v>123</v>
      </c>
      <c r="F45" t="s">
        <v>422</v>
      </c>
      <c r="G45" t="s">
        <v>318</v>
      </c>
      <c r="H45" t="s">
        <v>207</v>
      </c>
      <c r="I45" t="s">
        <v>208</v>
      </c>
      <c r="J45" t="s">
        <v>337</v>
      </c>
      <c r="K45" s="77">
        <v>1.48</v>
      </c>
      <c r="L45" t="s">
        <v>102</v>
      </c>
      <c r="M45" s="78">
        <v>1.6299999999999999E-2</v>
      </c>
      <c r="N45" s="78">
        <v>3.9800000000000002E-2</v>
      </c>
      <c r="O45" s="77">
        <v>163199</v>
      </c>
      <c r="P45" s="77">
        <v>96.66</v>
      </c>
      <c r="Q45" s="77">
        <v>83.594610000000003</v>
      </c>
      <c r="R45" s="77">
        <v>241.3427634</v>
      </c>
      <c r="S45" s="78">
        <v>8.0000000000000004E-4</v>
      </c>
      <c r="T45" s="78">
        <v>1.18E-2</v>
      </c>
      <c r="U45" s="78">
        <v>8.9999999999999998E-4</v>
      </c>
    </row>
    <row r="46" spans="2:21">
      <c r="B46" t="s">
        <v>423</v>
      </c>
      <c r="C46" t="s">
        <v>424</v>
      </c>
      <c r="D46" t="s">
        <v>100</v>
      </c>
      <c r="E46" t="s">
        <v>123</v>
      </c>
      <c r="F46" t="s">
        <v>300</v>
      </c>
      <c r="G46" t="s">
        <v>296</v>
      </c>
      <c r="H46" t="s">
        <v>425</v>
      </c>
      <c r="I46" t="s">
        <v>150</v>
      </c>
      <c r="J46" t="s">
        <v>304</v>
      </c>
      <c r="K46" s="77">
        <v>2.3199999999999998</v>
      </c>
      <c r="L46" t="s">
        <v>102</v>
      </c>
      <c r="M46" s="78">
        <v>3.7600000000000001E-2</v>
      </c>
      <c r="N46" s="78">
        <v>4.1200000000000001E-2</v>
      </c>
      <c r="O46" s="77">
        <v>380000</v>
      </c>
      <c r="P46" s="77">
        <v>99.6</v>
      </c>
      <c r="Q46" s="77">
        <v>0</v>
      </c>
      <c r="R46" s="77">
        <v>378.48</v>
      </c>
      <c r="S46" s="78">
        <v>2.9999999999999997E-4</v>
      </c>
      <c r="T46" s="78">
        <v>1.8599999999999998E-2</v>
      </c>
      <c r="U46" s="78">
        <v>1.5E-3</v>
      </c>
    </row>
    <row r="47" spans="2:21">
      <c r="B47" t="s">
        <v>426</v>
      </c>
      <c r="C47" t="s">
        <v>427</v>
      </c>
      <c r="D47" t="s">
        <v>100</v>
      </c>
      <c r="E47" t="s">
        <v>123</v>
      </c>
      <c r="F47" t="s">
        <v>428</v>
      </c>
      <c r="G47" t="s">
        <v>318</v>
      </c>
      <c r="H47" t="s">
        <v>325</v>
      </c>
      <c r="I47" t="s">
        <v>208</v>
      </c>
      <c r="J47" t="s">
        <v>429</v>
      </c>
      <c r="K47" s="77">
        <v>6.67</v>
      </c>
      <c r="L47" t="s">
        <v>102</v>
      </c>
      <c r="M47" s="78">
        <v>2.4400000000000002E-2</v>
      </c>
      <c r="N47" s="78">
        <v>5.0200000000000002E-2</v>
      </c>
      <c r="O47" s="77">
        <v>409518</v>
      </c>
      <c r="P47" s="77">
        <v>86.59</v>
      </c>
      <c r="Q47" s="77">
        <v>0</v>
      </c>
      <c r="R47" s="77">
        <v>354.60163619999997</v>
      </c>
      <c r="S47" s="78">
        <v>4.0000000000000002E-4</v>
      </c>
      <c r="T47" s="78">
        <v>1.7399999999999999E-2</v>
      </c>
      <c r="U47" s="78">
        <v>1.4E-3</v>
      </c>
    </row>
    <row r="48" spans="2:21">
      <c r="B48" t="s">
        <v>430</v>
      </c>
      <c r="C48" t="s">
        <v>431</v>
      </c>
      <c r="D48" t="s">
        <v>100</v>
      </c>
      <c r="E48" t="s">
        <v>123</v>
      </c>
      <c r="F48" t="s">
        <v>432</v>
      </c>
      <c r="G48" t="s">
        <v>433</v>
      </c>
      <c r="H48" t="s">
        <v>434</v>
      </c>
      <c r="I48" t="s">
        <v>150</v>
      </c>
      <c r="J48" t="s">
        <v>435</v>
      </c>
      <c r="K48" s="77">
        <v>0.91</v>
      </c>
      <c r="L48" t="s">
        <v>102</v>
      </c>
      <c r="M48" s="78">
        <v>1.49E-2</v>
      </c>
      <c r="N48" s="78">
        <v>3.8399999999999997E-2</v>
      </c>
      <c r="O48" s="77">
        <v>3433.01</v>
      </c>
      <c r="P48" s="77">
        <v>98.07</v>
      </c>
      <c r="Q48" s="77">
        <v>0</v>
      </c>
      <c r="R48" s="77">
        <v>3.366752907</v>
      </c>
      <c r="S48" s="78">
        <v>0</v>
      </c>
      <c r="T48" s="78">
        <v>2.0000000000000001E-4</v>
      </c>
      <c r="U48" s="78">
        <v>0</v>
      </c>
    </row>
    <row r="49" spans="2:21">
      <c r="B49" t="s">
        <v>436</v>
      </c>
      <c r="C49" t="s">
        <v>437</v>
      </c>
      <c r="D49" t="s">
        <v>100</v>
      </c>
      <c r="E49" t="s">
        <v>123</v>
      </c>
      <c r="F49" t="s">
        <v>356</v>
      </c>
      <c r="G49" t="s">
        <v>318</v>
      </c>
      <c r="H49" t="s">
        <v>357</v>
      </c>
      <c r="I49" t="s">
        <v>208</v>
      </c>
      <c r="J49" t="s">
        <v>419</v>
      </c>
      <c r="K49" s="77">
        <v>7.57</v>
      </c>
      <c r="L49" t="s">
        <v>102</v>
      </c>
      <c r="M49" s="78">
        <v>4.9399999999999999E-2</v>
      </c>
      <c r="N49" s="78">
        <v>5.7599999999999998E-2</v>
      </c>
      <c r="O49" s="77">
        <v>370000</v>
      </c>
      <c r="P49" s="77">
        <v>95.61</v>
      </c>
      <c r="Q49" s="77">
        <v>0</v>
      </c>
      <c r="R49" s="77">
        <v>353.75700000000001</v>
      </c>
      <c r="S49" s="78">
        <v>1.2999999999999999E-3</v>
      </c>
      <c r="T49" s="78">
        <v>1.7399999999999999E-2</v>
      </c>
      <c r="U49" s="78">
        <v>1.4E-3</v>
      </c>
    </row>
    <row r="50" spans="2:21">
      <c r="B50" t="s">
        <v>438</v>
      </c>
      <c r="C50" t="s">
        <v>439</v>
      </c>
      <c r="D50" t="s">
        <v>100</v>
      </c>
      <c r="E50" t="s">
        <v>123</v>
      </c>
      <c r="F50" t="s">
        <v>440</v>
      </c>
      <c r="G50" t="s">
        <v>132</v>
      </c>
      <c r="H50" t="s">
        <v>357</v>
      </c>
      <c r="I50" t="s">
        <v>208</v>
      </c>
      <c r="J50" t="s">
        <v>441</v>
      </c>
      <c r="K50" s="77">
        <v>1.85</v>
      </c>
      <c r="L50" t="s">
        <v>102</v>
      </c>
      <c r="M50" s="78">
        <v>3.6499999999999998E-2</v>
      </c>
      <c r="N50" s="78">
        <v>4.2299999999999997E-2</v>
      </c>
      <c r="O50" s="77">
        <v>4949.63</v>
      </c>
      <c r="P50" s="77">
        <v>99.32</v>
      </c>
      <c r="Q50" s="77">
        <v>0</v>
      </c>
      <c r="R50" s="77">
        <v>4.9159725160000001</v>
      </c>
      <c r="S50" s="78">
        <v>0</v>
      </c>
      <c r="T50" s="78">
        <v>2.0000000000000001E-4</v>
      </c>
      <c r="U50" s="78">
        <v>0</v>
      </c>
    </row>
    <row r="51" spans="2:21">
      <c r="B51" t="s">
        <v>442</v>
      </c>
      <c r="C51" t="s">
        <v>443</v>
      </c>
      <c r="D51" t="s">
        <v>100</v>
      </c>
      <c r="E51" t="s">
        <v>123</v>
      </c>
      <c r="F51" t="s">
        <v>444</v>
      </c>
      <c r="G51" t="s">
        <v>445</v>
      </c>
      <c r="H51" t="s">
        <v>357</v>
      </c>
      <c r="I51" t="s">
        <v>208</v>
      </c>
      <c r="J51" t="s">
        <v>446</v>
      </c>
      <c r="K51" s="77">
        <v>5.81</v>
      </c>
      <c r="L51" t="s">
        <v>102</v>
      </c>
      <c r="M51" s="78">
        <v>2.6200000000000001E-2</v>
      </c>
      <c r="N51" s="78">
        <v>4.9299999999999997E-2</v>
      </c>
      <c r="O51" s="77">
        <v>390309</v>
      </c>
      <c r="P51" s="77">
        <v>88.29</v>
      </c>
      <c r="Q51" s="77">
        <v>0</v>
      </c>
      <c r="R51" s="77">
        <v>344.60381610000002</v>
      </c>
      <c r="S51" s="78">
        <v>2.9999999999999997E-4</v>
      </c>
      <c r="T51" s="78">
        <v>1.6899999999999998E-2</v>
      </c>
      <c r="U51" s="78">
        <v>1.4E-3</v>
      </c>
    </row>
    <row r="52" spans="2:21">
      <c r="B52" t="s">
        <v>447</v>
      </c>
      <c r="C52" t="s">
        <v>448</v>
      </c>
      <c r="D52" t="s">
        <v>100</v>
      </c>
      <c r="E52" t="s">
        <v>123</v>
      </c>
      <c r="F52" t="s">
        <v>449</v>
      </c>
      <c r="G52" t="s">
        <v>450</v>
      </c>
      <c r="H52" t="s">
        <v>379</v>
      </c>
      <c r="I52" t="s">
        <v>208</v>
      </c>
      <c r="J52" t="s">
        <v>451</v>
      </c>
      <c r="K52" s="77">
        <v>2.4</v>
      </c>
      <c r="L52" t="s">
        <v>102</v>
      </c>
      <c r="M52" s="78">
        <v>3.9E-2</v>
      </c>
      <c r="N52" s="78">
        <v>5.5500000000000001E-2</v>
      </c>
      <c r="O52" s="77">
        <v>115400.25</v>
      </c>
      <c r="P52" s="77">
        <v>97.29</v>
      </c>
      <c r="Q52" s="77">
        <v>0</v>
      </c>
      <c r="R52" s="77">
        <v>112.27290322499999</v>
      </c>
      <c r="S52" s="78">
        <v>1E-4</v>
      </c>
      <c r="T52" s="78">
        <v>5.4999999999999997E-3</v>
      </c>
      <c r="U52" s="78">
        <v>4.0000000000000002E-4</v>
      </c>
    </row>
    <row r="53" spans="2:21">
      <c r="B53" t="s">
        <v>452</v>
      </c>
      <c r="C53" t="s">
        <v>453</v>
      </c>
      <c r="D53" t="s">
        <v>100</v>
      </c>
      <c r="E53" t="s">
        <v>123</v>
      </c>
      <c r="F53" t="s">
        <v>454</v>
      </c>
      <c r="G53" t="s">
        <v>397</v>
      </c>
      <c r="H53" t="s">
        <v>374</v>
      </c>
      <c r="I53" t="s">
        <v>150</v>
      </c>
      <c r="J53" t="s">
        <v>455</v>
      </c>
      <c r="K53" s="77">
        <v>1.51</v>
      </c>
      <c r="L53" t="s">
        <v>102</v>
      </c>
      <c r="M53" s="78">
        <v>4.1700000000000001E-2</v>
      </c>
      <c r="N53" s="78">
        <v>4.7300000000000002E-2</v>
      </c>
      <c r="O53" s="77">
        <v>98148.800000000003</v>
      </c>
      <c r="P53" s="77">
        <v>99.24</v>
      </c>
      <c r="Q53" s="77">
        <v>2.0464000000000002</v>
      </c>
      <c r="R53" s="77">
        <v>99.449269119999997</v>
      </c>
      <c r="S53" s="78">
        <v>4.0000000000000002E-4</v>
      </c>
      <c r="T53" s="78">
        <v>4.8999999999999998E-3</v>
      </c>
      <c r="U53" s="78">
        <v>4.0000000000000002E-4</v>
      </c>
    </row>
    <row r="54" spans="2:21">
      <c r="B54" t="s">
        <v>456</v>
      </c>
      <c r="C54" t="s">
        <v>457</v>
      </c>
      <c r="D54" t="s">
        <v>100</v>
      </c>
      <c r="E54" t="s">
        <v>123</v>
      </c>
      <c r="F54" t="s">
        <v>458</v>
      </c>
      <c r="G54" t="s">
        <v>445</v>
      </c>
      <c r="H54" t="s">
        <v>374</v>
      </c>
      <c r="I54" t="s">
        <v>150</v>
      </c>
      <c r="J54" t="s">
        <v>459</v>
      </c>
      <c r="K54" s="77">
        <v>4.7699999999999996</v>
      </c>
      <c r="L54" t="s">
        <v>102</v>
      </c>
      <c r="M54" s="78">
        <v>3.2599999999999997E-2</v>
      </c>
      <c r="N54" s="78">
        <v>5.1700000000000003E-2</v>
      </c>
      <c r="O54" s="77">
        <v>382000</v>
      </c>
      <c r="P54" s="77">
        <v>93.8</v>
      </c>
      <c r="Q54" s="77">
        <v>0</v>
      </c>
      <c r="R54" s="77">
        <v>358.31599999999997</v>
      </c>
      <c r="S54" s="78">
        <v>4.0000000000000002E-4</v>
      </c>
      <c r="T54" s="78">
        <v>1.7600000000000001E-2</v>
      </c>
      <c r="U54" s="78">
        <v>1.4E-3</v>
      </c>
    </row>
    <row r="55" spans="2:21">
      <c r="B55" t="s">
        <v>460</v>
      </c>
      <c r="C55" t="s">
        <v>461</v>
      </c>
      <c r="D55" t="s">
        <v>100</v>
      </c>
      <c r="E55" t="s">
        <v>123</v>
      </c>
      <c r="F55" t="s">
        <v>462</v>
      </c>
      <c r="G55" t="s">
        <v>132</v>
      </c>
      <c r="H55" t="s">
        <v>379</v>
      </c>
      <c r="I55" t="s">
        <v>208</v>
      </c>
      <c r="J55" t="s">
        <v>463</v>
      </c>
      <c r="K55" s="77">
        <v>0.97</v>
      </c>
      <c r="L55" t="s">
        <v>102</v>
      </c>
      <c r="M55" s="78">
        <v>2.1600000000000001E-2</v>
      </c>
      <c r="N55" s="78">
        <v>4.1799999999999997E-2</v>
      </c>
      <c r="O55" s="77">
        <v>25560.18</v>
      </c>
      <c r="P55" s="77">
        <v>98.16</v>
      </c>
      <c r="Q55" s="77">
        <v>0</v>
      </c>
      <c r="R55" s="77">
        <v>25.089872688</v>
      </c>
      <c r="S55" s="78">
        <v>1E-4</v>
      </c>
      <c r="T55" s="78">
        <v>1.1999999999999999E-3</v>
      </c>
      <c r="U55" s="78">
        <v>1E-4</v>
      </c>
    </row>
    <row r="56" spans="2:21">
      <c r="B56" t="s">
        <v>464</v>
      </c>
      <c r="C56" t="s">
        <v>465</v>
      </c>
      <c r="D56" t="s">
        <v>100</v>
      </c>
      <c r="E56" t="s">
        <v>123</v>
      </c>
      <c r="F56" t="s">
        <v>466</v>
      </c>
      <c r="G56" t="s">
        <v>467</v>
      </c>
      <c r="H56" t="s">
        <v>379</v>
      </c>
      <c r="I56" t="s">
        <v>208</v>
      </c>
      <c r="J56" t="s">
        <v>468</v>
      </c>
      <c r="K56" s="77">
        <v>6.57</v>
      </c>
      <c r="L56" t="s">
        <v>102</v>
      </c>
      <c r="M56" s="78">
        <v>2.3400000000000001E-2</v>
      </c>
      <c r="N56" s="78">
        <v>5.2600000000000001E-2</v>
      </c>
      <c r="O56" s="77">
        <v>54160.31</v>
      </c>
      <c r="P56" s="77">
        <v>82.74</v>
      </c>
      <c r="Q56" s="77">
        <v>0</v>
      </c>
      <c r="R56" s="77">
        <v>44.812240494000001</v>
      </c>
      <c r="S56" s="78">
        <v>1E-4</v>
      </c>
      <c r="T56" s="78">
        <v>2.2000000000000001E-3</v>
      </c>
      <c r="U56" s="78">
        <v>2.0000000000000001E-4</v>
      </c>
    </row>
    <row r="57" spans="2:21">
      <c r="B57" t="s">
        <v>469</v>
      </c>
      <c r="C57" t="s">
        <v>470</v>
      </c>
      <c r="D57" t="s">
        <v>100</v>
      </c>
      <c r="E57" t="s">
        <v>123</v>
      </c>
      <c r="F57" t="s">
        <v>471</v>
      </c>
      <c r="G57" t="s">
        <v>397</v>
      </c>
      <c r="H57" t="s">
        <v>387</v>
      </c>
      <c r="I57" t="s">
        <v>150</v>
      </c>
      <c r="J57" t="s">
        <v>472</v>
      </c>
      <c r="K57" s="77">
        <v>1.45</v>
      </c>
      <c r="L57" t="s">
        <v>102</v>
      </c>
      <c r="M57" s="78">
        <v>3.15E-2</v>
      </c>
      <c r="N57" s="78">
        <v>4.9700000000000001E-2</v>
      </c>
      <c r="O57" s="77">
        <v>11387.3</v>
      </c>
      <c r="P57" s="77">
        <v>97.52</v>
      </c>
      <c r="Q57" s="77">
        <v>0.17935000000000001</v>
      </c>
      <c r="R57" s="77">
        <v>11.284244960000001</v>
      </c>
      <c r="S57" s="78">
        <v>1E-4</v>
      </c>
      <c r="T57" s="78">
        <v>5.9999999999999995E-4</v>
      </c>
      <c r="U57" s="78">
        <v>0</v>
      </c>
    </row>
    <row r="58" spans="2:21">
      <c r="B58" t="s">
        <v>473</v>
      </c>
      <c r="C58" t="s">
        <v>474</v>
      </c>
      <c r="D58" t="s">
        <v>100</v>
      </c>
      <c r="E58" t="s">
        <v>123</v>
      </c>
      <c r="F58" t="s">
        <v>471</v>
      </c>
      <c r="G58" t="s">
        <v>397</v>
      </c>
      <c r="H58" t="s">
        <v>387</v>
      </c>
      <c r="I58" t="s">
        <v>150</v>
      </c>
      <c r="J58" t="s">
        <v>475</v>
      </c>
      <c r="K58" s="77">
        <v>2.57</v>
      </c>
      <c r="L58" t="s">
        <v>102</v>
      </c>
      <c r="M58" s="78">
        <v>2.9499999999999998E-2</v>
      </c>
      <c r="N58" s="78">
        <v>5.1400000000000001E-2</v>
      </c>
      <c r="O58" s="77">
        <v>82838.559999999998</v>
      </c>
      <c r="P58" s="77">
        <v>94.75</v>
      </c>
      <c r="Q58" s="77">
        <v>19.397099999999998</v>
      </c>
      <c r="R58" s="77">
        <v>97.886635600000005</v>
      </c>
      <c r="S58" s="78">
        <v>4.0000000000000002E-4</v>
      </c>
      <c r="T58" s="78">
        <v>4.7999999999999996E-3</v>
      </c>
      <c r="U58" s="78">
        <v>4.0000000000000002E-4</v>
      </c>
    </row>
    <row r="59" spans="2:21">
      <c r="B59" t="s">
        <v>476</v>
      </c>
      <c r="C59" t="s">
        <v>477</v>
      </c>
      <c r="D59" t="s">
        <v>100</v>
      </c>
      <c r="E59" t="s">
        <v>123</v>
      </c>
      <c r="F59" t="s">
        <v>478</v>
      </c>
      <c r="G59" t="s">
        <v>397</v>
      </c>
      <c r="H59" t="s">
        <v>387</v>
      </c>
      <c r="I59" t="s">
        <v>150</v>
      </c>
      <c r="J59" t="s">
        <v>479</v>
      </c>
      <c r="K59" s="77">
        <v>3.22</v>
      </c>
      <c r="L59" t="s">
        <v>102</v>
      </c>
      <c r="M59" s="78">
        <v>2.4E-2</v>
      </c>
      <c r="N59" s="78">
        <v>5.3800000000000001E-2</v>
      </c>
      <c r="O59" s="77">
        <v>112390</v>
      </c>
      <c r="P59" s="77">
        <v>91.74</v>
      </c>
      <c r="Q59" s="77">
        <v>0</v>
      </c>
      <c r="R59" s="77">
        <v>103.10658599999999</v>
      </c>
      <c r="S59" s="78">
        <v>4.0000000000000002E-4</v>
      </c>
      <c r="T59" s="78">
        <v>5.1000000000000004E-3</v>
      </c>
      <c r="U59" s="78">
        <v>4.0000000000000002E-4</v>
      </c>
    </row>
    <row r="60" spans="2:21">
      <c r="B60" t="s">
        <v>480</v>
      </c>
      <c r="C60" t="s">
        <v>481</v>
      </c>
      <c r="D60" t="s">
        <v>100</v>
      </c>
      <c r="E60" t="s">
        <v>123</v>
      </c>
      <c r="F60" t="s">
        <v>482</v>
      </c>
      <c r="G60" t="s">
        <v>397</v>
      </c>
      <c r="H60" t="s">
        <v>398</v>
      </c>
      <c r="I60" t="s">
        <v>208</v>
      </c>
      <c r="J60" t="s">
        <v>483</v>
      </c>
      <c r="K60" s="77">
        <v>1.29</v>
      </c>
      <c r="L60" t="s">
        <v>102</v>
      </c>
      <c r="M60" s="78">
        <v>3.4200000000000001E-2</v>
      </c>
      <c r="N60" s="78">
        <v>4.8800000000000003E-2</v>
      </c>
      <c r="O60" s="77">
        <v>246356.44</v>
      </c>
      <c r="P60" s="77">
        <v>99.63</v>
      </c>
      <c r="Q60" s="77">
        <v>0</v>
      </c>
      <c r="R60" s="77">
        <v>245.44492117199999</v>
      </c>
      <c r="S60" s="78">
        <v>8.0000000000000004E-4</v>
      </c>
      <c r="T60" s="78">
        <v>1.2E-2</v>
      </c>
      <c r="U60" s="78">
        <v>1E-3</v>
      </c>
    </row>
    <row r="61" spans="2:21">
      <c r="B61" t="s">
        <v>484</v>
      </c>
      <c r="C61" t="s">
        <v>485</v>
      </c>
      <c r="D61" t="s">
        <v>100</v>
      </c>
      <c r="E61" t="s">
        <v>123</v>
      </c>
      <c r="F61" t="s">
        <v>396</v>
      </c>
      <c r="G61" t="s">
        <v>397</v>
      </c>
      <c r="H61" t="s">
        <v>398</v>
      </c>
      <c r="I61" t="s">
        <v>208</v>
      </c>
      <c r="J61" t="s">
        <v>455</v>
      </c>
      <c r="K61" s="77">
        <v>1.31</v>
      </c>
      <c r="L61" t="s">
        <v>102</v>
      </c>
      <c r="M61" s="78">
        <v>4.2000000000000003E-2</v>
      </c>
      <c r="N61" s="78">
        <v>4.6699999999999998E-2</v>
      </c>
      <c r="O61" s="77">
        <v>30844.99</v>
      </c>
      <c r="P61" s="77">
        <v>100.06</v>
      </c>
      <c r="Q61" s="77">
        <v>0</v>
      </c>
      <c r="R61" s="77">
        <v>30.863496993999998</v>
      </c>
      <c r="S61" s="78">
        <v>1E-4</v>
      </c>
      <c r="T61" s="78">
        <v>1.5E-3</v>
      </c>
      <c r="U61" s="78">
        <v>1E-4</v>
      </c>
    </row>
    <row r="62" spans="2:21">
      <c r="B62" t="s">
        <v>486</v>
      </c>
      <c r="C62" t="s">
        <v>487</v>
      </c>
      <c r="D62" t="s">
        <v>100</v>
      </c>
      <c r="E62" t="s">
        <v>123</v>
      </c>
      <c r="F62" t="s">
        <v>488</v>
      </c>
      <c r="G62" t="s">
        <v>312</v>
      </c>
      <c r="H62" t="s">
        <v>398</v>
      </c>
      <c r="I62" t="s">
        <v>208</v>
      </c>
      <c r="J62" t="s">
        <v>455</v>
      </c>
      <c r="K62" s="77">
        <v>3.54</v>
      </c>
      <c r="L62" t="s">
        <v>102</v>
      </c>
      <c r="M62" s="78">
        <v>2.7E-2</v>
      </c>
      <c r="N62" s="78">
        <v>5.4600000000000003E-2</v>
      </c>
      <c r="O62" s="77">
        <v>397957</v>
      </c>
      <c r="P62" s="77">
        <v>91.59</v>
      </c>
      <c r="Q62" s="77">
        <v>0</v>
      </c>
      <c r="R62" s="77">
        <v>364.4888163</v>
      </c>
      <c r="S62" s="78">
        <v>5.0000000000000001E-4</v>
      </c>
      <c r="T62" s="78">
        <v>1.7899999999999999E-2</v>
      </c>
      <c r="U62" s="78">
        <v>1.4E-3</v>
      </c>
    </row>
    <row r="63" spans="2:21">
      <c r="B63" t="s">
        <v>489</v>
      </c>
      <c r="C63" t="s">
        <v>490</v>
      </c>
      <c r="D63" t="s">
        <v>100</v>
      </c>
      <c r="E63" t="s">
        <v>123</v>
      </c>
      <c r="F63" t="s">
        <v>491</v>
      </c>
      <c r="G63" t="s">
        <v>312</v>
      </c>
      <c r="H63" t="s">
        <v>387</v>
      </c>
      <c r="I63" t="s">
        <v>150</v>
      </c>
      <c r="J63" t="s">
        <v>463</v>
      </c>
      <c r="K63" s="77">
        <v>0.5</v>
      </c>
      <c r="L63" t="s">
        <v>102</v>
      </c>
      <c r="M63" s="78">
        <v>4.5499999999999999E-2</v>
      </c>
      <c r="N63" s="78">
        <v>4.6800000000000001E-2</v>
      </c>
      <c r="O63" s="77">
        <v>42108.24</v>
      </c>
      <c r="P63" s="77">
        <v>99.97</v>
      </c>
      <c r="Q63" s="77">
        <v>0.95796000000000003</v>
      </c>
      <c r="R63" s="77">
        <v>43.053567528000002</v>
      </c>
      <c r="S63" s="78">
        <v>6.9999999999999999E-4</v>
      </c>
      <c r="T63" s="78">
        <v>2.0999999999999999E-3</v>
      </c>
      <c r="U63" s="78">
        <v>2.0000000000000001E-4</v>
      </c>
    </row>
    <row r="64" spans="2:21">
      <c r="B64" t="s">
        <v>492</v>
      </c>
      <c r="C64" t="s">
        <v>493</v>
      </c>
      <c r="D64" t="s">
        <v>100</v>
      </c>
      <c r="E64" t="s">
        <v>123</v>
      </c>
      <c r="F64" t="s">
        <v>491</v>
      </c>
      <c r="G64" t="s">
        <v>312</v>
      </c>
      <c r="H64" t="s">
        <v>387</v>
      </c>
      <c r="I64" t="s">
        <v>150</v>
      </c>
      <c r="J64" t="s">
        <v>494</v>
      </c>
      <c r="K64" s="77">
        <v>2.57</v>
      </c>
      <c r="L64" t="s">
        <v>102</v>
      </c>
      <c r="M64" s="78">
        <v>3.2899999999999999E-2</v>
      </c>
      <c r="N64" s="78">
        <v>4.8500000000000001E-2</v>
      </c>
      <c r="O64" s="77">
        <v>268333.33</v>
      </c>
      <c r="P64" s="77">
        <v>97.05</v>
      </c>
      <c r="Q64" s="77">
        <v>0</v>
      </c>
      <c r="R64" s="77">
        <v>260.41749676500001</v>
      </c>
      <c r="S64" s="78">
        <v>4.0000000000000002E-4</v>
      </c>
      <c r="T64" s="78">
        <v>1.2800000000000001E-2</v>
      </c>
      <c r="U64" s="78">
        <v>1E-3</v>
      </c>
    </row>
    <row r="65" spans="2:21">
      <c r="B65" t="s">
        <v>495</v>
      </c>
      <c r="C65" t="s">
        <v>496</v>
      </c>
      <c r="D65" t="s">
        <v>100</v>
      </c>
      <c r="E65" t="s">
        <v>123</v>
      </c>
      <c r="F65" t="s">
        <v>497</v>
      </c>
      <c r="G65" t="s">
        <v>450</v>
      </c>
      <c r="H65" t="s">
        <v>398</v>
      </c>
      <c r="I65" t="s">
        <v>208</v>
      </c>
      <c r="J65" t="s">
        <v>498</v>
      </c>
      <c r="K65" s="77">
        <v>5.12</v>
      </c>
      <c r="L65" t="s">
        <v>102</v>
      </c>
      <c r="M65" s="78">
        <v>2.7400000000000001E-2</v>
      </c>
      <c r="N65" s="78">
        <v>5.16E-2</v>
      </c>
      <c r="O65" s="77">
        <v>96353</v>
      </c>
      <c r="P65" s="77">
        <v>89.96</v>
      </c>
      <c r="Q65" s="77">
        <v>0</v>
      </c>
      <c r="R65" s="77">
        <v>86.679158799999996</v>
      </c>
      <c r="S65" s="78">
        <v>1E-4</v>
      </c>
      <c r="T65" s="78">
        <v>4.3E-3</v>
      </c>
      <c r="U65" s="78">
        <v>2.9999999999999997E-4</v>
      </c>
    </row>
    <row r="66" spans="2:21">
      <c r="B66" t="s">
        <v>499</v>
      </c>
      <c r="C66" t="s">
        <v>500</v>
      </c>
      <c r="D66" t="s">
        <v>100</v>
      </c>
      <c r="E66" t="s">
        <v>123</v>
      </c>
      <c r="F66" t="s">
        <v>501</v>
      </c>
      <c r="G66" t="s">
        <v>324</v>
      </c>
      <c r="H66" t="s">
        <v>398</v>
      </c>
      <c r="I66" t="s">
        <v>208</v>
      </c>
      <c r="J66" t="s">
        <v>502</v>
      </c>
      <c r="K66" s="77">
        <v>0.08</v>
      </c>
      <c r="L66" t="s">
        <v>102</v>
      </c>
      <c r="M66" s="78">
        <v>4.65E-2</v>
      </c>
      <c r="N66" s="78">
        <v>7.0999999999999994E-2</v>
      </c>
      <c r="O66" s="77">
        <v>537441.97</v>
      </c>
      <c r="P66" s="77">
        <v>101.75</v>
      </c>
      <c r="Q66" s="77">
        <v>0</v>
      </c>
      <c r="R66" s="77">
        <v>546.84720447500001</v>
      </c>
      <c r="S66" s="78">
        <v>2.3E-3</v>
      </c>
      <c r="T66" s="78">
        <v>2.6800000000000001E-2</v>
      </c>
      <c r="U66" s="78">
        <v>2.0999999999999999E-3</v>
      </c>
    </row>
    <row r="67" spans="2:21">
      <c r="B67" t="s">
        <v>503</v>
      </c>
      <c r="C67" t="s">
        <v>504</v>
      </c>
      <c r="D67" t="s">
        <v>100</v>
      </c>
      <c r="E67" t="s">
        <v>123</v>
      </c>
      <c r="F67" t="s">
        <v>505</v>
      </c>
      <c r="G67" t="s">
        <v>397</v>
      </c>
      <c r="H67" t="s">
        <v>409</v>
      </c>
      <c r="I67" t="s">
        <v>150</v>
      </c>
      <c r="J67" t="s">
        <v>506</v>
      </c>
      <c r="K67" s="77">
        <v>0</v>
      </c>
      <c r="L67" t="s">
        <v>102</v>
      </c>
      <c r="M67" s="78">
        <v>6.3E-2</v>
      </c>
      <c r="N67" s="78">
        <v>0.44350000000000001</v>
      </c>
      <c r="O67" s="77">
        <v>5692.75</v>
      </c>
      <c r="P67" s="77">
        <v>103.09</v>
      </c>
      <c r="Q67" s="77">
        <v>0</v>
      </c>
      <c r="R67" s="77">
        <v>5.8686559750000002</v>
      </c>
      <c r="S67" s="78">
        <v>2.0000000000000001E-4</v>
      </c>
      <c r="T67" s="78">
        <v>2.9999999999999997E-4</v>
      </c>
      <c r="U67" s="78">
        <v>0</v>
      </c>
    </row>
    <row r="68" spans="2:21">
      <c r="B68" t="s">
        <v>507</v>
      </c>
      <c r="C68" t="s">
        <v>508</v>
      </c>
      <c r="D68" t="s">
        <v>100</v>
      </c>
      <c r="E68" t="s">
        <v>123</v>
      </c>
      <c r="F68" t="s">
        <v>509</v>
      </c>
      <c r="G68" t="s">
        <v>312</v>
      </c>
      <c r="H68" t="s">
        <v>414</v>
      </c>
      <c r="I68" t="s">
        <v>208</v>
      </c>
      <c r="J68" t="s">
        <v>510</v>
      </c>
      <c r="K68" s="77">
        <v>4.42</v>
      </c>
      <c r="L68" t="s">
        <v>102</v>
      </c>
      <c r="M68" s="78">
        <v>2.5000000000000001E-2</v>
      </c>
      <c r="N68" s="78">
        <v>5.5800000000000002E-2</v>
      </c>
      <c r="O68" s="77">
        <v>297487</v>
      </c>
      <c r="P68" s="77">
        <v>88.32</v>
      </c>
      <c r="Q68" s="77">
        <v>0</v>
      </c>
      <c r="R68" s="77">
        <v>262.74051839999998</v>
      </c>
      <c r="S68" s="78">
        <v>2.9999999999999997E-4</v>
      </c>
      <c r="T68" s="78">
        <v>1.29E-2</v>
      </c>
      <c r="U68" s="78">
        <v>1E-3</v>
      </c>
    </row>
    <row r="69" spans="2:21">
      <c r="B69" t="s">
        <v>511</v>
      </c>
      <c r="C69" t="s">
        <v>512</v>
      </c>
      <c r="D69" t="s">
        <v>100</v>
      </c>
      <c r="E69" t="s">
        <v>123</v>
      </c>
      <c r="F69" t="s">
        <v>513</v>
      </c>
      <c r="G69" t="s">
        <v>450</v>
      </c>
      <c r="H69" t="s">
        <v>409</v>
      </c>
      <c r="I69" t="s">
        <v>150</v>
      </c>
      <c r="J69" t="s">
        <v>514</v>
      </c>
      <c r="K69" s="77">
        <v>0.99</v>
      </c>
      <c r="L69" t="s">
        <v>102</v>
      </c>
      <c r="M69" s="78">
        <v>2.4500000000000001E-2</v>
      </c>
      <c r="N69" s="78">
        <v>3.1300000000000001E-2</v>
      </c>
      <c r="O69" s="77">
        <v>3</v>
      </c>
      <c r="P69" s="77">
        <v>99.3</v>
      </c>
      <c r="Q69" s="77">
        <v>4.0000000000000003E-5</v>
      </c>
      <c r="R69" s="77">
        <v>3.019E-3</v>
      </c>
      <c r="S69" s="78">
        <v>0</v>
      </c>
      <c r="T69" s="78">
        <v>0</v>
      </c>
      <c r="U69" s="78">
        <v>0</v>
      </c>
    </row>
    <row r="70" spans="2:21">
      <c r="B70" t="s">
        <v>515</v>
      </c>
      <c r="C70" t="s">
        <v>516</v>
      </c>
      <c r="D70" t="s">
        <v>100</v>
      </c>
      <c r="E70" t="s">
        <v>123</v>
      </c>
      <c r="F70" t="s">
        <v>517</v>
      </c>
      <c r="G70" t="s">
        <v>397</v>
      </c>
      <c r="H70" t="s">
        <v>409</v>
      </c>
      <c r="I70" t="s">
        <v>150</v>
      </c>
      <c r="J70" t="s">
        <v>518</v>
      </c>
      <c r="K70" s="77">
        <v>3.79</v>
      </c>
      <c r="L70" t="s">
        <v>102</v>
      </c>
      <c r="M70" s="78">
        <v>4.53E-2</v>
      </c>
      <c r="N70" s="78">
        <v>6.0199999999999997E-2</v>
      </c>
      <c r="O70" s="77">
        <v>361864</v>
      </c>
      <c r="P70" s="77">
        <v>94.9</v>
      </c>
      <c r="Q70" s="77">
        <v>6.2425199999999998</v>
      </c>
      <c r="R70" s="77">
        <v>349.651456</v>
      </c>
      <c r="S70" s="78">
        <v>6.9999999999999999E-4</v>
      </c>
      <c r="T70" s="78">
        <v>1.72E-2</v>
      </c>
      <c r="U70" s="78">
        <v>1.4E-3</v>
      </c>
    </row>
    <row r="71" spans="2:21">
      <c r="B71" t="s">
        <v>519</v>
      </c>
      <c r="C71" t="s">
        <v>520</v>
      </c>
      <c r="D71" t="s">
        <v>100</v>
      </c>
      <c r="E71" t="s">
        <v>123</v>
      </c>
      <c r="F71" t="s">
        <v>521</v>
      </c>
      <c r="G71" t="s">
        <v>397</v>
      </c>
      <c r="H71" t="s">
        <v>522</v>
      </c>
      <c r="I71" t="s">
        <v>150</v>
      </c>
      <c r="J71" t="s">
        <v>523</v>
      </c>
      <c r="K71" s="77">
        <v>3.5</v>
      </c>
      <c r="L71" t="s">
        <v>102</v>
      </c>
      <c r="M71" s="78">
        <v>5.5500000000000001E-2</v>
      </c>
      <c r="N71" s="78">
        <v>6.54E-2</v>
      </c>
      <c r="O71" s="77">
        <v>402000</v>
      </c>
      <c r="P71" s="77">
        <v>96.77</v>
      </c>
      <c r="Q71" s="77">
        <v>14.242380000000001</v>
      </c>
      <c r="R71" s="77">
        <v>403.25778000000003</v>
      </c>
      <c r="S71" s="78">
        <v>4.0000000000000001E-3</v>
      </c>
      <c r="T71" s="78">
        <v>1.9800000000000002E-2</v>
      </c>
      <c r="U71" s="78">
        <v>1.6000000000000001E-3</v>
      </c>
    </row>
    <row r="72" spans="2:21">
      <c r="B72" t="s">
        <v>524</v>
      </c>
      <c r="C72" t="s">
        <v>525</v>
      </c>
      <c r="D72" t="s">
        <v>100</v>
      </c>
      <c r="E72" t="s">
        <v>123</v>
      </c>
      <c r="F72" t="s">
        <v>526</v>
      </c>
      <c r="G72" t="s">
        <v>397</v>
      </c>
      <c r="H72" t="s">
        <v>527</v>
      </c>
      <c r="I72" t="s">
        <v>208</v>
      </c>
      <c r="J72" t="s">
        <v>528</v>
      </c>
      <c r="K72" s="77">
        <v>1.66</v>
      </c>
      <c r="L72" t="s">
        <v>102</v>
      </c>
      <c r="M72" s="78">
        <v>4.8000000000000001E-2</v>
      </c>
      <c r="N72" s="78">
        <v>5.4899999999999997E-2</v>
      </c>
      <c r="O72" s="77">
        <v>194376.75</v>
      </c>
      <c r="P72" s="77">
        <v>100.19</v>
      </c>
      <c r="Q72" s="77">
        <v>0</v>
      </c>
      <c r="R72" s="77">
        <v>194.74606582499999</v>
      </c>
      <c r="S72" s="78">
        <v>1.1999999999999999E-3</v>
      </c>
      <c r="T72" s="78">
        <v>9.5999999999999992E-3</v>
      </c>
      <c r="U72" s="78">
        <v>8.0000000000000004E-4</v>
      </c>
    </row>
    <row r="73" spans="2:21">
      <c r="B73" t="s">
        <v>529</v>
      </c>
      <c r="C73" t="s">
        <v>530</v>
      </c>
      <c r="D73" t="s">
        <v>100</v>
      </c>
      <c r="E73" t="s">
        <v>123</v>
      </c>
      <c r="F73" t="s">
        <v>531</v>
      </c>
      <c r="G73" t="s">
        <v>397</v>
      </c>
      <c r="H73" t="s">
        <v>222</v>
      </c>
      <c r="I73" t="s">
        <v>532</v>
      </c>
      <c r="J73" t="s">
        <v>533</v>
      </c>
      <c r="K73" s="77">
        <v>3.3</v>
      </c>
      <c r="L73" t="s">
        <v>102</v>
      </c>
      <c r="M73" s="78">
        <v>3.95E-2</v>
      </c>
      <c r="N73" s="78">
        <v>7.4300000000000005E-2</v>
      </c>
      <c r="O73" s="77">
        <v>396063</v>
      </c>
      <c r="P73" s="77">
        <v>89.73</v>
      </c>
      <c r="Q73" s="77">
        <v>7.8222399999999999</v>
      </c>
      <c r="R73" s="77">
        <v>363.20956990000002</v>
      </c>
      <c r="S73" s="78">
        <v>5.0000000000000001E-4</v>
      </c>
      <c r="T73" s="78">
        <v>1.78E-2</v>
      </c>
      <c r="U73" s="78">
        <v>1.4E-3</v>
      </c>
    </row>
    <row r="74" spans="2:21">
      <c r="B74" s="79" t="s">
        <v>290</v>
      </c>
      <c r="C74" s="16"/>
      <c r="D74" s="16"/>
      <c r="E74" s="16"/>
      <c r="F74" s="16"/>
      <c r="K74" s="81">
        <v>2.34</v>
      </c>
      <c r="N74" s="80">
        <v>7.7499999999999999E-2</v>
      </c>
      <c r="O74" s="81">
        <v>3172899.96</v>
      </c>
      <c r="Q74" s="81">
        <v>98.259820000000005</v>
      </c>
      <c r="R74" s="81">
        <v>2956.963060043</v>
      </c>
      <c r="T74" s="80">
        <v>0.14510000000000001</v>
      </c>
      <c r="U74" s="80">
        <v>1.1599999999999999E-2</v>
      </c>
    </row>
    <row r="75" spans="2:21">
      <c r="B75" t="s">
        <v>534</v>
      </c>
      <c r="C75" t="s">
        <v>535</v>
      </c>
      <c r="D75" t="s">
        <v>100</v>
      </c>
      <c r="E75" t="s">
        <v>123</v>
      </c>
      <c r="F75" t="s">
        <v>536</v>
      </c>
      <c r="G75" t="s">
        <v>537</v>
      </c>
      <c r="H75" t="s">
        <v>207</v>
      </c>
      <c r="I75" t="s">
        <v>208</v>
      </c>
      <c r="J75" t="s">
        <v>538</v>
      </c>
      <c r="K75" s="77">
        <v>0.64</v>
      </c>
      <c r="L75" t="s">
        <v>102</v>
      </c>
      <c r="M75" s="78">
        <v>2.9000000000000001E-2</v>
      </c>
      <c r="N75" s="78">
        <v>5.8400000000000001E-2</v>
      </c>
      <c r="O75" s="77">
        <v>591704</v>
      </c>
      <c r="P75" s="77">
        <v>96.39</v>
      </c>
      <c r="Q75" s="77">
        <v>0</v>
      </c>
      <c r="R75" s="77">
        <v>570.34348560000001</v>
      </c>
      <c r="S75" s="78">
        <v>4.0000000000000002E-4</v>
      </c>
      <c r="T75" s="78">
        <v>2.8000000000000001E-2</v>
      </c>
      <c r="U75" s="78">
        <v>2.2000000000000001E-3</v>
      </c>
    </row>
    <row r="76" spans="2:21">
      <c r="B76" t="s">
        <v>539</v>
      </c>
      <c r="C76" t="s">
        <v>540</v>
      </c>
      <c r="D76" t="s">
        <v>100</v>
      </c>
      <c r="E76" t="s">
        <v>123</v>
      </c>
      <c r="F76" t="s">
        <v>541</v>
      </c>
      <c r="G76" t="s">
        <v>542</v>
      </c>
      <c r="H76" t="s">
        <v>325</v>
      </c>
      <c r="I76" t="s">
        <v>208</v>
      </c>
      <c r="J76" t="s">
        <v>543</v>
      </c>
      <c r="K76" s="77">
        <v>1.45</v>
      </c>
      <c r="L76" t="s">
        <v>102</v>
      </c>
      <c r="M76" s="78">
        <v>3.49E-2</v>
      </c>
      <c r="N76" s="78">
        <v>6.8000000000000005E-2</v>
      </c>
      <c r="O76" s="77">
        <v>450248.31</v>
      </c>
      <c r="P76" s="77">
        <v>93.84</v>
      </c>
      <c r="Q76" s="77">
        <v>0</v>
      </c>
      <c r="R76" s="77">
        <v>422.51301410399998</v>
      </c>
      <c r="S76" s="78">
        <v>4.0000000000000002E-4</v>
      </c>
      <c r="T76" s="78">
        <v>2.07E-2</v>
      </c>
      <c r="U76" s="78">
        <v>1.6999999999999999E-3</v>
      </c>
    </row>
    <row r="77" spans="2:21">
      <c r="B77" t="s">
        <v>544</v>
      </c>
      <c r="C77" t="s">
        <v>545</v>
      </c>
      <c r="D77" t="s">
        <v>100</v>
      </c>
      <c r="E77" t="s">
        <v>123</v>
      </c>
      <c r="F77" t="s">
        <v>546</v>
      </c>
      <c r="G77" t="s">
        <v>129</v>
      </c>
      <c r="H77" t="s">
        <v>357</v>
      </c>
      <c r="I77" t="s">
        <v>208</v>
      </c>
      <c r="J77" t="s">
        <v>547</v>
      </c>
      <c r="K77" s="77">
        <v>1.93</v>
      </c>
      <c r="L77" t="s">
        <v>102</v>
      </c>
      <c r="M77" s="78">
        <v>3.3700000000000001E-2</v>
      </c>
      <c r="N77" s="78">
        <v>6.4000000000000001E-2</v>
      </c>
      <c r="O77" s="77">
        <v>277500</v>
      </c>
      <c r="P77" s="77">
        <v>94.5</v>
      </c>
      <c r="Q77" s="77">
        <v>98.259820000000005</v>
      </c>
      <c r="R77" s="77">
        <v>360.49732</v>
      </c>
      <c r="S77" s="78">
        <v>1.2999999999999999E-3</v>
      </c>
      <c r="T77" s="78">
        <v>1.77E-2</v>
      </c>
      <c r="U77" s="78">
        <v>1.4E-3</v>
      </c>
    </row>
    <row r="78" spans="2:21">
      <c r="B78" t="s">
        <v>548</v>
      </c>
      <c r="C78" t="s">
        <v>549</v>
      </c>
      <c r="D78" t="s">
        <v>100</v>
      </c>
      <c r="E78" t="s">
        <v>123</v>
      </c>
      <c r="F78" t="s">
        <v>550</v>
      </c>
      <c r="G78" t="s">
        <v>324</v>
      </c>
      <c r="H78" t="s">
        <v>365</v>
      </c>
      <c r="I78" t="s">
        <v>150</v>
      </c>
      <c r="J78" t="s">
        <v>551</v>
      </c>
      <c r="K78" s="77">
        <v>3.82</v>
      </c>
      <c r="L78" t="s">
        <v>102</v>
      </c>
      <c r="M78" s="78">
        <v>4.2999999999999997E-2</v>
      </c>
      <c r="N78" s="78">
        <v>0.1133</v>
      </c>
      <c r="O78" s="77">
        <v>729332.71</v>
      </c>
      <c r="P78" s="77">
        <v>78.209999999999994</v>
      </c>
      <c r="Q78" s="77">
        <v>0</v>
      </c>
      <c r="R78" s="77">
        <v>570.41111249100004</v>
      </c>
      <c r="S78" s="78">
        <v>5.9999999999999995E-4</v>
      </c>
      <c r="T78" s="78">
        <v>2.8000000000000001E-2</v>
      </c>
      <c r="U78" s="78">
        <v>2.2000000000000001E-3</v>
      </c>
    </row>
    <row r="79" spans="2:21">
      <c r="B79" t="s">
        <v>552</v>
      </c>
      <c r="C79" t="s">
        <v>553</v>
      </c>
      <c r="D79" t="s">
        <v>100</v>
      </c>
      <c r="E79" t="s">
        <v>123</v>
      </c>
      <c r="F79" t="s">
        <v>554</v>
      </c>
      <c r="G79" t="s">
        <v>542</v>
      </c>
      <c r="H79" t="s">
        <v>374</v>
      </c>
      <c r="I79" t="s">
        <v>150</v>
      </c>
      <c r="J79" t="s">
        <v>555</v>
      </c>
      <c r="K79" s="77">
        <v>3.76</v>
      </c>
      <c r="L79" t="s">
        <v>102</v>
      </c>
      <c r="M79" s="78">
        <v>4.6899999999999997E-2</v>
      </c>
      <c r="N79" s="78">
        <v>8.3299999999999999E-2</v>
      </c>
      <c r="O79" s="77">
        <v>668978.59</v>
      </c>
      <c r="P79" s="77">
        <v>89.22</v>
      </c>
      <c r="Q79" s="77">
        <v>0</v>
      </c>
      <c r="R79" s="77">
        <v>596.86269799800004</v>
      </c>
      <c r="S79" s="78">
        <v>4.0000000000000002E-4</v>
      </c>
      <c r="T79" s="78">
        <v>2.93E-2</v>
      </c>
      <c r="U79" s="78">
        <v>2.3E-3</v>
      </c>
    </row>
    <row r="80" spans="2:21">
      <c r="B80" t="s">
        <v>556</v>
      </c>
      <c r="C80" t="s">
        <v>557</v>
      </c>
      <c r="D80" t="s">
        <v>100</v>
      </c>
      <c r="E80" t="s">
        <v>123</v>
      </c>
      <c r="F80" t="s">
        <v>488</v>
      </c>
      <c r="G80" t="s">
        <v>312</v>
      </c>
      <c r="H80" t="s">
        <v>398</v>
      </c>
      <c r="I80" t="s">
        <v>208</v>
      </c>
      <c r="J80" t="s">
        <v>558</v>
      </c>
      <c r="K80" s="77">
        <v>1.78</v>
      </c>
      <c r="L80" t="s">
        <v>102</v>
      </c>
      <c r="M80" s="78">
        <v>4.7E-2</v>
      </c>
      <c r="N80" s="78">
        <v>7.0300000000000001E-2</v>
      </c>
      <c r="O80" s="77">
        <v>330200</v>
      </c>
      <c r="P80" s="77">
        <v>93.89</v>
      </c>
      <c r="Q80" s="77">
        <v>0</v>
      </c>
      <c r="R80" s="77">
        <v>310.02478000000002</v>
      </c>
      <c r="S80" s="78">
        <v>5.9999999999999995E-4</v>
      </c>
      <c r="T80" s="78">
        <v>1.52E-2</v>
      </c>
      <c r="U80" s="78">
        <v>1.1999999999999999E-3</v>
      </c>
    </row>
    <row r="81" spans="2:21">
      <c r="B81" t="s">
        <v>559</v>
      </c>
      <c r="C81" t="s">
        <v>560</v>
      </c>
      <c r="D81" t="s">
        <v>100</v>
      </c>
      <c r="E81" t="s">
        <v>123</v>
      </c>
      <c r="F81" t="s">
        <v>497</v>
      </c>
      <c r="G81" t="s">
        <v>450</v>
      </c>
      <c r="H81" t="s">
        <v>398</v>
      </c>
      <c r="I81" t="s">
        <v>208</v>
      </c>
      <c r="J81" t="s">
        <v>463</v>
      </c>
      <c r="K81" s="77">
        <v>2.13</v>
      </c>
      <c r="L81" t="s">
        <v>102</v>
      </c>
      <c r="M81" s="78">
        <v>5.6000000000000001E-2</v>
      </c>
      <c r="N81" s="78">
        <v>6.2199999999999998E-2</v>
      </c>
      <c r="O81" s="77">
        <v>124936.35</v>
      </c>
      <c r="P81" s="77">
        <v>101.1</v>
      </c>
      <c r="Q81" s="77">
        <v>0</v>
      </c>
      <c r="R81" s="77">
        <v>126.31064985</v>
      </c>
      <c r="S81" s="78">
        <v>5.9999999999999995E-4</v>
      </c>
      <c r="T81" s="78">
        <v>6.1999999999999998E-3</v>
      </c>
      <c r="U81" s="78">
        <v>5.0000000000000001E-4</v>
      </c>
    </row>
    <row r="82" spans="2:21">
      <c r="B82" s="79" t="s">
        <v>561</v>
      </c>
      <c r="C82" s="16"/>
      <c r="D82" s="16"/>
      <c r="E82" s="16"/>
      <c r="F82" s="16"/>
      <c r="K82" s="81">
        <v>0</v>
      </c>
      <c r="N82" s="80">
        <v>0</v>
      </c>
      <c r="O82" s="81">
        <v>0</v>
      </c>
      <c r="Q82" s="81">
        <v>0</v>
      </c>
      <c r="R82" s="81">
        <v>0</v>
      </c>
      <c r="T82" s="80">
        <v>0</v>
      </c>
      <c r="U82" s="80">
        <v>0</v>
      </c>
    </row>
    <row r="83" spans="2:21">
      <c r="B83" t="s">
        <v>222</v>
      </c>
      <c r="C83" t="s">
        <v>222</v>
      </c>
      <c r="D83" s="16"/>
      <c r="E83" s="16"/>
      <c r="F83" s="16"/>
      <c r="G83" t="s">
        <v>222</v>
      </c>
      <c r="H83" t="s">
        <v>222</v>
      </c>
      <c r="K83" s="77">
        <v>0</v>
      </c>
      <c r="L83" t="s">
        <v>222</v>
      </c>
      <c r="M83" s="78">
        <v>0</v>
      </c>
      <c r="N83" s="78">
        <v>0</v>
      </c>
      <c r="O83" s="77">
        <v>0</v>
      </c>
      <c r="P83" s="77">
        <v>0</v>
      </c>
      <c r="R83" s="77">
        <v>0</v>
      </c>
      <c r="S83" s="78">
        <v>0</v>
      </c>
      <c r="T83" s="78">
        <v>0</v>
      </c>
      <c r="U83" s="78">
        <v>0</v>
      </c>
    </row>
    <row r="84" spans="2:21">
      <c r="B84" s="79" t="s">
        <v>227</v>
      </c>
      <c r="C84" s="16"/>
      <c r="D84" s="16"/>
      <c r="E84" s="16"/>
      <c r="F84" s="16"/>
      <c r="K84" s="81">
        <v>5.0999999999999996</v>
      </c>
      <c r="N84" s="80">
        <v>6.9099999999999995E-2</v>
      </c>
      <c r="O84" s="81">
        <v>314000</v>
      </c>
      <c r="Q84" s="81">
        <v>0</v>
      </c>
      <c r="R84" s="81">
        <v>1073.1469468724999</v>
      </c>
      <c r="T84" s="80">
        <v>5.2699999999999997E-2</v>
      </c>
      <c r="U84" s="80">
        <v>4.1999999999999997E-3</v>
      </c>
    </row>
    <row r="85" spans="2:21">
      <c r="B85" s="79" t="s">
        <v>291</v>
      </c>
      <c r="C85" s="16"/>
      <c r="D85" s="16"/>
      <c r="E85" s="16"/>
      <c r="F85" s="16"/>
      <c r="K85" s="81">
        <v>4.34</v>
      </c>
      <c r="N85" s="80">
        <v>7.6799999999999993E-2</v>
      </c>
      <c r="O85" s="81">
        <v>107000</v>
      </c>
      <c r="Q85" s="81">
        <v>0</v>
      </c>
      <c r="R85" s="81">
        <v>372.44479295249999</v>
      </c>
      <c r="T85" s="80">
        <v>1.83E-2</v>
      </c>
      <c r="U85" s="80">
        <v>1.5E-3</v>
      </c>
    </row>
    <row r="86" spans="2:21">
      <c r="B86" t="s">
        <v>562</v>
      </c>
      <c r="C86" t="s">
        <v>563</v>
      </c>
      <c r="D86" t="s">
        <v>564</v>
      </c>
      <c r="E86" t="s">
        <v>565</v>
      </c>
      <c r="F86" t="s">
        <v>566</v>
      </c>
      <c r="G86" t="s">
        <v>567</v>
      </c>
      <c r="H86" t="s">
        <v>568</v>
      </c>
      <c r="I86" t="s">
        <v>569</v>
      </c>
      <c r="J86" t="s">
        <v>570</v>
      </c>
      <c r="K86" s="77">
        <v>4.34</v>
      </c>
      <c r="L86" t="s">
        <v>106</v>
      </c>
      <c r="M86" s="78">
        <v>6.7500000000000004E-2</v>
      </c>
      <c r="N86" s="78">
        <v>7.6799999999999993E-2</v>
      </c>
      <c r="O86" s="77">
        <v>107000</v>
      </c>
      <c r="P86" s="77">
        <v>98.914249999999996</v>
      </c>
      <c r="Q86" s="77">
        <v>0</v>
      </c>
      <c r="R86" s="77">
        <v>372.44479295249999</v>
      </c>
      <c r="S86" s="78">
        <v>1E-4</v>
      </c>
      <c r="T86" s="78">
        <v>1.83E-2</v>
      </c>
      <c r="U86" s="78">
        <v>1.5E-3</v>
      </c>
    </row>
    <row r="87" spans="2:21">
      <c r="B87" s="79" t="s">
        <v>292</v>
      </c>
      <c r="C87" s="16"/>
      <c r="D87" s="16"/>
      <c r="E87" s="16"/>
      <c r="F87" s="16"/>
      <c r="K87" s="81">
        <v>5.5</v>
      </c>
      <c r="N87" s="80">
        <v>6.5000000000000002E-2</v>
      </c>
      <c r="O87" s="81">
        <v>207000</v>
      </c>
      <c r="Q87" s="81">
        <v>0</v>
      </c>
      <c r="R87" s="81">
        <v>700.70215392</v>
      </c>
      <c r="T87" s="80">
        <v>3.44E-2</v>
      </c>
      <c r="U87" s="80">
        <v>2.7000000000000001E-3</v>
      </c>
    </row>
    <row r="88" spans="2:21">
      <c r="B88" t="s">
        <v>571</v>
      </c>
      <c r="C88" t="s">
        <v>572</v>
      </c>
      <c r="D88" t="s">
        <v>123</v>
      </c>
      <c r="E88" t="s">
        <v>565</v>
      </c>
      <c r="F88" t="s">
        <v>573</v>
      </c>
      <c r="G88" t="s">
        <v>574</v>
      </c>
      <c r="H88" t="s">
        <v>575</v>
      </c>
      <c r="I88" t="s">
        <v>569</v>
      </c>
      <c r="J88" t="s">
        <v>576</v>
      </c>
      <c r="K88" s="77">
        <v>5.54</v>
      </c>
      <c r="L88" t="s">
        <v>106</v>
      </c>
      <c r="M88" s="78">
        <v>6.7500000000000004E-2</v>
      </c>
      <c r="N88" s="78">
        <v>6.5500000000000003E-2</v>
      </c>
      <c r="O88" s="77">
        <v>103000</v>
      </c>
      <c r="P88" s="77">
        <v>102.754</v>
      </c>
      <c r="Q88" s="77">
        <v>0</v>
      </c>
      <c r="R88" s="77">
        <v>372.43906578000002</v>
      </c>
      <c r="S88" s="78">
        <v>1E-4</v>
      </c>
      <c r="T88" s="78">
        <v>1.83E-2</v>
      </c>
      <c r="U88" s="78">
        <v>1.5E-3</v>
      </c>
    </row>
    <row r="89" spans="2:21">
      <c r="B89" t="s">
        <v>577</v>
      </c>
      <c r="C89" t="s">
        <v>578</v>
      </c>
      <c r="D89" t="s">
        <v>123</v>
      </c>
      <c r="E89" t="s">
        <v>565</v>
      </c>
      <c r="F89" t="s">
        <v>579</v>
      </c>
      <c r="G89" t="s">
        <v>580</v>
      </c>
      <c r="H89" t="s">
        <v>581</v>
      </c>
      <c r="I89" t="s">
        <v>569</v>
      </c>
      <c r="J89" t="s">
        <v>582</v>
      </c>
      <c r="K89" s="77">
        <v>5.46</v>
      </c>
      <c r="L89" t="s">
        <v>106</v>
      </c>
      <c r="M89" s="78">
        <v>4.1300000000000003E-2</v>
      </c>
      <c r="N89" s="78">
        <v>6.4500000000000002E-2</v>
      </c>
      <c r="O89" s="77">
        <v>104000</v>
      </c>
      <c r="P89" s="77">
        <v>89.695250000000001</v>
      </c>
      <c r="Q89" s="77">
        <v>0</v>
      </c>
      <c r="R89" s="77">
        <v>328.26308813999998</v>
      </c>
      <c r="S89" s="78">
        <v>2.0000000000000001E-4</v>
      </c>
      <c r="T89" s="78">
        <v>1.61E-2</v>
      </c>
      <c r="U89" s="78">
        <v>1.2999999999999999E-3</v>
      </c>
    </row>
    <row r="90" spans="2:21">
      <c r="B90" t="s">
        <v>229</v>
      </c>
      <c r="C90" s="16"/>
      <c r="D90" s="16"/>
      <c r="E90" s="16"/>
      <c r="F90" s="16"/>
    </row>
    <row r="91" spans="2:21">
      <c r="B91" t="s">
        <v>285</v>
      </c>
      <c r="C91" s="16"/>
      <c r="D91" s="16"/>
      <c r="E91" s="16"/>
      <c r="F91" s="16"/>
    </row>
    <row r="92" spans="2:21">
      <c r="B92" t="s">
        <v>286</v>
      </c>
      <c r="C92" s="16"/>
      <c r="D92" s="16"/>
      <c r="E92" s="16"/>
      <c r="F92" s="16"/>
    </row>
    <row r="93" spans="2:21">
      <c r="B93" t="s">
        <v>287</v>
      </c>
      <c r="C93" s="16"/>
      <c r="D93" s="16"/>
      <c r="E93" s="16"/>
      <c r="F93" s="16"/>
    </row>
    <row r="94" spans="2:21">
      <c r="B94" t="s">
        <v>288</v>
      </c>
      <c r="C94" s="16"/>
      <c r="D94" s="16"/>
      <c r="E94" s="16"/>
      <c r="F94" s="16"/>
    </row>
    <row r="95" spans="2:21">
      <c r="C95" s="16"/>
      <c r="D95" s="16"/>
      <c r="E95" s="16"/>
      <c r="F95" s="16"/>
    </row>
    <row r="96" spans="2:21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</row>
    <row r="6" spans="2:62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3"/>
      <c r="BJ6" s="19"/>
    </row>
    <row r="7" spans="2:62" ht="26.25" customHeight="1">
      <c r="B7" s="101" t="s">
        <v>91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3113474.03</v>
      </c>
      <c r="J11" s="7"/>
      <c r="K11" s="75">
        <v>17.980979999999999</v>
      </c>
      <c r="L11" s="75">
        <v>47337.159166564503</v>
      </c>
      <c r="M11" s="7"/>
      <c r="N11" s="76">
        <v>1</v>
      </c>
      <c r="O11" s="76">
        <v>0.18579999999999999</v>
      </c>
      <c r="BF11" s="16"/>
      <c r="BG11" s="19"/>
      <c r="BH11" s="16"/>
      <c r="BJ11" s="16"/>
    </row>
    <row r="12" spans="2:62">
      <c r="B12" s="79" t="s">
        <v>202</v>
      </c>
      <c r="E12" s="16"/>
      <c r="F12" s="16"/>
      <c r="G12" s="16"/>
      <c r="I12" s="81">
        <v>2548360.0299999998</v>
      </c>
      <c r="K12" s="81">
        <v>15.662190000000001</v>
      </c>
      <c r="L12" s="81">
        <v>38717.211262199999</v>
      </c>
      <c r="N12" s="80">
        <v>0.81789999999999996</v>
      </c>
      <c r="O12" s="80">
        <v>0.15190000000000001</v>
      </c>
    </row>
    <row r="13" spans="2:62">
      <c r="B13" s="79" t="s">
        <v>583</v>
      </c>
      <c r="E13" s="16"/>
      <c r="F13" s="16"/>
      <c r="G13" s="16"/>
      <c r="I13" s="81">
        <v>827181.23</v>
      </c>
      <c r="K13" s="81">
        <v>15.662190000000001</v>
      </c>
      <c r="L13" s="81">
        <v>23286.690140999999</v>
      </c>
      <c r="N13" s="80">
        <v>0.4919</v>
      </c>
      <c r="O13" s="80">
        <v>9.1399999999999995E-2</v>
      </c>
    </row>
    <row r="14" spans="2:62">
      <c r="B14" t="s">
        <v>584</v>
      </c>
      <c r="C14" t="s">
        <v>585</v>
      </c>
      <c r="D14" t="s">
        <v>100</v>
      </c>
      <c r="E14" t="s">
        <v>123</v>
      </c>
      <c r="F14" t="s">
        <v>509</v>
      </c>
      <c r="G14" t="s">
        <v>312</v>
      </c>
      <c r="H14" t="s">
        <v>102</v>
      </c>
      <c r="I14" s="77">
        <v>23386</v>
      </c>
      <c r="J14" s="77">
        <v>3920</v>
      </c>
      <c r="K14" s="77">
        <v>0</v>
      </c>
      <c r="L14" s="77">
        <v>916.73119999999994</v>
      </c>
      <c r="M14" s="78">
        <v>1E-4</v>
      </c>
      <c r="N14" s="78">
        <v>1.9400000000000001E-2</v>
      </c>
      <c r="O14" s="78">
        <v>3.5999999999999999E-3</v>
      </c>
    </row>
    <row r="15" spans="2:62">
      <c r="B15" t="s">
        <v>586</v>
      </c>
      <c r="C15" t="s">
        <v>587</v>
      </c>
      <c r="D15" t="s">
        <v>100</v>
      </c>
      <c r="E15" t="s">
        <v>123</v>
      </c>
      <c r="F15" t="s">
        <v>588</v>
      </c>
      <c r="G15" t="s">
        <v>589</v>
      </c>
      <c r="H15" t="s">
        <v>102</v>
      </c>
      <c r="I15" s="77">
        <v>2271</v>
      </c>
      <c r="J15" s="77">
        <v>30960</v>
      </c>
      <c r="K15" s="77">
        <v>0</v>
      </c>
      <c r="L15" s="77">
        <v>703.10159999999996</v>
      </c>
      <c r="M15" s="78">
        <v>0</v>
      </c>
      <c r="N15" s="78">
        <v>1.49E-2</v>
      </c>
      <c r="O15" s="78">
        <v>2.8E-3</v>
      </c>
    </row>
    <row r="16" spans="2:62">
      <c r="B16" t="s">
        <v>590</v>
      </c>
      <c r="C16" t="s">
        <v>591</v>
      </c>
      <c r="D16" t="s">
        <v>100</v>
      </c>
      <c r="E16" t="s">
        <v>123</v>
      </c>
      <c r="F16" t="s">
        <v>592</v>
      </c>
      <c r="G16" t="s">
        <v>589</v>
      </c>
      <c r="H16" t="s">
        <v>102</v>
      </c>
      <c r="I16" s="77">
        <v>86735</v>
      </c>
      <c r="J16" s="77">
        <v>1108</v>
      </c>
      <c r="K16" s="77">
        <v>0</v>
      </c>
      <c r="L16" s="77">
        <v>961.02380000000005</v>
      </c>
      <c r="M16" s="78">
        <v>2.0000000000000001E-4</v>
      </c>
      <c r="N16" s="78">
        <v>2.0299999999999999E-2</v>
      </c>
      <c r="O16" s="78">
        <v>3.8E-3</v>
      </c>
    </row>
    <row r="17" spans="2:15">
      <c r="B17" t="s">
        <v>593</v>
      </c>
      <c r="C17" t="s">
        <v>594</v>
      </c>
      <c r="D17" t="s">
        <v>100</v>
      </c>
      <c r="E17" t="s">
        <v>123</v>
      </c>
      <c r="F17" t="s">
        <v>595</v>
      </c>
      <c r="G17" t="s">
        <v>445</v>
      </c>
      <c r="H17" t="s">
        <v>102</v>
      </c>
      <c r="I17" s="77">
        <v>806</v>
      </c>
      <c r="J17" s="77">
        <v>3750</v>
      </c>
      <c r="K17" s="77">
        <v>0</v>
      </c>
      <c r="L17" s="77">
        <v>30.225000000000001</v>
      </c>
      <c r="M17" s="78">
        <v>0</v>
      </c>
      <c r="N17" s="78">
        <v>5.9999999999999995E-4</v>
      </c>
      <c r="O17" s="78">
        <v>1E-4</v>
      </c>
    </row>
    <row r="18" spans="2:15">
      <c r="B18" t="s">
        <v>596</v>
      </c>
      <c r="C18" t="s">
        <v>597</v>
      </c>
      <c r="D18" t="s">
        <v>100</v>
      </c>
      <c r="E18" t="s">
        <v>123</v>
      </c>
      <c r="F18" t="s">
        <v>598</v>
      </c>
      <c r="G18" t="s">
        <v>445</v>
      </c>
      <c r="H18" t="s">
        <v>102</v>
      </c>
      <c r="I18" s="77">
        <v>16604</v>
      </c>
      <c r="J18" s="77">
        <v>3101</v>
      </c>
      <c r="K18" s="77">
        <v>0</v>
      </c>
      <c r="L18" s="77">
        <v>514.89004</v>
      </c>
      <c r="M18" s="78">
        <v>1E-4</v>
      </c>
      <c r="N18" s="78">
        <v>1.09E-2</v>
      </c>
      <c r="O18" s="78">
        <v>2E-3</v>
      </c>
    </row>
    <row r="19" spans="2:15">
      <c r="B19" t="s">
        <v>599</v>
      </c>
      <c r="C19" t="s">
        <v>600</v>
      </c>
      <c r="D19" t="s">
        <v>100</v>
      </c>
      <c r="E19" t="s">
        <v>123</v>
      </c>
      <c r="F19" t="s">
        <v>601</v>
      </c>
      <c r="G19" t="s">
        <v>602</v>
      </c>
      <c r="H19" t="s">
        <v>102</v>
      </c>
      <c r="I19" s="77">
        <v>1502</v>
      </c>
      <c r="J19" s="77">
        <v>57240</v>
      </c>
      <c r="K19" s="77">
        <v>2.6525300000000001</v>
      </c>
      <c r="L19" s="77">
        <v>862.39733000000001</v>
      </c>
      <c r="M19" s="78">
        <v>0</v>
      </c>
      <c r="N19" s="78">
        <v>1.8200000000000001E-2</v>
      </c>
      <c r="O19" s="78">
        <v>3.3999999999999998E-3</v>
      </c>
    </row>
    <row r="20" spans="2:15">
      <c r="B20" t="s">
        <v>603</v>
      </c>
      <c r="C20" t="s">
        <v>604</v>
      </c>
      <c r="D20" t="s">
        <v>100</v>
      </c>
      <c r="E20" t="s">
        <v>123</v>
      </c>
      <c r="F20" t="s">
        <v>402</v>
      </c>
      <c r="G20" t="s">
        <v>397</v>
      </c>
      <c r="H20" t="s">
        <v>102</v>
      </c>
      <c r="I20" s="77">
        <v>17400.5</v>
      </c>
      <c r="J20" s="77">
        <v>985</v>
      </c>
      <c r="K20" s="77">
        <v>0</v>
      </c>
      <c r="L20" s="77">
        <v>171.394925</v>
      </c>
      <c r="M20" s="78">
        <v>0</v>
      </c>
      <c r="N20" s="78">
        <v>3.5999999999999999E-3</v>
      </c>
      <c r="O20" s="78">
        <v>6.9999999999999999E-4</v>
      </c>
    </row>
    <row r="21" spans="2:15">
      <c r="B21" t="s">
        <v>605</v>
      </c>
      <c r="C21" t="s">
        <v>606</v>
      </c>
      <c r="D21" t="s">
        <v>100</v>
      </c>
      <c r="E21" t="s">
        <v>123</v>
      </c>
      <c r="F21" t="s">
        <v>607</v>
      </c>
      <c r="G21" t="s">
        <v>296</v>
      </c>
      <c r="H21" t="s">
        <v>102</v>
      </c>
      <c r="I21" s="77">
        <v>9121</v>
      </c>
      <c r="J21" s="77">
        <v>13900</v>
      </c>
      <c r="K21" s="77">
        <v>0</v>
      </c>
      <c r="L21" s="77">
        <v>1267.819</v>
      </c>
      <c r="M21" s="78">
        <v>1E-4</v>
      </c>
      <c r="N21" s="78">
        <v>2.6800000000000001E-2</v>
      </c>
      <c r="O21" s="78">
        <v>5.0000000000000001E-3</v>
      </c>
    </row>
    <row r="22" spans="2:15">
      <c r="B22" t="s">
        <v>608</v>
      </c>
      <c r="C22" t="s">
        <v>609</v>
      </c>
      <c r="D22" t="s">
        <v>100</v>
      </c>
      <c r="E22" t="s">
        <v>123</v>
      </c>
      <c r="F22" t="s">
        <v>610</v>
      </c>
      <c r="G22" t="s">
        <v>296</v>
      </c>
      <c r="H22" t="s">
        <v>102</v>
      </c>
      <c r="I22" s="77">
        <v>161504</v>
      </c>
      <c r="J22" s="77">
        <v>1848</v>
      </c>
      <c r="K22" s="77">
        <v>0</v>
      </c>
      <c r="L22" s="77">
        <v>2984.5939199999998</v>
      </c>
      <c r="M22" s="78">
        <v>1E-4</v>
      </c>
      <c r="N22" s="78">
        <v>6.3E-2</v>
      </c>
      <c r="O22" s="78">
        <v>1.17E-2</v>
      </c>
    </row>
    <row r="23" spans="2:15">
      <c r="B23" t="s">
        <v>611</v>
      </c>
      <c r="C23" t="s">
        <v>612</v>
      </c>
      <c r="D23" t="s">
        <v>100</v>
      </c>
      <c r="E23" t="s">
        <v>123</v>
      </c>
      <c r="F23" t="s">
        <v>418</v>
      </c>
      <c r="G23" t="s">
        <v>296</v>
      </c>
      <c r="H23" t="s">
        <v>102</v>
      </c>
      <c r="I23" s="77">
        <v>79857</v>
      </c>
      <c r="J23" s="77">
        <v>2931</v>
      </c>
      <c r="K23" s="77">
        <v>0</v>
      </c>
      <c r="L23" s="77">
        <v>2340.6086700000001</v>
      </c>
      <c r="M23" s="78">
        <v>0</v>
      </c>
      <c r="N23" s="78">
        <v>4.9399999999999999E-2</v>
      </c>
      <c r="O23" s="78">
        <v>9.1999999999999998E-3</v>
      </c>
    </row>
    <row r="24" spans="2:15">
      <c r="B24" t="s">
        <v>613</v>
      </c>
      <c r="C24" t="s">
        <v>614</v>
      </c>
      <c r="D24" t="s">
        <v>100</v>
      </c>
      <c r="E24" t="s">
        <v>123</v>
      </c>
      <c r="F24" t="s">
        <v>615</v>
      </c>
      <c r="G24" t="s">
        <v>296</v>
      </c>
      <c r="H24" t="s">
        <v>102</v>
      </c>
      <c r="I24" s="77">
        <v>8915</v>
      </c>
      <c r="J24" s="77">
        <v>11390</v>
      </c>
      <c r="K24" s="77">
        <v>0</v>
      </c>
      <c r="L24" s="77">
        <v>1015.4185</v>
      </c>
      <c r="M24" s="78">
        <v>0</v>
      </c>
      <c r="N24" s="78">
        <v>2.1499999999999998E-2</v>
      </c>
      <c r="O24" s="78">
        <v>4.0000000000000001E-3</v>
      </c>
    </row>
    <row r="25" spans="2:15">
      <c r="B25" t="s">
        <v>616</v>
      </c>
      <c r="C25" t="s">
        <v>617</v>
      </c>
      <c r="D25" t="s">
        <v>100</v>
      </c>
      <c r="E25" t="s">
        <v>123</v>
      </c>
      <c r="F25" t="s">
        <v>300</v>
      </c>
      <c r="G25" t="s">
        <v>296</v>
      </c>
      <c r="H25" t="s">
        <v>102</v>
      </c>
      <c r="I25" s="77">
        <v>63876</v>
      </c>
      <c r="J25" s="77">
        <v>3172</v>
      </c>
      <c r="K25" s="77">
        <v>0</v>
      </c>
      <c r="L25" s="77">
        <v>2026.14672</v>
      </c>
      <c r="M25" s="78">
        <v>0</v>
      </c>
      <c r="N25" s="78">
        <v>4.2799999999999998E-2</v>
      </c>
      <c r="O25" s="78">
        <v>8.0000000000000002E-3</v>
      </c>
    </row>
    <row r="26" spans="2:15">
      <c r="B26" t="s">
        <v>618</v>
      </c>
      <c r="C26" t="s">
        <v>619</v>
      </c>
      <c r="D26" t="s">
        <v>100</v>
      </c>
      <c r="E26" t="s">
        <v>123</v>
      </c>
      <c r="F26" t="s">
        <v>497</v>
      </c>
      <c r="G26" t="s">
        <v>450</v>
      </c>
      <c r="H26" t="s">
        <v>102</v>
      </c>
      <c r="I26" s="77">
        <v>336</v>
      </c>
      <c r="J26" s="77">
        <v>124000</v>
      </c>
      <c r="K26" s="77">
        <v>0</v>
      </c>
      <c r="L26" s="77">
        <v>416.64</v>
      </c>
      <c r="M26" s="78">
        <v>0</v>
      </c>
      <c r="N26" s="78">
        <v>8.8000000000000005E-3</v>
      </c>
      <c r="O26" s="78">
        <v>1.6000000000000001E-3</v>
      </c>
    </row>
    <row r="27" spans="2:15">
      <c r="B27" t="s">
        <v>620</v>
      </c>
      <c r="C27" t="s">
        <v>621</v>
      </c>
      <c r="D27" t="s">
        <v>100</v>
      </c>
      <c r="E27" t="s">
        <v>123</v>
      </c>
      <c r="F27" t="s">
        <v>622</v>
      </c>
      <c r="G27" t="s">
        <v>542</v>
      </c>
      <c r="H27" t="s">
        <v>102</v>
      </c>
      <c r="I27" s="77">
        <v>1825</v>
      </c>
      <c r="J27" s="77">
        <v>38700</v>
      </c>
      <c r="K27" s="77">
        <v>0</v>
      </c>
      <c r="L27" s="77">
        <v>706.27499999999998</v>
      </c>
      <c r="M27" s="78">
        <v>1E-4</v>
      </c>
      <c r="N27" s="78">
        <v>1.49E-2</v>
      </c>
      <c r="O27" s="78">
        <v>2.8E-3</v>
      </c>
    </row>
    <row r="28" spans="2:15">
      <c r="B28" t="s">
        <v>623</v>
      </c>
      <c r="C28" t="s">
        <v>624</v>
      </c>
      <c r="D28" t="s">
        <v>100</v>
      </c>
      <c r="E28" t="s">
        <v>123</v>
      </c>
      <c r="F28" t="s">
        <v>625</v>
      </c>
      <c r="G28" t="s">
        <v>542</v>
      </c>
      <c r="H28" t="s">
        <v>102</v>
      </c>
      <c r="I28" s="77">
        <v>86464</v>
      </c>
      <c r="J28" s="77">
        <v>785</v>
      </c>
      <c r="K28" s="77">
        <v>13.00966</v>
      </c>
      <c r="L28" s="77">
        <v>691.75206000000003</v>
      </c>
      <c r="M28" s="78">
        <v>1E-4</v>
      </c>
      <c r="N28" s="78">
        <v>1.46E-2</v>
      </c>
      <c r="O28" s="78">
        <v>2.7000000000000001E-3</v>
      </c>
    </row>
    <row r="29" spans="2:15">
      <c r="B29" t="s">
        <v>626</v>
      </c>
      <c r="C29" t="s">
        <v>627</v>
      </c>
      <c r="D29" t="s">
        <v>100</v>
      </c>
      <c r="E29" t="s">
        <v>123</v>
      </c>
      <c r="F29" t="s">
        <v>628</v>
      </c>
      <c r="G29" t="s">
        <v>629</v>
      </c>
      <c r="H29" t="s">
        <v>102</v>
      </c>
      <c r="I29" s="77">
        <v>28517</v>
      </c>
      <c r="J29" s="77">
        <v>2545</v>
      </c>
      <c r="K29" s="77">
        <v>0</v>
      </c>
      <c r="L29" s="77">
        <v>725.75765000000001</v>
      </c>
      <c r="M29" s="78">
        <v>0</v>
      </c>
      <c r="N29" s="78">
        <v>1.5299999999999999E-2</v>
      </c>
      <c r="O29" s="78">
        <v>2.8E-3</v>
      </c>
    </row>
    <row r="30" spans="2:15">
      <c r="B30" t="s">
        <v>630</v>
      </c>
      <c r="C30" t="s">
        <v>631</v>
      </c>
      <c r="D30" t="s">
        <v>100</v>
      </c>
      <c r="E30" t="s">
        <v>123</v>
      </c>
      <c r="F30" t="s">
        <v>632</v>
      </c>
      <c r="G30" t="s">
        <v>633</v>
      </c>
      <c r="H30" t="s">
        <v>102</v>
      </c>
      <c r="I30" s="77">
        <v>877</v>
      </c>
      <c r="J30" s="77">
        <v>28560</v>
      </c>
      <c r="K30" s="77">
        <v>0</v>
      </c>
      <c r="L30" s="77">
        <v>250.47120000000001</v>
      </c>
      <c r="M30" s="78">
        <v>0</v>
      </c>
      <c r="N30" s="78">
        <v>5.3E-3</v>
      </c>
      <c r="O30" s="78">
        <v>1E-3</v>
      </c>
    </row>
    <row r="31" spans="2:15">
      <c r="B31" t="s">
        <v>634</v>
      </c>
      <c r="C31" t="s">
        <v>635</v>
      </c>
      <c r="D31" t="s">
        <v>100</v>
      </c>
      <c r="E31" t="s">
        <v>123</v>
      </c>
      <c r="F31" t="s">
        <v>636</v>
      </c>
      <c r="G31" t="s">
        <v>637</v>
      </c>
      <c r="H31" t="s">
        <v>102</v>
      </c>
      <c r="I31" s="77">
        <v>6366</v>
      </c>
      <c r="J31" s="77">
        <v>9329</v>
      </c>
      <c r="K31" s="77">
        <v>0</v>
      </c>
      <c r="L31" s="77">
        <v>593.88414</v>
      </c>
      <c r="M31" s="78">
        <v>1E-4</v>
      </c>
      <c r="N31" s="78">
        <v>1.2500000000000001E-2</v>
      </c>
      <c r="O31" s="78">
        <v>2.3E-3</v>
      </c>
    </row>
    <row r="32" spans="2:15">
      <c r="B32" t="s">
        <v>638</v>
      </c>
      <c r="C32" t="s">
        <v>639</v>
      </c>
      <c r="D32" t="s">
        <v>100</v>
      </c>
      <c r="E32" t="s">
        <v>123</v>
      </c>
      <c r="F32" t="s">
        <v>640</v>
      </c>
      <c r="G32" t="s">
        <v>318</v>
      </c>
      <c r="H32" t="s">
        <v>102</v>
      </c>
      <c r="I32" s="77">
        <v>2763</v>
      </c>
      <c r="J32" s="77">
        <v>5626</v>
      </c>
      <c r="K32" s="77">
        <v>0</v>
      </c>
      <c r="L32" s="77">
        <v>155.44638</v>
      </c>
      <c r="M32" s="78">
        <v>0</v>
      </c>
      <c r="N32" s="78">
        <v>3.3E-3</v>
      </c>
      <c r="O32" s="78">
        <v>5.9999999999999995E-4</v>
      </c>
    </row>
    <row r="33" spans="2:15">
      <c r="B33" t="s">
        <v>641</v>
      </c>
      <c r="C33" t="s">
        <v>642</v>
      </c>
      <c r="D33" t="s">
        <v>100</v>
      </c>
      <c r="E33" t="s">
        <v>123</v>
      </c>
      <c r="F33" t="s">
        <v>356</v>
      </c>
      <c r="G33" t="s">
        <v>318</v>
      </c>
      <c r="H33" t="s">
        <v>102</v>
      </c>
      <c r="I33" s="77">
        <v>18300</v>
      </c>
      <c r="J33" s="77">
        <v>3580</v>
      </c>
      <c r="K33" s="77">
        <v>0</v>
      </c>
      <c r="L33" s="77">
        <v>655.14</v>
      </c>
      <c r="M33" s="78">
        <v>1E-4</v>
      </c>
      <c r="N33" s="78">
        <v>1.38E-2</v>
      </c>
      <c r="O33" s="78">
        <v>2.5999999999999999E-3</v>
      </c>
    </row>
    <row r="34" spans="2:15">
      <c r="B34" t="s">
        <v>643</v>
      </c>
      <c r="C34" t="s">
        <v>644</v>
      </c>
      <c r="D34" t="s">
        <v>100</v>
      </c>
      <c r="E34" t="s">
        <v>123</v>
      </c>
      <c r="F34" t="s">
        <v>428</v>
      </c>
      <c r="G34" t="s">
        <v>318</v>
      </c>
      <c r="H34" t="s">
        <v>102</v>
      </c>
      <c r="I34" s="77">
        <v>20782</v>
      </c>
      <c r="J34" s="77">
        <v>2065</v>
      </c>
      <c r="K34" s="77">
        <v>0</v>
      </c>
      <c r="L34" s="77">
        <v>429.14830000000001</v>
      </c>
      <c r="M34" s="78">
        <v>0</v>
      </c>
      <c r="N34" s="78">
        <v>9.1000000000000004E-3</v>
      </c>
      <c r="O34" s="78">
        <v>1.6999999999999999E-3</v>
      </c>
    </row>
    <row r="35" spans="2:15">
      <c r="B35" t="s">
        <v>645</v>
      </c>
      <c r="C35" t="s">
        <v>646</v>
      </c>
      <c r="D35" t="s">
        <v>100</v>
      </c>
      <c r="E35" t="s">
        <v>123</v>
      </c>
      <c r="F35" t="s">
        <v>360</v>
      </c>
      <c r="G35" t="s">
        <v>318</v>
      </c>
      <c r="H35" t="s">
        <v>102</v>
      </c>
      <c r="I35" s="77">
        <v>2262</v>
      </c>
      <c r="J35" s="77">
        <v>36000</v>
      </c>
      <c r="K35" s="77">
        <v>0</v>
      </c>
      <c r="L35" s="77">
        <v>814.32</v>
      </c>
      <c r="M35" s="78">
        <v>1E-4</v>
      </c>
      <c r="N35" s="78">
        <v>1.72E-2</v>
      </c>
      <c r="O35" s="78">
        <v>3.2000000000000002E-3</v>
      </c>
    </row>
    <row r="36" spans="2:15">
      <c r="B36" t="s">
        <v>647</v>
      </c>
      <c r="C36" t="s">
        <v>648</v>
      </c>
      <c r="D36" t="s">
        <v>100</v>
      </c>
      <c r="E36" t="s">
        <v>123</v>
      </c>
      <c r="F36" t="s">
        <v>333</v>
      </c>
      <c r="G36" t="s">
        <v>318</v>
      </c>
      <c r="H36" t="s">
        <v>102</v>
      </c>
      <c r="I36" s="77">
        <v>40878.730000000003</v>
      </c>
      <c r="J36" s="77">
        <v>1120</v>
      </c>
      <c r="K36" s="77">
        <v>0</v>
      </c>
      <c r="L36" s="77">
        <v>457.84177599999998</v>
      </c>
      <c r="M36" s="78">
        <v>1E-4</v>
      </c>
      <c r="N36" s="78">
        <v>9.7000000000000003E-3</v>
      </c>
      <c r="O36" s="78">
        <v>1.8E-3</v>
      </c>
    </row>
    <row r="37" spans="2:15">
      <c r="B37" t="s">
        <v>649</v>
      </c>
      <c r="C37" t="s">
        <v>650</v>
      </c>
      <c r="D37" t="s">
        <v>100</v>
      </c>
      <c r="E37" t="s">
        <v>123</v>
      </c>
      <c r="F37" t="s">
        <v>340</v>
      </c>
      <c r="G37" t="s">
        <v>318</v>
      </c>
      <c r="H37" t="s">
        <v>102</v>
      </c>
      <c r="I37" s="77">
        <v>2397</v>
      </c>
      <c r="J37" s="77">
        <v>25160</v>
      </c>
      <c r="K37" s="77">
        <v>0</v>
      </c>
      <c r="L37" s="77">
        <v>603.08519999999999</v>
      </c>
      <c r="M37" s="78">
        <v>1E-4</v>
      </c>
      <c r="N37" s="78">
        <v>1.2699999999999999E-2</v>
      </c>
      <c r="O37" s="78">
        <v>2.3999999999999998E-3</v>
      </c>
    </row>
    <row r="38" spans="2:15">
      <c r="B38" t="s">
        <v>651</v>
      </c>
      <c r="C38" t="s">
        <v>652</v>
      </c>
      <c r="D38" t="s">
        <v>100</v>
      </c>
      <c r="E38" t="s">
        <v>123</v>
      </c>
      <c r="F38" t="s">
        <v>317</v>
      </c>
      <c r="G38" t="s">
        <v>318</v>
      </c>
      <c r="H38" t="s">
        <v>102</v>
      </c>
      <c r="I38" s="77">
        <v>2445</v>
      </c>
      <c r="J38" s="77">
        <v>23360</v>
      </c>
      <c r="K38" s="77">
        <v>0</v>
      </c>
      <c r="L38" s="77">
        <v>571.15200000000004</v>
      </c>
      <c r="M38" s="78">
        <v>0</v>
      </c>
      <c r="N38" s="78">
        <v>1.21E-2</v>
      </c>
      <c r="O38" s="78">
        <v>2.2000000000000001E-3</v>
      </c>
    </row>
    <row r="39" spans="2:15">
      <c r="B39" t="s">
        <v>653</v>
      </c>
      <c r="C39" t="s">
        <v>654</v>
      </c>
      <c r="D39" t="s">
        <v>100</v>
      </c>
      <c r="E39" t="s">
        <v>123</v>
      </c>
      <c r="F39" t="s">
        <v>566</v>
      </c>
      <c r="G39" t="s">
        <v>655</v>
      </c>
      <c r="H39" t="s">
        <v>102</v>
      </c>
      <c r="I39" s="77">
        <v>13019</v>
      </c>
      <c r="J39" s="77">
        <v>3299</v>
      </c>
      <c r="K39" s="77">
        <v>0</v>
      </c>
      <c r="L39" s="77">
        <v>429.49680999999998</v>
      </c>
      <c r="M39" s="78">
        <v>0</v>
      </c>
      <c r="N39" s="78">
        <v>9.1000000000000004E-3</v>
      </c>
      <c r="O39" s="78">
        <v>1.6999999999999999E-3</v>
      </c>
    </row>
    <row r="40" spans="2:15">
      <c r="B40" t="s">
        <v>656</v>
      </c>
      <c r="C40" t="s">
        <v>657</v>
      </c>
      <c r="D40" t="s">
        <v>100</v>
      </c>
      <c r="E40" t="s">
        <v>123</v>
      </c>
      <c r="F40" t="s">
        <v>658</v>
      </c>
      <c r="G40" t="s">
        <v>129</v>
      </c>
      <c r="H40" t="s">
        <v>102</v>
      </c>
      <c r="I40" s="77">
        <v>1804</v>
      </c>
      <c r="J40" s="77">
        <v>68000</v>
      </c>
      <c r="K40" s="77">
        <v>0</v>
      </c>
      <c r="L40" s="77">
        <v>1226.72</v>
      </c>
      <c r="M40" s="78">
        <v>0</v>
      </c>
      <c r="N40" s="78">
        <v>2.5899999999999999E-2</v>
      </c>
      <c r="O40" s="78">
        <v>4.7999999999999996E-3</v>
      </c>
    </row>
    <row r="41" spans="2:15">
      <c r="B41" t="s">
        <v>659</v>
      </c>
      <c r="C41" t="s">
        <v>660</v>
      </c>
      <c r="D41" t="s">
        <v>100</v>
      </c>
      <c r="E41" t="s">
        <v>123</v>
      </c>
      <c r="F41" t="s">
        <v>440</v>
      </c>
      <c r="G41" t="s">
        <v>132</v>
      </c>
      <c r="H41" t="s">
        <v>102</v>
      </c>
      <c r="I41" s="77">
        <v>126168</v>
      </c>
      <c r="J41" s="77">
        <v>606.5</v>
      </c>
      <c r="K41" s="77">
        <v>0</v>
      </c>
      <c r="L41" s="77">
        <v>765.20892000000003</v>
      </c>
      <c r="M41" s="78">
        <v>0</v>
      </c>
      <c r="N41" s="78">
        <v>1.6199999999999999E-2</v>
      </c>
      <c r="O41" s="78">
        <v>3.0000000000000001E-3</v>
      </c>
    </row>
    <row r="42" spans="2:15">
      <c r="B42" s="79" t="s">
        <v>661</v>
      </c>
      <c r="E42" s="16"/>
      <c r="F42" s="16"/>
      <c r="G42" s="16"/>
      <c r="I42" s="81">
        <v>1102016</v>
      </c>
      <c r="K42" s="81">
        <v>0</v>
      </c>
      <c r="L42" s="81">
        <v>11005.1701054</v>
      </c>
      <c r="N42" s="80">
        <v>0.23250000000000001</v>
      </c>
      <c r="O42" s="80">
        <v>4.3200000000000002E-2</v>
      </c>
    </row>
    <row r="43" spans="2:15">
      <c r="B43" t="s">
        <v>662</v>
      </c>
      <c r="C43" t="s">
        <v>663</v>
      </c>
      <c r="D43" t="s">
        <v>100</v>
      </c>
      <c r="E43" t="s">
        <v>123</v>
      </c>
      <c r="F43" t="s">
        <v>664</v>
      </c>
      <c r="G43" t="s">
        <v>589</v>
      </c>
      <c r="H43" t="s">
        <v>102</v>
      </c>
      <c r="I43" s="77">
        <v>255900</v>
      </c>
      <c r="J43" s="77">
        <v>720</v>
      </c>
      <c r="K43" s="77">
        <v>0</v>
      </c>
      <c r="L43" s="77">
        <v>1842.48</v>
      </c>
      <c r="M43" s="78">
        <v>2.9999999999999997E-4</v>
      </c>
      <c r="N43" s="78">
        <v>3.8899999999999997E-2</v>
      </c>
      <c r="O43" s="78">
        <v>7.1999999999999998E-3</v>
      </c>
    </row>
    <row r="44" spans="2:15">
      <c r="B44" t="s">
        <v>665</v>
      </c>
      <c r="C44" t="s">
        <v>666</v>
      </c>
      <c r="D44" t="s">
        <v>100</v>
      </c>
      <c r="E44" t="s">
        <v>123</v>
      </c>
      <c r="F44" t="s">
        <v>667</v>
      </c>
      <c r="G44" t="s">
        <v>589</v>
      </c>
      <c r="H44" t="s">
        <v>102</v>
      </c>
      <c r="I44" s="77">
        <v>14832</v>
      </c>
      <c r="J44" s="77">
        <v>306</v>
      </c>
      <c r="K44" s="77">
        <v>0</v>
      </c>
      <c r="L44" s="77">
        <v>45.385919999999999</v>
      </c>
      <c r="M44" s="78">
        <v>0</v>
      </c>
      <c r="N44" s="78">
        <v>1E-3</v>
      </c>
      <c r="O44" s="78">
        <v>2.0000000000000001E-4</v>
      </c>
    </row>
    <row r="45" spans="2:15">
      <c r="B45" t="s">
        <v>668</v>
      </c>
      <c r="C45" t="s">
        <v>669</v>
      </c>
      <c r="D45" t="s">
        <v>100</v>
      </c>
      <c r="E45" t="s">
        <v>123</v>
      </c>
      <c r="F45" t="s">
        <v>670</v>
      </c>
      <c r="G45" t="s">
        <v>445</v>
      </c>
      <c r="H45" t="s">
        <v>102</v>
      </c>
      <c r="I45" s="77">
        <v>16242</v>
      </c>
      <c r="J45" s="77">
        <v>5918</v>
      </c>
      <c r="K45" s="77">
        <v>0</v>
      </c>
      <c r="L45" s="77">
        <v>961.20155999999997</v>
      </c>
      <c r="M45" s="78">
        <v>2.0000000000000001E-4</v>
      </c>
      <c r="N45" s="78">
        <v>2.0299999999999999E-2</v>
      </c>
      <c r="O45" s="78">
        <v>3.8E-3</v>
      </c>
    </row>
    <row r="46" spans="2:15">
      <c r="B46" t="s">
        <v>671</v>
      </c>
      <c r="C46" t="s">
        <v>672</v>
      </c>
      <c r="D46" t="s">
        <v>100</v>
      </c>
      <c r="E46" t="s">
        <v>123</v>
      </c>
      <c r="F46" t="s">
        <v>478</v>
      </c>
      <c r="G46" t="s">
        <v>397</v>
      </c>
      <c r="H46" t="s">
        <v>102</v>
      </c>
      <c r="I46" s="77">
        <v>3041</v>
      </c>
      <c r="J46" s="77">
        <v>15550</v>
      </c>
      <c r="K46" s="77">
        <v>0</v>
      </c>
      <c r="L46" s="77">
        <v>472.87549999999999</v>
      </c>
      <c r="M46" s="78">
        <v>2.0000000000000001E-4</v>
      </c>
      <c r="N46" s="78">
        <v>0.01</v>
      </c>
      <c r="O46" s="78">
        <v>1.9E-3</v>
      </c>
    </row>
    <row r="47" spans="2:15">
      <c r="B47" t="s">
        <v>673</v>
      </c>
      <c r="C47" t="s">
        <v>674</v>
      </c>
      <c r="D47" t="s">
        <v>100</v>
      </c>
      <c r="E47" t="s">
        <v>123</v>
      </c>
      <c r="F47" t="s">
        <v>454</v>
      </c>
      <c r="G47" t="s">
        <v>397</v>
      </c>
      <c r="H47" t="s">
        <v>102</v>
      </c>
      <c r="I47" s="77">
        <v>2555</v>
      </c>
      <c r="J47" s="77">
        <v>21860</v>
      </c>
      <c r="K47" s="77">
        <v>0</v>
      </c>
      <c r="L47" s="77">
        <v>558.52300000000002</v>
      </c>
      <c r="M47" s="78">
        <v>1E-4</v>
      </c>
      <c r="N47" s="78">
        <v>1.18E-2</v>
      </c>
      <c r="O47" s="78">
        <v>2.2000000000000001E-3</v>
      </c>
    </row>
    <row r="48" spans="2:15">
      <c r="B48" t="s">
        <v>675</v>
      </c>
      <c r="C48" t="s">
        <v>676</v>
      </c>
      <c r="D48" t="s">
        <v>100</v>
      </c>
      <c r="E48" t="s">
        <v>123</v>
      </c>
      <c r="F48" t="s">
        <v>677</v>
      </c>
      <c r="G48" t="s">
        <v>397</v>
      </c>
      <c r="H48" t="s">
        <v>102</v>
      </c>
      <c r="I48" s="77">
        <v>23903</v>
      </c>
      <c r="J48" s="77">
        <v>1890</v>
      </c>
      <c r="K48" s="77">
        <v>0</v>
      </c>
      <c r="L48" s="77">
        <v>451.76670000000001</v>
      </c>
      <c r="M48" s="78">
        <v>4.0000000000000002E-4</v>
      </c>
      <c r="N48" s="78">
        <v>9.4999999999999998E-3</v>
      </c>
      <c r="O48" s="78">
        <v>1.8E-3</v>
      </c>
    </row>
    <row r="49" spans="2:15">
      <c r="B49" t="s">
        <v>678</v>
      </c>
      <c r="C49" t="s">
        <v>679</v>
      </c>
      <c r="D49" t="s">
        <v>100</v>
      </c>
      <c r="E49" t="s">
        <v>123</v>
      </c>
      <c r="F49" t="s">
        <v>680</v>
      </c>
      <c r="G49" t="s">
        <v>450</v>
      </c>
      <c r="H49" t="s">
        <v>102</v>
      </c>
      <c r="I49" s="77">
        <v>1495</v>
      </c>
      <c r="J49" s="77">
        <v>18000</v>
      </c>
      <c r="K49" s="77">
        <v>0</v>
      </c>
      <c r="L49" s="77">
        <v>269.10000000000002</v>
      </c>
      <c r="M49" s="78">
        <v>0</v>
      </c>
      <c r="N49" s="78">
        <v>5.7000000000000002E-3</v>
      </c>
      <c r="O49" s="78">
        <v>1.1000000000000001E-3</v>
      </c>
    </row>
    <row r="50" spans="2:15">
      <c r="B50" t="s">
        <v>681</v>
      </c>
      <c r="C50" t="s">
        <v>682</v>
      </c>
      <c r="D50" t="s">
        <v>100</v>
      </c>
      <c r="E50" t="s">
        <v>123</v>
      </c>
      <c r="F50" t="s">
        <v>541</v>
      </c>
      <c r="G50" t="s">
        <v>542</v>
      </c>
      <c r="H50" t="s">
        <v>102</v>
      </c>
      <c r="I50" s="77">
        <v>609662.4</v>
      </c>
      <c r="J50" s="77">
        <v>118.6</v>
      </c>
      <c r="K50" s="77">
        <v>0</v>
      </c>
      <c r="L50" s="77">
        <v>723.05960640000001</v>
      </c>
      <c r="M50" s="78">
        <v>2.0000000000000001E-4</v>
      </c>
      <c r="N50" s="78">
        <v>1.5299999999999999E-2</v>
      </c>
      <c r="O50" s="78">
        <v>2.8E-3</v>
      </c>
    </row>
    <row r="51" spans="2:15">
      <c r="B51" t="s">
        <v>683</v>
      </c>
      <c r="C51" t="s">
        <v>684</v>
      </c>
      <c r="D51" t="s">
        <v>100</v>
      </c>
      <c r="E51" t="s">
        <v>123</v>
      </c>
      <c r="F51" t="s">
        <v>685</v>
      </c>
      <c r="G51" t="s">
        <v>324</v>
      </c>
      <c r="H51" t="s">
        <v>102</v>
      </c>
      <c r="I51" s="77">
        <v>15742</v>
      </c>
      <c r="J51" s="77">
        <v>3380</v>
      </c>
      <c r="K51" s="77">
        <v>0</v>
      </c>
      <c r="L51" s="77">
        <v>532.07960000000003</v>
      </c>
      <c r="M51" s="78">
        <v>2.9999999999999997E-4</v>
      </c>
      <c r="N51" s="78">
        <v>1.12E-2</v>
      </c>
      <c r="O51" s="78">
        <v>2.0999999999999999E-3</v>
      </c>
    </row>
    <row r="52" spans="2:15">
      <c r="B52" t="s">
        <v>686</v>
      </c>
      <c r="C52" t="s">
        <v>687</v>
      </c>
      <c r="D52" t="s">
        <v>100</v>
      </c>
      <c r="E52" t="s">
        <v>123</v>
      </c>
      <c r="F52" t="s">
        <v>688</v>
      </c>
      <c r="G52" t="s">
        <v>324</v>
      </c>
      <c r="H52" t="s">
        <v>102</v>
      </c>
      <c r="I52" s="77">
        <v>6774</v>
      </c>
      <c r="J52" s="77">
        <v>4440</v>
      </c>
      <c r="K52" s="77">
        <v>0</v>
      </c>
      <c r="L52" s="77">
        <v>300.76560000000001</v>
      </c>
      <c r="M52" s="78">
        <v>1E-4</v>
      </c>
      <c r="N52" s="78">
        <v>6.4000000000000003E-3</v>
      </c>
      <c r="O52" s="78">
        <v>1.1999999999999999E-3</v>
      </c>
    </row>
    <row r="53" spans="2:15">
      <c r="B53" t="s">
        <v>689</v>
      </c>
      <c r="C53" t="s">
        <v>690</v>
      </c>
      <c r="D53" t="s">
        <v>100</v>
      </c>
      <c r="E53" t="s">
        <v>123</v>
      </c>
      <c r="F53" t="s">
        <v>378</v>
      </c>
      <c r="G53" t="s">
        <v>318</v>
      </c>
      <c r="H53" t="s">
        <v>102</v>
      </c>
      <c r="I53" s="77">
        <v>12710</v>
      </c>
      <c r="J53" s="77">
        <v>9700</v>
      </c>
      <c r="K53" s="77">
        <v>0</v>
      </c>
      <c r="L53" s="77">
        <v>1232.8699999999999</v>
      </c>
      <c r="M53" s="78">
        <v>2.9999999999999997E-4</v>
      </c>
      <c r="N53" s="78">
        <v>2.5999999999999999E-2</v>
      </c>
      <c r="O53" s="78">
        <v>4.7999999999999996E-3</v>
      </c>
    </row>
    <row r="54" spans="2:15">
      <c r="B54" t="s">
        <v>691</v>
      </c>
      <c r="C54" t="s">
        <v>692</v>
      </c>
      <c r="D54" t="s">
        <v>100</v>
      </c>
      <c r="E54" t="s">
        <v>123</v>
      </c>
      <c r="F54" t="s">
        <v>693</v>
      </c>
      <c r="G54" t="s">
        <v>352</v>
      </c>
      <c r="H54" t="s">
        <v>102</v>
      </c>
      <c r="I54" s="77">
        <v>1180</v>
      </c>
      <c r="J54" s="77">
        <v>32200</v>
      </c>
      <c r="K54" s="77">
        <v>0</v>
      </c>
      <c r="L54" s="77">
        <v>379.96</v>
      </c>
      <c r="M54" s="78">
        <v>1E-4</v>
      </c>
      <c r="N54" s="78">
        <v>8.0000000000000002E-3</v>
      </c>
      <c r="O54" s="78">
        <v>1.5E-3</v>
      </c>
    </row>
    <row r="55" spans="2:15">
      <c r="B55" t="s">
        <v>694</v>
      </c>
      <c r="C55" t="s">
        <v>695</v>
      </c>
      <c r="D55" t="s">
        <v>100</v>
      </c>
      <c r="E55" t="s">
        <v>123</v>
      </c>
      <c r="F55" t="s">
        <v>351</v>
      </c>
      <c r="G55" t="s">
        <v>352</v>
      </c>
      <c r="H55" t="s">
        <v>102</v>
      </c>
      <c r="I55" s="77">
        <v>35784</v>
      </c>
      <c r="J55" s="77">
        <v>2029</v>
      </c>
      <c r="K55" s="77">
        <v>0</v>
      </c>
      <c r="L55" s="77">
        <v>726.05736000000002</v>
      </c>
      <c r="M55" s="78">
        <v>1E-4</v>
      </c>
      <c r="N55" s="78">
        <v>1.5299999999999999E-2</v>
      </c>
      <c r="O55" s="78">
        <v>2.8E-3</v>
      </c>
    </row>
    <row r="56" spans="2:15">
      <c r="B56" t="s">
        <v>696</v>
      </c>
      <c r="C56" t="s">
        <v>697</v>
      </c>
      <c r="D56" t="s">
        <v>100</v>
      </c>
      <c r="E56" t="s">
        <v>123</v>
      </c>
      <c r="F56" t="s">
        <v>698</v>
      </c>
      <c r="G56" t="s">
        <v>699</v>
      </c>
      <c r="H56" t="s">
        <v>102</v>
      </c>
      <c r="I56" s="77">
        <v>11180</v>
      </c>
      <c r="J56" s="77">
        <v>4892</v>
      </c>
      <c r="K56" s="77">
        <v>0</v>
      </c>
      <c r="L56" s="77">
        <v>546.92560000000003</v>
      </c>
      <c r="M56" s="78">
        <v>2.0000000000000001E-4</v>
      </c>
      <c r="N56" s="78">
        <v>1.1599999999999999E-2</v>
      </c>
      <c r="O56" s="78">
        <v>2.0999999999999999E-3</v>
      </c>
    </row>
    <row r="57" spans="2:15">
      <c r="B57" t="s">
        <v>700</v>
      </c>
      <c r="C57" t="s">
        <v>701</v>
      </c>
      <c r="D57" t="s">
        <v>100</v>
      </c>
      <c r="E57" t="s">
        <v>123</v>
      </c>
      <c r="F57" t="s">
        <v>702</v>
      </c>
      <c r="G57" t="s">
        <v>699</v>
      </c>
      <c r="H57" t="s">
        <v>102</v>
      </c>
      <c r="I57" s="77">
        <v>2519</v>
      </c>
      <c r="J57" s="77">
        <v>25490</v>
      </c>
      <c r="K57" s="77">
        <v>0</v>
      </c>
      <c r="L57" s="77">
        <v>642.09310000000005</v>
      </c>
      <c r="M57" s="78">
        <v>2.0000000000000001E-4</v>
      </c>
      <c r="N57" s="78">
        <v>1.3599999999999999E-2</v>
      </c>
      <c r="O57" s="78">
        <v>2.5000000000000001E-3</v>
      </c>
    </row>
    <row r="58" spans="2:15">
      <c r="B58" t="s">
        <v>703</v>
      </c>
      <c r="C58" t="s">
        <v>704</v>
      </c>
      <c r="D58" t="s">
        <v>100</v>
      </c>
      <c r="E58" t="s">
        <v>123</v>
      </c>
      <c r="F58" t="s">
        <v>705</v>
      </c>
      <c r="G58" t="s">
        <v>433</v>
      </c>
      <c r="H58" t="s">
        <v>102</v>
      </c>
      <c r="I58" s="77">
        <v>38275</v>
      </c>
      <c r="J58" s="77">
        <v>688.3</v>
      </c>
      <c r="K58" s="77">
        <v>0</v>
      </c>
      <c r="L58" s="77">
        <v>263.44682499999999</v>
      </c>
      <c r="M58" s="78">
        <v>2.0000000000000001E-4</v>
      </c>
      <c r="N58" s="78">
        <v>5.5999999999999999E-3</v>
      </c>
      <c r="O58" s="78">
        <v>1E-3</v>
      </c>
    </row>
    <row r="59" spans="2:15">
      <c r="B59" t="s">
        <v>706</v>
      </c>
      <c r="C59" t="s">
        <v>707</v>
      </c>
      <c r="D59" t="s">
        <v>100</v>
      </c>
      <c r="E59" t="s">
        <v>123</v>
      </c>
      <c r="F59" t="s">
        <v>432</v>
      </c>
      <c r="G59" t="s">
        <v>433</v>
      </c>
      <c r="H59" t="s">
        <v>102</v>
      </c>
      <c r="I59" s="77">
        <v>16558.2</v>
      </c>
      <c r="J59" s="77">
        <v>1022</v>
      </c>
      <c r="K59" s="77">
        <v>0</v>
      </c>
      <c r="L59" s="77">
        <v>169.22480400000001</v>
      </c>
      <c r="M59" s="78">
        <v>1E-4</v>
      </c>
      <c r="N59" s="78">
        <v>3.5999999999999999E-3</v>
      </c>
      <c r="O59" s="78">
        <v>6.9999999999999999E-4</v>
      </c>
    </row>
    <row r="60" spans="2:15">
      <c r="B60" t="s">
        <v>708</v>
      </c>
      <c r="C60" t="s">
        <v>709</v>
      </c>
      <c r="D60" t="s">
        <v>100</v>
      </c>
      <c r="E60" t="s">
        <v>123</v>
      </c>
      <c r="F60" t="s">
        <v>710</v>
      </c>
      <c r="G60" t="s">
        <v>129</v>
      </c>
      <c r="H60" t="s">
        <v>102</v>
      </c>
      <c r="I60" s="77">
        <v>2798.4</v>
      </c>
      <c r="J60" s="77">
        <v>6670</v>
      </c>
      <c r="K60" s="77">
        <v>0</v>
      </c>
      <c r="L60" s="77">
        <v>186.65328</v>
      </c>
      <c r="M60" s="78">
        <v>1E-4</v>
      </c>
      <c r="N60" s="78">
        <v>3.8999999999999998E-3</v>
      </c>
      <c r="O60" s="78">
        <v>6.9999999999999999E-4</v>
      </c>
    </row>
    <row r="61" spans="2:15">
      <c r="B61" t="s">
        <v>711</v>
      </c>
      <c r="C61" t="s">
        <v>712</v>
      </c>
      <c r="D61" t="s">
        <v>100</v>
      </c>
      <c r="E61" t="s">
        <v>123</v>
      </c>
      <c r="F61" t="s">
        <v>713</v>
      </c>
      <c r="G61" t="s">
        <v>132</v>
      </c>
      <c r="H61" t="s">
        <v>102</v>
      </c>
      <c r="I61" s="77">
        <v>12240</v>
      </c>
      <c r="J61" s="77">
        <v>1846</v>
      </c>
      <c r="K61" s="77">
        <v>0</v>
      </c>
      <c r="L61" s="77">
        <v>225.9504</v>
      </c>
      <c r="M61" s="78">
        <v>1E-4</v>
      </c>
      <c r="N61" s="78">
        <v>4.7999999999999996E-3</v>
      </c>
      <c r="O61" s="78">
        <v>8.9999999999999998E-4</v>
      </c>
    </row>
    <row r="62" spans="2:15">
      <c r="B62" t="s">
        <v>714</v>
      </c>
      <c r="C62" t="s">
        <v>715</v>
      </c>
      <c r="D62" t="s">
        <v>100</v>
      </c>
      <c r="E62" t="s">
        <v>123</v>
      </c>
      <c r="F62" t="s">
        <v>462</v>
      </c>
      <c r="G62" t="s">
        <v>132</v>
      </c>
      <c r="H62" t="s">
        <v>102</v>
      </c>
      <c r="I62" s="77">
        <v>18625</v>
      </c>
      <c r="J62" s="77">
        <v>2549</v>
      </c>
      <c r="K62" s="77">
        <v>0</v>
      </c>
      <c r="L62" s="77">
        <v>474.75125000000003</v>
      </c>
      <c r="M62" s="78">
        <v>1E-4</v>
      </c>
      <c r="N62" s="78">
        <v>0.01</v>
      </c>
      <c r="O62" s="78">
        <v>1.9E-3</v>
      </c>
    </row>
    <row r="63" spans="2:15">
      <c r="B63" s="79" t="s">
        <v>716</v>
      </c>
      <c r="E63" s="16"/>
      <c r="F63" s="16"/>
      <c r="G63" s="16"/>
      <c r="I63" s="81">
        <v>619162.80000000005</v>
      </c>
      <c r="K63" s="81">
        <v>0</v>
      </c>
      <c r="L63" s="81">
        <v>4425.3510157999999</v>
      </c>
      <c r="N63" s="80">
        <v>9.35E-2</v>
      </c>
      <c r="O63" s="80">
        <v>1.7399999999999999E-2</v>
      </c>
    </row>
    <row r="64" spans="2:15">
      <c r="B64" t="s">
        <v>717</v>
      </c>
      <c r="C64" t="s">
        <v>718</v>
      </c>
      <c r="D64" t="s">
        <v>100</v>
      </c>
      <c r="E64" t="s">
        <v>123</v>
      </c>
      <c r="F64" t="s">
        <v>719</v>
      </c>
      <c r="G64" t="s">
        <v>602</v>
      </c>
      <c r="H64" t="s">
        <v>102</v>
      </c>
      <c r="I64" s="77">
        <v>9271</v>
      </c>
      <c r="J64" s="77">
        <v>1387</v>
      </c>
      <c r="K64" s="77">
        <v>0</v>
      </c>
      <c r="L64" s="77">
        <v>128.58877000000001</v>
      </c>
      <c r="M64" s="78">
        <v>2.0000000000000001E-4</v>
      </c>
      <c r="N64" s="78">
        <v>2.7000000000000001E-3</v>
      </c>
      <c r="O64" s="78">
        <v>5.0000000000000001E-4</v>
      </c>
    </row>
    <row r="65" spans="2:15">
      <c r="B65" t="s">
        <v>720</v>
      </c>
      <c r="C65" t="s">
        <v>721</v>
      </c>
      <c r="D65" t="s">
        <v>100</v>
      </c>
      <c r="E65" t="s">
        <v>123</v>
      </c>
      <c r="F65" t="s">
        <v>722</v>
      </c>
      <c r="G65" t="s">
        <v>397</v>
      </c>
      <c r="H65" t="s">
        <v>102</v>
      </c>
      <c r="I65" s="77">
        <v>7530</v>
      </c>
      <c r="J65" s="77">
        <v>2133</v>
      </c>
      <c r="K65" s="77">
        <v>0</v>
      </c>
      <c r="L65" s="77">
        <v>160.61490000000001</v>
      </c>
      <c r="M65" s="78">
        <v>4.0000000000000002E-4</v>
      </c>
      <c r="N65" s="78">
        <v>3.3999999999999998E-3</v>
      </c>
      <c r="O65" s="78">
        <v>5.9999999999999995E-4</v>
      </c>
    </row>
    <row r="66" spans="2:15">
      <c r="B66" t="s">
        <v>723</v>
      </c>
      <c r="C66" t="s">
        <v>724</v>
      </c>
      <c r="D66" t="s">
        <v>100</v>
      </c>
      <c r="E66" t="s">
        <v>123</v>
      </c>
      <c r="F66" t="s">
        <v>725</v>
      </c>
      <c r="G66" t="s">
        <v>450</v>
      </c>
      <c r="H66" t="s">
        <v>102</v>
      </c>
      <c r="I66" s="77">
        <v>17000</v>
      </c>
      <c r="J66" s="77">
        <v>9900</v>
      </c>
      <c r="K66" s="77">
        <v>0</v>
      </c>
      <c r="L66" s="77">
        <v>1683</v>
      </c>
      <c r="M66" s="78">
        <v>4.3E-3</v>
      </c>
      <c r="N66" s="78">
        <v>3.56E-2</v>
      </c>
      <c r="O66" s="78">
        <v>6.6E-3</v>
      </c>
    </row>
    <row r="67" spans="2:15">
      <c r="B67" t="s">
        <v>726</v>
      </c>
      <c r="C67" t="s">
        <v>727</v>
      </c>
      <c r="D67" t="s">
        <v>100</v>
      </c>
      <c r="E67" t="s">
        <v>123</v>
      </c>
      <c r="F67" t="s">
        <v>728</v>
      </c>
      <c r="G67" t="s">
        <v>450</v>
      </c>
      <c r="H67" t="s">
        <v>102</v>
      </c>
      <c r="I67" s="77">
        <v>247813</v>
      </c>
      <c r="J67" s="77">
        <v>486.3</v>
      </c>
      <c r="K67" s="77">
        <v>0</v>
      </c>
      <c r="L67" s="77">
        <v>1205.1146189999999</v>
      </c>
      <c r="M67" s="78">
        <v>1.6000000000000001E-3</v>
      </c>
      <c r="N67" s="78">
        <v>2.5499999999999998E-2</v>
      </c>
      <c r="O67" s="78">
        <v>4.7000000000000002E-3</v>
      </c>
    </row>
    <row r="68" spans="2:15">
      <c r="B68" t="s">
        <v>729</v>
      </c>
      <c r="C68" t="s">
        <v>730</v>
      </c>
      <c r="D68" t="s">
        <v>100</v>
      </c>
      <c r="E68" t="s">
        <v>123</v>
      </c>
      <c r="F68" t="s">
        <v>731</v>
      </c>
      <c r="G68" t="s">
        <v>732</v>
      </c>
      <c r="H68" t="s">
        <v>102</v>
      </c>
      <c r="I68" s="77">
        <v>34500</v>
      </c>
      <c r="J68" s="77">
        <v>142.1</v>
      </c>
      <c r="K68" s="77">
        <v>0</v>
      </c>
      <c r="L68" s="77">
        <v>49.024500000000003</v>
      </c>
      <c r="M68" s="78">
        <v>8.6E-3</v>
      </c>
      <c r="N68" s="78">
        <v>1E-3</v>
      </c>
      <c r="O68" s="78">
        <v>2.0000000000000001E-4</v>
      </c>
    </row>
    <row r="69" spans="2:15">
      <c r="B69" t="s">
        <v>733</v>
      </c>
      <c r="C69" t="s">
        <v>734</v>
      </c>
      <c r="D69" t="s">
        <v>100</v>
      </c>
      <c r="E69" t="s">
        <v>123</v>
      </c>
      <c r="F69" t="s">
        <v>735</v>
      </c>
      <c r="G69" t="s">
        <v>732</v>
      </c>
      <c r="H69" t="s">
        <v>102</v>
      </c>
      <c r="I69" s="77">
        <v>72700</v>
      </c>
      <c r="J69" s="77">
        <v>132.5</v>
      </c>
      <c r="K69" s="77">
        <v>0</v>
      </c>
      <c r="L69" s="77">
        <v>96.327500000000001</v>
      </c>
      <c r="M69" s="78">
        <v>5.8999999999999999E-3</v>
      </c>
      <c r="N69" s="78">
        <v>2E-3</v>
      </c>
      <c r="O69" s="78">
        <v>4.0000000000000002E-4</v>
      </c>
    </row>
    <row r="70" spans="2:15">
      <c r="B70" t="s">
        <v>736</v>
      </c>
      <c r="C70" t="s">
        <v>737</v>
      </c>
      <c r="D70" t="s">
        <v>100</v>
      </c>
      <c r="E70" t="s">
        <v>123</v>
      </c>
      <c r="F70" t="s">
        <v>738</v>
      </c>
      <c r="G70" t="s">
        <v>318</v>
      </c>
      <c r="H70" t="s">
        <v>102</v>
      </c>
      <c r="I70" s="77">
        <v>218554.8</v>
      </c>
      <c r="J70" s="77">
        <v>495.1</v>
      </c>
      <c r="K70" s="77">
        <v>0</v>
      </c>
      <c r="L70" s="77">
        <v>1082.0648148</v>
      </c>
      <c r="M70" s="78">
        <v>1.6999999999999999E-3</v>
      </c>
      <c r="N70" s="78">
        <v>2.29E-2</v>
      </c>
      <c r="O70" s="78">
        <v>4.1999999999999997E-3</v>
      </c>
    </row>
    <row r="71" spans="2:15">
      <c r="B71" t="s">
        <v>739</v>
      </c>
      <c r="C71" t="s">
        <v>740</v>
      </c>
      <c r="D71" t="s">
        <v>100</v>
      </c>
      <c r="E71" t="s">
        <v>123</v>
      </c>
      <c r="F71" t="s">
        <v>741</v>
      </c>
      <c r="G71" t="s">
        <v>125</v>
      </c>
      <c r="H71" t="s">
        <v>102</v>
      </c>
      <c r="I71" s="77">
        <v>11794</v>
      </c>
      <c r="J71" s="77">
        <v>174.8</v>
      </c>
      <c r="K71" s="77">
        <v>0</v>
      </c>
      <c r="L71" s="77">
        <v>20.615912000000002</v>
      </c>
      <c r="M71" s="78">
        <v>1E-4</v>
      </c>
      <c r="N71" s="78">
        <v>4.0000000000000002E-4</v>
      </c>
      <c r="O71" s="78">
        <v>1E-4</v>
      </c>
    </row>
    <row r="72" spans="2:15">
      <c r="B72" s="79" t="s">
        <v>742</v>
      </c>
      <c r="E72" s="16"/>
      <c r="F72" s="16"/>
      <c r="G72" s="16"/>
      <c r="I72" s="81">
        <v>0</v>
      </c>
      <c r="K72" s="81">
        <v>0</v>
      </c>
      <c r="L72" s="81">
        <v>0</v>
      </c>
      <c r="N72" s="80">
        <v>0</v>
      </c>
      <c r="O72" s="80">
        <v>0</v>
      </c>
    </row>
    <row r="73" spans="2:15">
      <c r="B73" t="s">
        <v>222</v>
      </c>
      <c r="C73" t="s">
        <v>222</v>
      </c>
      <c r="E73" s="16"/>
      <c r="F73" s="16"/>
      <c r="G73" t="s">
        <v>222</v>
      </c>
      <c r="H73" t="s">
        <v>222</v>
      </c>
      <c r="I73" s="77">
        <v>0</v>
      </c>
      <c r="J73" s="77">
        <v>0</v>
      </c>
      <c r="L73" s="77">
        <v>0</v>
      </c>
      <c r="M73" s="78">
        <v>0</v>
      </c>
      <c r="N73" s="78">
        <v>0</v>
      </c>
      <c r="O73" s="78">
        <v>0</v>
      </c>
    </row>
    <row r="74" spans="2:15">
      <c r="B74" s="79" t="s">
        <v>227</v>
      </c>
      <c r="E74" s="16"/>
      <c r="F74" s="16"/>
      <c r="G74" s="16"/>
      <c r="I74" s="81">
        <v>565114</v>
      </c>
      <c r="K74" s="81">
        <v>2.3187899999999999</v>
      </c>
      <c r="L74" s="81">
        <v>8619.9479043645006</v>
      </c>
      <c r="N74" s="80">
        <v>0.18210000000000001</v>
      </c>
      <c r="O74" s="80">
        <v>3.3799999999999997E-2</v>
      </c>
    </row>
    <row r="75" spans="2:15">
      <c r="B75" s="79" t="s">
        <v>291</v>
      </c>
      <c r="E75" s="16"/>
      <c r="F75" s="16"/>
      <c r="G75" s="16"/>
      <c r="I75" s="81">
        <v>523257</v>
      </c>
      <c r="K75" s="81">
        <v>0</v>
      </c>
      <c r="L75" s="81">
        <v>1261.1314623645001</v>
      </c>
      <c r="N75" s="80">
        <v>2.6599999999999999E-2</v>
      </c>
      <c r="O75" s="80">
        <v>4.8999999999999998E-3</v>
      </c>
    </row>
    <row r="76" spans="2:15">
      <c r="B76" t="s">
        <v>743</v>
      </c>
      <c r="C76" t="s">
        <v>744</v>
      </c>
      <c r="D76" t="s">
        <v>745</v>
      </c>
      <c r="E76" t="s">
        <v>565</v>
      </c>
      <c r="F76" t="s">
        <v>746</v>
      </c>
      <c r="G76" t="s">
        <v>747</v>
      </c>
      <c r="H76" t="s">
        <v>106</v>
      </c>
      <c r="I76" s="77">
        <v>4528</v>
      </c>
      <c r="J76" s="77">
        <v>2530</v>
      </c>
      <c r="K76" s="77">
        <v>0</v>
      </c>
      <c r="L76" s="77">
        <v>403.13100960000003</v>
      </c>
      <c r="M76" s="78">
        <v>1E-4</v>
      </c>
      <c r="N76" s="78">
        <v>8.5000000000000006E-3</v>
      </c>
      <c r="O76" s="78">
        <v>1.6000000000000001E-3</v>
      </c>
    </row>
    <row r="77" spans="2:15">
      <c r="B77" t="s">
        <v>748</v>
      </c>
      <c r="C77" t="s">
        <v>749</v>
      </c>
      <c r="D77" t="s">
        <v>745</v>
      </c>
      <c r="E77" t="s">
        <v>565</v>
      </c>
      <c r="F77" t="s">
        <v>750</v>
      </c>
      <c r="G77" t="s">
        <v>747</v>
      </c>
      <c r="H77" t="s">
        <v>106</v>
      </c>
      <c r="I77" s="77">
        <v>504765</v>
      </c>
      <c r="J77" s="77">
        <v>38.869999999999997</v>
      </c>
      <c r="K77" s="77">
        <v>0</v>
      </c>
      <c r="L77" s="77">
        <v>690.43538520449999</v>
      </c>
      <c r="M77" s="78">
        <v>2.0999999999999999E-3</v>
      </c>
      <c r="N77" s="78">
        <v>1.46E-2</v>
      </c>
      <c r="O77" s="78">
        <v>2.7000000000000001E-3</v>
      </c>
    </row>
    <row r="78" spans="2:15">
      <c r="B78" t="s">
        <v>751</v>
      </c>
      <c r="C78" t="s">
        <v>752</v>
      </c>
      <c r="D78" t="s">
        <v>745</v>
      </c>
      <c r="E78" t="s">
        <v>565</v>
      </c>
      <c r="F78" t="s">
        <v>753</v>
      </c>
      <c r="G78" t="s">
        <v>754</v>
      </c>
      <c r="H78" t="s">
        <v>106</v>
      </c>
      <c r="I78" s="77">
        <v>13964</v>
      </c>
      <c r="J78" s="77">
        <v>341</v>
      </c>
      <c r="K78" s="77">
        <v>0</v>
      </c>
      <c r="L78" s="77">
        <v>167.56506755999999</v>
      </c>
      <c r="M78" s="78">
        <v>2.0000000000000001E-4</v>
      </c>
      <c r="N78" s="78">
        <v>3.5000000000000001E-3</v>
      </c>
      <c r="O78" s="78">
        <v>6.9999999999999999E-4</v>
      </c>
    </row>
    <row r="79" spans="2:15">
      <c r="B79" s="79" t="s">
        <v>292</v>
      </c>
      <c r="E79" s="16"/>
      <c r="F79" s="16"/>
      <c r="G79" s="16"/>
      <c r="I79" s="81">
        <v>41857</v>
      </c>
      <c r="K79" s="81">
        <v>2.3187899999999999</v>
      </c>
      <c r="L79" s="81">
        <v>7358.8164420000003</v>
      </c>
      <c r="N79" s="80">
        <v>0.1555</v>
      </c>
      <c r="O79" s="80">
        <v>2.8899999999999999E-2</v>
      </c>
    </row>
    <row r="80" spans="2:15">
      <c r="B80" t="s">
        <v>755</v>
      </c>
      <c r="C80" t="s">
        <v>756</v>
      </c>
      <c r="D80" t="s">
        <v>745</v>
      </c>
      <c r="E80" t="s">
        <v>565</v>
      </c>
      <c r="F80" t="s">
        <v>757</v>
      </c>
      <c r="G80" t="s">
        <v>758</v>
      </c>
      <c r="H80" t="s">
        <v>106</v>
      </c>
      <c r="I80" s="77">
        <v>28359</v>
      </c>
      <c r="J80" s="77">
        <v>1278</v>
      </c>
      <c r="K80" s="77">
        <v>0</v>
      </c>
      <c r="L80" s="77">
        <v>1275.38420238</v>
      </c>
      <c r="M80" s="78">
        <v>1E-4</v>
      </c>
      <c r="N80" s="78">
        <v>2.69E-2</v>
      </c>
      <c r="O80" s="78">
        <v>5.0000000000000001E-3</v>
      </c>
    </row>
    <row r="81" spans="2:15">
      <c r="B81" t="s">
        <v>759</v>
      </c>
      <c r="C81" t="s">
        <v>760</v>
      </c>
      <c r="D81" t="s">
        <v>564</v>
      </c>
      <c r="E81" t="s">
        <v>565</v>
      </c>
      <c r="F81" t="s">
        <v>761</v>
      </c>
      <c r="G81" t="s">
        <v>762</v>
      </c>
      <c r="H81" t="s">
        <v>106</v>
      </c>
      <c r="I81" s="77">
        <v>3753</v>
      </c>
      <c r="J81" s="77">
        <v>8873</v>
      </c>
      <c r="K81" s="77">
        <v>0</v>
      </c>
      <c r="L81" s="77">
        <v>1171.83998511</v>
      </c>
      <c r="M81" s="78">
        <v>0</v>
      </c>
      <c r="N81" s="78">
        <v>2.4799999999999999E-2</v>
      </c>
      <c r="O81" s="78">
        <v>4.5999999999999999E-3</v>
      </c>
    </row>
    <row r="82" spans="2:15">
      <c r="B82" t="s">
        <v>763</v>
      </c>
      <c r="C82" t="s">
        <v>764</v>
      </c>
      <c r="D82" t="s">
        <v>100</v>
      </c>
      <c r="E82" t="s">
        <v>565</v>
      </c>
      <c r="F82" t="s">
        <v>765</v>
      </c>
      <c r="G82" t="s">
        <v>762</v>
      </c>
      <c r="H82" t="s">
        <v>106</v>
      </c>
      <c r="I82" s="77">
        <v>2455</v>
      </c>
      <c r="J82" s="77">
        <v>12034</v>
      </c>
      <c r="K82" s="77">
        <v>0</v>
      </c>
      <c r="L82" s="77">
        <v>1039.6347092999999</v>
      </c>
      <c r="M82" s="78">
        <v>0</v>
      </c>
      <c r="N82" s="78">
        <v>2.1999999999999999E-2</v>
      </c>
      <c r="O82" s="78">
        <v>4.1000000000000003E-3</v>
      </c>
    </row>
    <row r="83" spans="2:15">
      <c r="B83" t="s">
        <v>766</v>
      </c>
      <c r="C83" t="s">
        <v>767</v>
      </c>
      <c r="D83" t="s">
        <v>564</v>
      </c>
      <c r="E83" t="s">
        <v>565</v>
      </c>
      <c r="F83" t="s">
        <v>768</v>
      </c>
      <c r="G83" t="s">
        <v>574</v>
      </c>
      <c r="H83" t="s">
        <v>106</v>
      </c>
      <c r="I83" s="77">
        <v>637</v>
      </c>
      <c r="J83" s="77">
        <v>14614</v>
      </c>
      <c r="K83" s="77">
        <v>0</v>
      </c>
      <c r="L83" s="77">
        <v>327.58786242000002</v>
      </c>
      <c r="M83" s="78">
        <v>0</v>
      </c>
      <c r="N83" s="78">
        <v>6.8999999999999999E-3</v>
      </c>
      <c r="O83" s="78">
        <v>1.2999999999999999E-3</v>
      </c>
    </row>
    <row r="84" spans="2:15">
      <c r="B84" t="s">
        <v>769</v>
      </c>
      <c r="C84" t="s">
        <v>770</v>
      </c>
      <c r="D84" t="s">
        <v>564</v>
      </c>
      <c r="E84" t="s">
        <v>565</v>
      </c>
      <c r="F84" t="s">
        <v>771</v>
      </c>
      <c r="G84" t="s">
        <v>574</v>
      </c>
      <c r="H84" t="s">
        <v>106</v>
      </c>
      <c r="I84" s="77">
        <v>2331</v>
      </c>
      <c r="J84" s="77">
        <v>7449</v>
      </c>
      <c r="K84" s="77">
        <v>2.3187899999999999</v>
      </c>
      <c r="L84" s="77">
        <v>613.34454260999996</v>
      </c>
      <c r="M84" s="78">
        <v>0</v>
      </c>
      <c r="N84" s="78">
        <v>1.2999999999999999E-2</v>
      </c>
      <c r="O84" s="78">
        <v>2.3999999999999998E-3</v>
      </c>
    </row>
    <row r="85" spans="2:15">
      <c r="B85" t="s">
        <v>772</v>
      </c>
      <c r="C85" t="s">
        <v>773</v>
      </c>
      <c r="D85" t="s">
        <v>564</v>
      </c>
      <c r="E85" t="s">
        <v>565</v>
      </c>
      <c r="F85" t="s">
        <v>774</v>
      </c>
      <c r="G85" t="s">
        <v>747</v>
      </c>
      <c r="H85" t="s">
        <v>106</v>
      </c>
      <c r="I85" s="77">
        <v>1340</v>
      </c>
      <c r="J85" s="77">
        <v>8400</v>
      </c>
      <c r="K85" s="77">
        <v>0</v>
      </c>
      <c r="L85" s="77">
        <v>396.09863999999999</v>
      </c>
      <c r="M85" s="78">
        <v>0</v>
      </c>
      <c r="N85" s="78">
        <v>8.3999999999999995E-3</v>
      </c>
      <c r="O85" s="78">
        <v>1.6000000000000001E-3</v>
      </c>
    </row>
    <row r="86" spans="2:15">
      <c r="B86" t="s">
        <v>775</v>
      </c>
      <c r="C86" t="s">
        <v>776</v>
      </c>
      <c r="D86" t="s">
        <v>564</v>
      </c>
      <c r="E86" t="s">
        <v>565</v>
      </c>
      <c r="F86" t="s">
        <v>777</v>
      </c>
      <c r="G86" t="s">
        <v>747</v>
      </c>
      <c r="H86" t="s">
        <v>106</v>
      </c>
      <c r="I86" s="77">
        <v>1450</v>
      </c>
      <c r="J86" s="77">
        <v>23982</v>
      </c>
      <c r="K86" s="77">
        <v>0</v>
      </c>
      <c r="L86" s="77">
        <v>1223.6935410000001</v>
      </c>
      <c r="M86" s="78">
        <v>0</v>
      </c>
      <c r="N86" s="78">
        <v>2.5899999999999999E-2</v>
      </c>
      <c r="O86" s="78">
        <v>4.7999999999999996E-3</v>
      </c>
    </row>
    <row r="87" spans="2:15">
      <c r="B87" t="s">
        <v>778</v>
      </c>
      <c r="C87" t="s">
        <v>779</v>
      </c>
      <c r="D87" t="s">
        <v>564</v>
      </c>
      <c r="E87" t="s">
        <v>565</v>
      </c>
      <c r="F87" t="s">
        <v>780</v>
      </c>
      <c r="G87" t="s">
        <v>754</v>
      </c>
      <c r="H87" t="s">
        <v>106</v>
      </c>
      <c r="I87" s="77">
        <v>1354</v>
      </c>
      <c r="J87" s="77">
        <v>12993</v>
      </c>
      <c r="K87" s="77">
        <v>0</v>
      </c>
      <c r="L87" s="77">
        <v>619.08084917999997</v>
      </c>
      <c r="M87" s="78">
        <v>0</v>
      </c>
      <c r="N87" s="78">
        <v>1.3100000000000001E-2</v>
      </c>
      <c r="O87" s="78">
        <v>2.3999999999999998E-3</v>
      </c>
    </row>
    <row r="88" spans="2:15">
      <c r="B88" t="s">
        <v>781</v>
      </c>
      <c r="C88" t="s">
        <v>782</v>
      </c>
      <c r="D88" t="s">
        <v>783</v>
      </c>
      <c r="E88" t="s">
        <v>565</v>
      </c>
      <c r="F88" t="s">
        <v>784</v>
      </c>
      <c r="G88" t="s">
        <v>754</v>
      </c>
      <c r="H88" t="s">
        <v>106</v>
      </c>
      <c r="I88" s="77">
        <v>178</v>
      </c>
      <c r="J88" s="77">
        <v>110500</v>
      </c>
      <c r="K88" s="77">
        <v>0</v>
      </c>
      <c r="L88" s="77">
        <v>692.15210999999999</v>
      </c>
      <c r="M88" s="78">
        <v>0</v>
      </c>
      <c r="N88" s="78">
        <v>1.46E-2</v>
      </c>
      <c r="O88" s="78">
        <v>2.7000000000000001E-3</v>
      </c>
    </row>
    <row r="89" spans="2:15">
      <c r="B89" t="s">
        <v>229</v>
      </c>
      <c r="E89" s="16"/>
      <c r="F89" s="16"/>
      <c r="G89" s="16"/>
    </row>
    <row r="90" spans="2:15">
      <c r="B90" t="s">
        <v>285</v>
      </c>
      <c r="E90" s="16"/>
      <c r="F90" s="16"/>
      <c r="G90" s="16"/>
    </row>
    <row r="91" spans="2:15">
      <c r="B91" t="s">
        <v>286</v>
      </c>
      <c r="E91" s="16"/>
      <c r="F91" s="16"/>
      <c r="G91" s="16"/>
    </row>
    <row r="92" spans="2:15">
      <c r="B92" t="s">
        <v>287</v>
      </c>
      <c r="E92" s="16"/>
      <c r="F92" s="16"/>
      <c r="G92" s="16"/>
    </row>
    <row r="93" spans="2:15">
      <c r="B93" t="s">
        <v>288</v>
      </c>
      <c r="E93" s="16"/>
      <c r="F93" s="16"/>
      <c r="G93" s="16"/>
    </row>
    <row r="94" spans="2:15">
      <c r="E94" s="16"/>
      <c r="F94" s="16"/>
      <c r="G94" s="16"/>
    </row>
    <row r="95" spans="2:15">
      <c r="E95" s="16"/>
      <c r="F95" s="16"/>
      <c r="G95" s="16"/>
    </row>
    <row r="96" spans="2:15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</row>
    <row r="6" spans="2:63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3"/>
      <c r="BK6" s="19"/>
    </row>
    <row r="7" spans="2:63" ht="26.25" customHeight="1">
      <c r="B7" s="101" t="s">
        <v>194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3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197771</v>
      </c>
      <c r="I11" s="7"/>
      <c r="J11" s="75">
        <v>24.094840000000001</v>
      </c>
      <c r="K11" s="75">
        <v>29353.469948419999</v>
      </c>
      <c r="L11" s="7"/>
      <c r="M11" s="76">
        <v>1</v>
      </c>
      <c r="N11" s="76">
        <v>0.1152</v>
      </c>
      <c r="O11" s="35"/>
      <c r="BH11" s="16"/>
      <c r="BI11" s="19"/>
      <c r="BK11" s="16"/>
    </row>
    <row r="12" spans="2:63">
      <c r="B12" s="79" t="s">
        <v>202</v>
      </c>
      <c r="D12" s="16"/>
      <c r="E12" s="16"/>
      <c r="F12" s="16"/>
      <c r="G12" s="16"/>
      <c r="H12" s="81">
        <v>114174</v>
      </c>
      <c r="J12" s="81">
        <v>0</v>
      </c>
      <c r="K12" s="81">
        <v>3895.2550900000001</v>
      </c>
      <c r="M12" s="80">
        <v>0.13270000000000001</v>
      </c>
      <c r="N12" s="80">
        <v>1.5299999999999999E-2</v>
      </c>
    </row>
    <row r="13" spans="2:63">
      <c r="B13" s="79" t="s">
        <v>785</v>
      </c>
      <c r="D13" s="16"/>
      <c r="E13" s="16"/>
      <c r="F13" s="16"/>
      <c r="G13" s="16"/>
      <c r="H13" s="81">
        <v>72449</v>
      </c>
      <c r="J13" s="81">
        <v>0</v>
      </c>
      <c r="K13" s="81">
        <v>1698.5404599999999</v>
      </c>
      <c r="M13" s="80">
        <v>5.79E-2</v>
      </c>
      <c r="N13" s="80">
        <v>6.7000000000000002E-3</v>
      </c>
    </row>
    <row r="14" spans="2:63">
      <c r="B14" t="s">
        <v>786</v>
      </c>
      <c r="C14" t="s">
        <v>787</v>
      </c>
      <c r="D14" t="s">
        <v>100</v>
      </c>
      <c r="E14" t="s">
        <v>788</v>
      </c>
      <c r="F14" t="s">
        <v>789</v>
      </c>
      <c r="G14" t="s">
        <v>102</v>
      </c>
      <c r="H14" s="77">
        <v>26770</v>
      </c>
      <c r="I14" s="77">
        <v>1202</v>
      </c>
      <c r="J14" s="77">
        <v>0</v>
      </c>
      <c r="K14" s="77">
        <v>321.77539999999999</v>
      </c>
      <c r="L14" s="78">
        <v>8.9999999999999998E-4</v>
      </c>
      <c r="M14" s="78">
        <v>1.0999999999999999E-2</v>
      </c>
      <c r="N14" s="78">
        <v>1.2999999999999999E-3</v>
      </c>
    </row>
    <row r="15" spans="2:63">
      <c r="B15" t="s">
        <v>790</v>
      </c>
      <c r="C15" t="s">
        <v>791</v>
      </c>
      <c r="D15" t="s">
        <v>100</v>
      </c>
      <c r="E15" t="s">
        <v>792</v>
      </c>
      <c r="F15" t="s">
        <v>789</v>
      </c>
      <c r="G15" t="s">
        <v>102</v>
      </c>
      <c r="H15" s="77">
        <v>45679</v>
      </c>
      <c r="I15" s="77">
        <v>3014</v>
      </c>
      <c r="J15" s="77">
        <v>0</v>
      </c>
      <c r="K15" s="77">
        <v>1376.7650599999999</v>
      </c>
      <c r="L15" s="78">
        <v>2.0000000000000001E-4</v>
      </c>
      <c r="M15" s="78">
        <v>4.6899999999999997E-2</v>
      </c>
      <c r="N15" s="78">
        <v>5.4000000000000003E-3</v>
      </c>
    </row>
    <row r="16" spans="2:63">
      <c r="B16" s="79" t="s">
        <v>793</v>
      </c>
      <c r="D16" s="16"/>
      <c r="E16" s="16"/>
      <c r="F16" s="16"/>
      <c r="G16" s="16"/>
      <c r="H16" s="81">
        <v>41725</v>
      </c>
      <c r="J16" s="81">
        <v>0</v>
      </c>
      <c r="K16" s="81">
        <v>2196.7146299999999</v>
      </c>
      <c r="M16" s="80">
        <v>7.4800000000000005E-2</v>
      </c>
      <c r="N16" s="80">
        <v>8.6E-3</v>
      </c>
    </row>
    <row r="17" spans="2:14">
      <c r="B17" t="s">
        <v>794</v>
      </c>
      <c r="C17" t="s">
        <v>795</v>
      </c>
      <c r="D17" t="s">
        <v>100</v>
      </c>
      <c r="E17" t="s">
        <v>796</v>
      </c>
      <c r="F17" t="s">
        <v>789</v>
      </c>
      <c r="G17" t="s">
        <v>102</v>
      </c>
      <c r="H17" s="77">
        <v>3676</v>
      </c>
      <c r="I17" s="77">
        <v>12450</v>
      </c>
      <c r="J17" s="77">
        <v>0</v>
      </c>
      <c r="K17" s="77">
        <v>457.66199999999998</v>
      </c>
      <c r="L17" s="78">
        <v>2.0000000000000001E-4</v>
      </c>
      <c r="M17" s="78">
        <v>1.5599999999999999E-2</v>
      </c>
      <c r="N17" s="78">
        <v>1.8E-3</v>
      </c>
    </row>
    <row r="18" spans="2:14">
      <c r="B18" t="s">
        <v>797</v>
      </c>
      <c r="C18" t="s">
        <v>798</v>
      </c>
      <c r="D18" t="s">
        <v>100</v>
      </c>
      <c r="E18" t="s">
        <v>799</v>
      </c>
      <c r="F18" t="s">
        <v>789</v>
      </c>
      <c r="G18" t="s">
        <v>102</v>
      </c>
      <c r="H18" s="77">
        <v>14907</v>
      </c>
      <c r="I18" s="77">
        <v>5597</v>
      </c>
      <c r="J18" s="77">
        <v>0</v>
      </c>
      <c r="K18" s="77">
        <v>834.34478999999999</v>
      </c>
      <c r="L18" s="78">
        <v>1.6000000000000001E-3</v>
      </c>
      <c r="M18" s="78">
        <v>2.8400000000000002E-2</v>
      </c>
      <c r="N18" s="78">
        <v>3.3E-3</v>
      </c>
    </row>
    <row r="19" spans="2:14">
      <c r="B19" t="s">
        <v>800</v>
      </c>
      <c r="C19" t="s">
        <v>801</v>
      </c>
      <c r="D19" t="s">
        <v>100</v>
      </c>
      <c r="E19" t="s">
        <v>799</v>
      </c>
      <c r="F19" t="s">
        <v>789</v>
      </c>
      <c r="G19" t="s">
        <v>102</v>
      </c>
      <c r="H19" s="77">
        <v>5977</v>
      </c>
      <c r="I19" s="77">
        <v>4212</v>
      </c>
      <c r="J19" s="77">
        <v>0</v>
      </c>
      <c r="K19" s="77">
        <v>251.75124</v>
      </c>
      <c r="L19" s="78">
        <v>1.6999999999999999E-3</v>
      </c>
      <c r="M19" s="78">
        <v>8.6E-3</v>
      </c>
      <c r="N19" s="78">
        <v>1E-3</v>
      </c>
    </row>
    <row r="20" spans="2:14">
      <c r="B20" t="s">
        <v>802</v>
      </c>
      <c r="C20" t="s">
        <v>803</v>
      </c>
      <c r="D20" t="s">
        <v>100</v>
      </c>
      <c r="E20" t="s">
        <v>799</v>
      </c>
      <c r="F20" t="s">
        <v>789</v>
      </c>
      <c r="G20" t="s">
        <v>102</v>
      </c>
      <c r="H20" s="77">
        <v>17165</v>
      </c>
      <c r="I20" s="77">
        <v>3804</v>
      </c>
      <c r="J20" s="77">
        <v>0</v>
      </c>
      <c r="K20" s="77">
        <v>652.95659999999998</v>
      </c>
      <c r="L20" s="78">
        <v>2.0000000000000001E-4</v>
      </c>
      <c r="M20" s="78">
        <v>2.2200000000000001E-2</v>
      </c>
      <c r="N20" s="78">
        <v>2.5999999999999999E-3</v>
      </c>
    </row>
    <row r="21" spans="2:14">
      <c r="B21" s="79" t="s">
        <v>804</v>
      </c>
      <c r="D21" s="16"/>
      <c r="E21" s="16"/>
      <c r="F21" s="16"/>
      <c r="G21" s="16"/>
      <c r="H21" s="81">
        <v>0</v>
      </c>
      <c r="J21" s="81">
        <v>0</v>
      </c>
      <c r="K21" s="81">
        <v>0</v>
      </c>
      <c r="M21" s="80">
        <v>0</v>
      </c>
      <c r="N21" s="80">
        <v>0</v>
      </c>
    </row>
    <row r="22" spans="2:14">
      <c r="B22" t="s">
        <v>222</v>
      </c>
      <c r="C22" t="s">
        <v>222</v>
      </c>
      <c r="D22" s="16"/>
      <c r="E22" s="16"/>
      <c r="F22" t="s">
        <v>222</v>
      </c>
      <c r="G22" t="s">
        <v>222</v>
      </c>
      <c r="H22" s="77">
        <v>0</v>
      </c>
      <c r="I22" s="77">
        <v>0</v>
      </c>
      <c r="K22" s="77">
        <v>0</v>
      </c>
      <c r="L22" s="78">
        <v>0</v>
      </c>
      <c r="M22" s="78">
        <v>0</v>
      </c>
      <c r="N22" s="78">
        <v>0</v>
      </c>
    </row>
    <row r="23" spans="2:14">
      <c r="B23" s="79" t="s">
        <v>805</v>
      </c>
      <c r="D23" s="16"/>
      <c r="E23" s="16"/>
      <c r="F23" s="16"/>
      <c r="G23" s="16"/>
      <c r="H23" s="81">
        <v>0</v>
      </c>
      <c r="J23" s="81">
        <v>0</v>
      </c>
      <c r="K23" s="81">
        <v>0</v>
      </c>
      <c r="M23" s="80">
        <v>0</v>
      </c>
      <c r="N23" s="80">
        <v>0</v>
      </c>
    </row>
    <row r="24" spans="2:14">
      <c r="B24" t="s">
        <v>222</v>
      </c>
      <c r="C24" t="s">
        <v>222</v>
      </c>
      <c r="D24" s="16"/>
      <c r="E24" s="16"/>
      <c r="F24" t="s">
        <v>222</v>
      </c>
      <c r="G24" t="s">
        <v>222</v>
      </c>
      <c r="H24" s="77">
        <v>0</v>
      </c>
      <c r="I24" s="77">
        <v>0</v>
      </c>
      <c r="K24" s="77">
        <v>0</v>
      </c>
      <c r="L24" s="78">
        <v>0</v>
      </c>
      <c r="M24" s="78">
        <v>0</v>
      </c>
      <c r="N24" s="78">
        <v>0</v>
      </c>
    </row>
    <row r="25" spans="2:14">
      <c r="B25" s="79" t="s">
        <v>561</v>
      </c>
      <c r="D25" s="16"/>
      <c r="E25" s="16"/>
      <c r="F25" s="16"/>
      <c r="G25" s="16"/>
      <c r="H25" s="81">
        <v>0</v>
      </c>
      <c r="J25" s="81">
        <v>0</v>
      </c>
      <c r="K25" s="81">
        <v>0</v>
      </c>
      <c r="M25" s="80">
        <v>0</v>
      </c>
      <c r="N25" s="80">
        <v>0</v>
      </c>
    </row>
    <row r="26" spans="2:14">
      <c r="B26" t="s">
        <v>222</v>
      </c>
      <c r="C26" t="s">
        <v>222</v>
      </c>
      <c r="D26" s="16"/>
      <c r="E26" s="16"/>
      <c r="F26" t="s">
        <v>222</v>
      </c>
      <c r="G26" t="s">
        <v>222</v>
      </c>
      <c r="H26" s="77">
        <v>0</v>
      </c>
      <c r="I26" s="77">
        <v>0</v>
      </c>
      <c r="K26" s="77">
        <v>0</v>
      </c>
      <c r="L26" s="78">
        <v>0</v>
      </c>
      <c r="M26" s="78">
        <v>0</v>
      </c>
      <c r="N26" s="78">
        <v>0</v>
      </c>
    </row>
    <row r="27" spans="2:14">
      <c r="B27" s="79" t="s">
        <v>806</v>
      </c>
      <c r="D27" s="16"/>
      <c r="E27" s="16"/>
      <c r="F27" s="16"/>
      <c r="G27" s="16"/>
      <c r="H27" s="81">
        <v>0</v>
      </c>
      <c r="J27" s="81">
        <v>0</v>
      </c>
      <c r="K27" s="81">
        <v>0</v>
      </c>
      <c r="M27" s="80">
        <v>0</v>
      </c>
      <c r="N27" s="80">
        <v>0</v>
      </c>
    </row>
    <row r="28" spans="2:14">
      <c r="B28" t="s">
        <v>222</v>
      </c>
      <c r="C28" t="s">
        <v>222</v>
      </c>
      <c r="D28" s="16"/>
      <c r="E28" s="16"/>
      <c r="F28" t="s">
        <v>222</v>
      </c>
      <c r="G28" t="s">
        <v>222</v>
      </c>
      <c r="H28" s="77">
        <v>0</v>
      </c>
      <c r="I28" s="77">
        <v>0</v>
      </c>
      <c r="K28" s="77">
        <v>0</v>
      </c>
      <c r="L28" s="78">
        <v>0</v>
      </c>
      <c r="M28" s="78">
        <v>0</v>
      </c>
      <c r="N28" s="78">
        <v>0</v>
      </c>
    </row>
    <row r="29" spans="2:14">
      <c r="B29" s="79" t="s">
        <v>227</v>
      </c>
      <c r="D29" s="16"/>
      <c r="E29" s="16"/>
      <c r="F29" s="16"/>
      <c r="G29" s="16"/>
      <c r="H29" s="81">
        <v>83597</v>
      </c>
      <c r="J29" s="81">
        <v>24.094840000000001</v>
      </c>
      <c r="K29" s="81">
        <v>25458.21485842</v>
      </c>
      <c r="M29" s="80">
        <v>0.86729999999999996</v>
      </c>
      <c r="N29" s="80">
        <v>9.9900000000000003E-2</v>
      </c>
    </row>
    <row r="30" spans="2:14">
      <c r="B30" s="79" t="s">
        <v>807</v>
      </c>
      <c r="D30" s="16"/>
      <c r="E30" s="16"/>
      <c r="F30" s="16"/>
      <c r="G30" s="16"/>
      <c r="H30" s="81">
        <v>74902</v>
      </c>
      <c r="J30" s="81">
        <v>24.094840000000001</v>
      </c>
      <c r="K30" s="81">
        <v>22232.29882027</v>
      </c>
      <c r="M30" s="80">
        <v>0.75739999999999996</v>
      </c>
      <c r="N30" s="80">
        <v>8.72E-2</v>
      </c>
    </row>
    <row r="31" spans="2:14">
      <c r="B31" t="s">
        <v>808</v>
      </c>
      <c r="C31" t="s">
        <v>809</v>
      </c>
      <c r="D31" t="s">
        <v>564</v>
      </c>
      <c r="E31" t="s">
        <v>810</v>
      </c>
      <c r="F31" t="s">
        <v>789</v>
      </c>
      <c r="G31" t="s">
        <v>106</v>
      </c>
      <c r="H31" s="77">
        <v>3419</v>
      </c>
      <c r="I31" s="77">
        <v>3124</v>
      </c>
      <c r="J31" s="77">
        <v>0</v>
      </c>
      <c r="K31" s="77">
        <v>375.86284164</v>
      </c>
      <c r="L31" s="78">
        <v>0</v>
      </c>
      <c r="M31" s="78">
        <v>1.2800000000000001E-2</v>
      </c>
      <c r="N31" s="78">
        <v>1.5E-3</v>
      </c>
    </row>
    <row r="32" spans="2:14">
      <c r="B32" t="s">
        <v>811</v>
      </c>
      <c r="C32" t="s">
        <v>812</v>
      </c>
      <c r="D32" t="s">
        <v>564</v>
      </c>
      <c r="E32" t="s">
        <v>813</v>
      </c>
      <c r="F32" t="s">
        <v>789</v>
      </c>
      <c r="G32" t="s">
        <v>106</v>
      </c>
      <c r="H32" s="77">
        <v>2020</v>
      </c>
      <c r="I32" s="77">
        <v>5648</v>
      </c>
      <c r="J32" s="77">
        <v>0</v>
      </c>
      <c r="K32" s="77">
        <v>401.4813024</v>
      </c>
      <c r="L32" s="78">
        <v>0</v>
      </c>
      <c r="M32" s="78">
        <v>1.37E-2</v>
      </c>
      <c r="N32" s="78">
        <v>1.6000000000000001E-3</v>
      </c>
    </row>
    <row r="33" spans="2:14">
      <c r="B33" t="s">
        <v>814</v>
      </c>
      <c r="C33" t="s">
        <v>815</v>
      </c>
      <c r="D33" t="s">
        <v>564</v>
      </c>
      <c r="E33" t="s">
        <v>816</v>
      </c>
      <c r="F33" t="s">
        <v>789</v>
      </c>
      <c r="G33" t="s">
        <v>106</v>
      </c>
      <c r="H33" s="77">
        <v>3232</v>
      </c>
      <c r="I33" s="77">
        <v>14125</v>
      </c>
      <c r="J33" s="77">
        <v>0</v>
      </c>
      <c r="K33" s="77">
        <v>1606.49388</v>
      </c>
      <c r="L33" s="78">
        <v>0</v>
      </c>
      <c r="M33" s="78">
        <v>5.4699999999999999E-2</v>
      </c>
      <c r="N33" s="78">
        <v>6.3E-3</v>
      </c>
    </row>
    <row r="34" spans="2:14">
      <c r="B34" t="s">
        <v>817</v>
      </c>
      <c r="C34" t="s">
        <v>818</v>
      </c>
      <c r="D34" t="s">
        <v>745</v>
      </c>
      <c r="E34" t="s">
        <v>819</v>
      </c>
      <c r="F34" t="s">
        <v>789</v>
      </c>
      <c r="G34" t="s">
        <v>106</v>
      </c>
      <c r="H34" s="77">
        <v>15143</v>
      </c>
      <c r="I34" s="77">
        <v>5162</v>
      </c>
      <c r="J34" s="77">
        <v>0</v>
      </c>
      <c r="K34" s="77">
        <v>2750.7377615400001</v>
      </c>
      <c r="L34" s="78">
        <v>0</v>
      </c>
      <c r="M34" s="78">
        <v>9.3700000000000006E-2</v>
      </c>
      <c r="N34" s="78">
        <v>1.0800000000000001E-2</v>
      </c>
    </row>
    <row r="35" spans="2:14">
      <c r="B35" t="s">
        <v>820</v>
      </c>
      <c r="C35" t="s">
        <v>821</v>
      </c>
      <c r="D35" t="s">
        <v>745</v>
      </c>
      <c r="E35" t="s">
        <v>819</v>
      </c>
      <c r="F35" t="s">
        <v>789</v>
      </c>
      <c r="G35" t="s">
        <v>106</v>
      </c>
      <c r="H35" s="77">
        <v>2707</v>
      </c>
      <c r="I35" s="77">
        <v>26628</v>
      </c>
      <c r="J35" s="77">
        <v>0</v>
      </c>
      <c r="K35" s="77">
        <v>2536.5654392400002</v>
      </c>
      <c r="L35" s="78">
        <v>0</v>
      </c>
      <c r="M35" s="78">
        <v>8.6400000000000005E-2</v>
      </c>
      <c r="N35" s="78">
        <v>0.01</v>
      </c>
    </row>
    <row r="36" spans="2:14">
      <c r="B36" t="s">
        <v>822</v>
      </c>
      <c r="C36" t="s">
        <v>823</v>
      </c>
      <c r="D36" t="s">
        <v>783</v>
      </c>
      <c r="E36" t="s">
        <v>824</v>
      </c>
      <c r="F36" t="s">
        <v>789</v>
      </c>
      <c r="G36" t="s">
        <v>110</v>
      </c>
      <c r="H36" s="77">
        <v>6107</v>
      </c>
      <c r="I36" s="77">
        <v>11740</v>
      </c>
      <c r="J36" s="77">
        <v>0</v>
      </c>
      <c r="K36" s="77">
        <v>2690.7576353999998</v>
      </c>
      <c r="L36" s="78">
        <v>0</v>
      </c>
      <c r="M36" s="78">
        <v>9.1700000000000004E-2</v>
      </c>
      <c r="N36" s="78">
        <v>1.06E-2</v>
      </c>
    </row>
    <row r="37" spans="2:14">
      <c r="B37" t="s">
        <v>825</v>
      </c>
      <c r="C37" t="s">
        <v>826</v>
      </c>
      <c r="D37" t="s">
        <v>123</v>
      </c>
      <c r="E37" t="s">
        <v>824</v>
      </c>
      <c r="F37" t="s">
        <v>789</v>
      </c>
      <c r="G37" t="s">
        <v>106</v>
      </c>
      <c r="H37" s="77">
        <v>2241</v>
      </c>
      <c r="I37" s="77">
        <v>2830</v>
      </c>
      <c r="J37" s="77">
        <v>0</v>
      </c>
      <c r="K37" s="77">
        <v>223.1760357</v>
      </c>
      <c r="L37" s="78">
        <v>0</v>
      </c>
      <c r="M37" s="78">
        <v>7.6E-3</v>
      </c>
      <c r="N37" s="78">
        <v>8.9999999999999998E-4</v>
      </c>
    </row>
    <row r="38" spans="2:14">
      <c r="B38" t="s">
        <v>827</v>
      </c>
      <c r="C38" t="s">
        <v>828</v>
      </c>
      <c r="D38" t="s">
        <v>564</v>
      </c>
      <c r="E38" t="s">
        <v>824</v>
      </c>
      <c r="F38" t="s">
        <v>789</v>
      </c>
      <c r="G38" t="s">
        <v>106</v>
      </c>
      <c r="H38" s="77">
        <v>7620</v>
      </c>
      <c r="I38" s="77">
        <v>5444</v>
      </c>
      <c r="J38" s="77">
        <v>0</v>
      </c>
      <c r="K38" s="77">
        <v>1459.7966232000001</v>
      </c>
      <c r="L38" s="78">
        <v>0</v>
      </c>
      <c r="M38" s="78">
        <v>4.9700000000000001E-2</v>
      </c>
      <c r="N38" s="78">
        <v>5.7000000000000002E-3</v>
      </c>
    </row>
    <row r="39" spans="2:14">
      <c r="B39" t="s">
        <v>829</v>
      </c>
      <c r="C39" t="s">
        <v>830</v>
      </c>
      <c r="D39" t="s">
        <v>564</v>
      </c>
      <c r="E39" t="s">
        <v>824</v>
      </c>
      <c r="F39" t="s">
        <v>789</v>
      </c>
      <c r="G39" t="s">
        <v>106</v>
      </c>
      <c r="H39" s="77">
        <v>2121</v>
      </c>
      <c r="I39" s="77">
        <v>17436</v>
      </c>
      <c r="J39" s="77">
        <v>0</v>
      </c>
      <c r="K39" s="77">
        <v>1301.3879936400001</v>
      </c>
      <c r="L39" s="78">
        <v>0</v>
      </c>
      <c r="M39" s="78">
        <v>4.4299999999999999E-2</v>
      </c>
      <c r="N39" s="78">
        <v>5.1000000000000004E-3</v>
      </c>
    </row>
    <row r="40" spans="2:14">
      <c r="B40" t="s">
        <v>831</v>
      </c>
      <c r="C40" t="s">
        <v>832</v>
      </c>
      <c r="D40" t="s">
        <v>564</v>
      </c>
      <c r="E40" t="s">
        <v>833</v>
      </c>
      <c r="F40" t="s">
        <v>789</v>
      </c>
      <c r="G40" t="s">
        <v>106</v>
      </c>
      <c r="H40" s="77">
        <v>16453</v>
      </c>
      <c r="I40" s="77">
        <v>1708</v>
      </c>
      <c r="J40" s="77">
        <v>0</v>
      </c>
      <c r="K40" s="77">
        <v>988.89966756000001</v>
      </c>
      <c r="L40" s="78">
        <v>0</v>
      </c>
      <c r="M40" s="78">
        <v>3.3700000000000001E-2</v>
      </c>
      <c r="N40" s="78">
        <v>3.8999999999999998E-3</v>
      </c>
    </row>
    <row r="41" spans="2:14">
      <c r="B41" t="s">
        <v>834</v>
      </c>
      <c r="C41" t="s">
        <v>835</v>
      </c>
      <c r="D41" t="s">
        <v>564</v>
      </c>
      <c r="E41" t="s">
        <v>836</v>
      </c>
      <c r="F41" t="s">
        <v>789</v>
      </c>
      <c r="G41" t="s">
        <v>106</v>
      </c>
      <c r="H41" s="77">
        <v>5106</v>
      </c>
      <c r="I41" s="77">
        <v>38243</v>
      </c>
      <c r="J41" s="77">
        <v>24.094840000000001</v>
      </c>
      <c r="K41" s="77">
        <v>6895.6024340200001</v>
      </c>
      <c r="L41" s="78">
        <v>0</v>
      </c>
      <c r="M41" s="78">
        <v>0.2349</v>
      </c>
      <c r="N41" s="78">
        <v>2.7099999999999999E-2</v>
      </c>
    </row>
    <row r="42" spans="2:14">
      <c r="B42" t="s">
        <v>837</v>
      </c>
      <c r="C42" t="s">
        <v>838</v>
      </c>
      <c r="D42" t="s">
        <v>564</v>
      </c>
      <c r="E42" t="s">
        <v>839</v>
      </c>
      <c r="F42" t="s">
        <v>789</v>
      </c>
      <c r="G42" t="s">
        <v>106</v>
      </c>
      <c r="H42" s="77">
        <v>8733</v>
      </c>
      <c r="I42" s="77">
        <v>3259</v>
      </c>
      <c r="J42" s="77">
        <v>0</v>
      </c>
      <c r="K42" s="77">
        <v>1001.53720593</v>
      </c>
      <c r="L42" s="78">
        <v>0</v>
      </c>
      <c r="M42" s="78">
        <v>3.4099999999999998E-2</v>
      </c>
      <c r="N42" s="78">
        <v>3.8999999999999998E-3</v>
      </c>
    </row>
    <row r="43" spans="2:14">
      <c r="B43" s="79" t="s">
        <v>840</v>
      </c>
      <c r="D43" s="16"/>
      <c r="E43" s="16"/>
      <c r="F43" s="16"/>
      <c r="G43" s="16"/>
      <c r="H43" s="81">
        <v>8695</v>
      </c>
      <c r="J43" s="81">
        <v>0</v>
      </c>
      <c r="K43" s="81">
        <v>3225.9160381500001</v>
      </c>
      <c r="M43" s="80">
        <v>0.1099</v>
      </c>
      <c r="N43" s="80">
        <v>1.2699999999999999E-2</v>
      </c>
    </row>
    <row r="44" spans="2:14">
      <c r="B44" t="s">
        <v>841</v>
      </c>
      <c r="C44" t="s">
        <v>842</v>
      </c>
      <c r="D44" t="s">
        <v>564</v>
      </c>
      <c r="E44" t="s">
        <v>824</v>
      </c>
      <c r="F44" t="s">
        <v>843</v>
      </c>
      <c r="G44" t="s">
        <v>106</v>
      </c>
      <c r="H44" s="77">
        <v>8695</v>
      </c>
      <c r="I44" s="77">
        <v>10543</v>
      </c>
      <c r="J44" s="77">
        <v>0</v>
      </c>
      <c r="K44" s="77">
        <v>3225.9160381500001</v>
      </c>
      <c r="L44" s="78">
        <v>0</v>
      </c>
      <c r="M44" s="78">
        <v>0.1099</v>
      </c>
      <c r="N44" s="78">
        <v>1.2699999999999999E-2</v>
      </c>
    </row>
    <row r="45" spans="2:14">
      <c r="B45" s="79" t="s">
        <v>561</v>
      </c>
      <c r="D45" s="16"/>
      <c r="E45" s="16"/>
      <c r="F45" s="16"/>
      <c r="G45" s="16"/>
      <c r="H45" s="81">
        <v>0</v>
      </c>
      <c r="J45" s="81">
        <v>0</v>
      </c>
      <c r="K45" s="81">
        <v>0</v>
      </c>
      <c r="M45" s="80">
        <v>0</v>
      </c>
      <c r="N45" s="80">
        <v>0</v>
      </c>
    </row>
    <row r="46" spans="2:14">
      <c r="B46" t="s">
        <v>222</v>
      </c>
      <c r="C46" t="s">
        <v>222</v>
      </c>
      <c r="D46" s="16"/>
      <c r="E46" s="16"/>
      <c r="F46" t="s">
        <v>222</v>
      </c>
      <c r="G46" t="s">
        <v>222</v>
      </c>
      <c r="H46" s="77">
        <v>0</v>
      </c>
      <c r="I46" s="77">
        <v>0</v>
      </c>
      <c r="K46" s="77">
        <v>0</v>
      </c>
      <c r="L46" s="78">
        <v>0</v>
      </c>
      <c r="M46" s="78">
        <v>0</v>
      </c>
      <c r="N46" s="78">
        <v>0</v>
      </c>
    </row>
    <row r="47" spans="2:14">
      <c r="B47" s="79" t="s">
        <v>806</v>
      </c>
      <c r="D47" s="16"/>
      <c r="E47" s="16"/>
      <c r="F47" s="16"/>
      <c r="G47" s="16"/>
      <c r="H47" s="81">
        <v>0</v>
      </c>
      <c r="J47" s="81">
        <v>0</v>
      </c>
      <c r="K47" s="81">
        <v>0</v>
      </c>
      <c r="M47" s="80">
        <v>0</v>
      </c>
      <c r="N47" s="80">
        <v>0</v>
      </c>
    </row>
    <row r="48" spans="2:14">
      <c r="B48" t="s">
        <v>222</v>
      </c>
      <c r="C48" t="s">
        <v>222</v>
      </c>
      <c r="D48" s="16"/>
      <c r="E48" s="16"/>
      <c r="F48" t="s">
        <v>222</v>
      </c>
      <c r="G48" t="s">
        <v>222</v>
      </c>
      <c r="H48" s="77">
        <v>0</v>
      </c>
      <c r="I48" s="77">
        <v>0</v>
      </c>
      <c r="K48" s="77">
        <v>0</v>
      </c>
      <c r="L48" s="78">
        <v>0</v>
      </c>
      <c r="M48" s="78">
        <v>0</v>
      </c>
      <c r="N48" s="78">
        <v>0</v>
      </c>
    </row>
    <row r="49" spans="2:7">
      <c r="B49" t="s">
        <v>229</v>
      </c>
      <c r="D49" s="16"/>
      <c r="E49" s="16"/>
      <c r="F49" s="16"/>
      <c r="G49" s="16"/>
    </row>
    <row r="50" spans="2:7">
      <c r="B50" t="s">
        <v>285</v>
      </c>
      <c r="D50" s="16"/>
      <c r="E50" s="16"/>
      <c r="F50" s="16"/>
      <c r="G50" s="16"/>
    </row>
    <row r="51" spans="2:7">
      <c r="B51" t="s">
        <v>286</v>
      </c>
      <c r="D51" s="16"/>
      <c r="E51" s="16"/>
      <c r="F51" s="16"/>
      <c r="G51" s="16"/>
    </row>
    <row r="52" spans="2:7">
      <c r="B52" t="s">
        <v>287</v>
      </c>
      <c r="D52" s="16"/>
      <c r="E52" s="16"/>
      <c r="F52" s="16"/>
      <c r="G52" s="16"/>
    </row>
    <row r="53" spans="2:7">
      <c r="B53" t="s">
        <v>288</v>
      </c>
      <c r="D53" s="16"/>
      <c r="E53" s="16"/>
      <c r="F53" s="16"/>
      <c r="G53" s="16"/>
    </row>
    <row r="54" spans="2:7">
      <c r="D54" s="16"/>
      <c r="E54" s="16"/>
      <c r="F54" s="16"/>
      <c r="G54" s="16"/>
    </row>
    <row r="55" spans="2:7">
      <c r="D55" s="16"/>
      <c r="E55" s="16"/>
      <c r="F55" s="16"/>
      <c r="G55" s="16"/>
    </row>
    <row r="56" spans="2:7">
      <c r="D56" s="16"/>
      <c r="E56" s="16"/>
      <c r="F56" s="16"/>
      <c r="G56" s="16"/>
    </row>
    <row r="57" spans="2:7">
      <c r="D57" s="16"/>
      <c r="E57" s="16"/>
      <c r="F57" s="16"/>
      <c r="G57" s="16"/>
    </row>
    <row r="58" spans="2:7">
      <c r="D58" s="16"/>
      <c r="E58" s="16"/>
      <c r="F58" s="16"/>
      <c r="G58" s="16"/>
    </row>
    <row r="59" spans="2:7">
      <c r="D59" s="16"/>
      <c r="E59" s="16"/>
      <c r="F59" s="16"/>
      <c r="G59" s="16"/>
    </row>
    <row r="60" spans="2:7">
      <c r="D60" s="16"/>
      <c r="E60" s="16"/>
      <c r="F60" s="16"/>
      <c r="G60" s="16"/>
    </row>
    <row r="61" spans="2:7">
      <c r="D61" s="16"/>
      <c r="E61" s="16"/>
      <c r="F61" s="16"/>
      <c r="G61" s="16"/>
    </row>
    <row r="62" spans="2:7">
      <c r="D62" s="16"/>
      <c r="E62" s="16"/>
      <c r="F62" s="16"/>
      <c r="G62" s="16"/>
    </row>
    <row r="63" spans="2:7">
      <c r="D63" s="16"/>
      <c r="E63" s="16"/>
      <c r="F63" s="16"/>
      <c r="G63" s="16"/>
    </row>
    <row r="64" spans="2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3"/>
    </row>
    <row r="7" spans="2:65" ht="26.25" customHeight="1">
      <c r="B7" s="101" t="s">
        <v>93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967618.55</v>
      </c>
      <c r="K11" s="7"/>
      <c r="L11" s="75">
        <v>2528.292659745</v>
      </c>
      <c r="M11" s="7"/>
      <c r="N11" s="76">
        <v>1</v>
      </c>
      <c r="O11" s="76">
        <v>9.9000000000000008E-3</v>
      </c>
      <c r="P11" s="35"/>
      <c r="BG11" s="16"/>
      <c r="BH11" s="19"/>
      <c r="BI11" s="16"/>
      <c r="BM11" s="16"/>
    </row>
    <row r="12" spans="2:65">
      <c r="B12" s="79" t="s">
        <v>202</v>
      </c>
      <c r="C12" s="16"/>
      <c r="D12" s="16"/>
      <c r="E12" s="16"/>
      <c r="J12" s="81">
        <v>964685.55</v>
      </c>
      <c r="L12" s="81">
        <v>666.59771505000003</v>
      </c>
      <c r="N12" s="80">
        <v>0.26369999999999999</v>
      </c>
      <c r="O12" s="80">
        <v>2.5999999999999999E-3</v>
      </c>
    </row>
    <row r="13" spans="2:65">
      <c r="B13" s="79" t="s">
        <v>844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222</v>
      </c>
      <c r="C14" t="s">
        <v>222</v>
      </c>
      <c r="D14" s="16"/>
      <c r="E14" s="16"/>
      <c r="F14" t="s">
        <v>222</v>
      </c>
      <c r="G14" t="s">
        <v>222</v>
      </c>
      <c r="I14" t="s">
        <v>222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845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222</v>
      </c>
      <c r="C16" t="s">
        <v>222</v>
      </c>
      <c r="D16" s="16"/>
      <c r="E16" s="16"/>
      <c r="F16" t="s">
        <v>222</v>
      </c>
      <c r="G16" t="s">
        <v>222</v>
      </c>
      <c r="I16" t="s">
        <v>222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964685.55</v>
      </c>
      <c r="L17" s="81">
        <v>666.59771505000003</v>
      </c>
      <c r="N17" s="80">
        <v>0.26369999999999999</v>
      </c>
      <c r="O17" s="80">
        <v>2.5999999999999999E-3</v>
      </c>
    </row>
    <row r="18" spans="2:15">
      <c r="B18" t="s">
        <v>846</v>
      </c>
      <c r="C18" t="s">
        <v>847</v>
      </c>
      <c r="D18" t="s">
        <v>100</v>
      </c>
      <c r="E18" t="s">
        <v>848</v>
      </c>
      <c r="F18" t="s">
        <v>789</v>
      </c>
      <c r="G18" t="s">
        <v>319</v>
      </c>
      <c r="H18" t="s">
        <v>208</v>
      </c>
      <c r="I18" t="s">
        <v>102</v>
      </c>
      <c r="J18" s="77">
        <v>964685.55</v>
      </c>
      <c r="K18" s="77">
        <v>69.099999999999994</v>
      </c>
      <c r="L18" s="77">
        <v>666.59771505000003</v>
      </c>
      <c r="M18" s="78">
        <v>2.8E-3</v>
      </c>
      <c r="N18" s="78">
        <v>0.26369999999999999</v>
      </c>
      <c r="O18" s="78">
        <v>2.5999999999999999E-3</v>
      </c>
    </row>
    <row r="19" spans="2:15">
      <c r="B19" s="79" t="s">
        <v>561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222</v>
      </c>
      <c r="C20" t="s">
        <v>222</v>
      </c>
      <c r="D20" s="16"/>
      <c r="E20" s="16"/>
      <c r="F20" t="s">
        <v>222</v>
      </c>
      <c r="G20" t="s">
        <v>222</v>
      </c>
      <c r="I20" t="s">
        <v>222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227</v>
      </c>
      <c r="C21" s="16"/>
      <c r="D21" s="16"/>
      <c r="E21" s="16"/>
      <c r="J21" s="81">
        <v>2933</v>
      </c>
      <c r="L21" s="81">
        <v>1861.694944695</v>
      </c>
      <c r="N21" s="80">
        <v>0.73629999999999995</v>
      </c>
      <c r="O21" s="80">
        <v>7.3000000000000001E-3</v>
      </c>
    </row>
    <row r="22" spans="2:15">
      <c r="B22" s="79" t="s">
        <v>844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222</v>
      </c>
      <c r="C23" t="s">
        <v>222</v>
      </c>
      <c r="D23" s="16"/>
      <c r="E23" s="16"/>
      <c r="F23" t="s">
        <v>222</v>
      </c>
      <c r="G23" t="s">
        <v>222</v>
      </c>
      <c r="I23" t="s">
        <v>222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845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222</v>
      </c>
      <c r="C25" t="s">
        <v>222</v>
      </c>
      <c r="D25" s="16"/>
      <c r="E25" s="16"/>
      <c r="F25" t="s">
        <v>222</v>
      </c>
      <c r="G25" t="s">
        <v>222</v>
      </c>
      <c r="I25" t="s">
        <v>222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2933</v>
      </c>
      <c r="L26" s="81">
        <v>1861.694944695</v>
      </c>
      <c r="N26" s="80">
        <v>0.73629999999999995</v>
      </c>
      <c r="O26" s="80">
        <v>7.3000000000000001E-3</v>
      </c>
    </row>
    <row r="27" spans="2:15">
      <c r="B27" t="s">
        <v>849</v>
      </c>
      <c r="C27" t="s">
        <v>850</v>
      </c>
      <c r="D27" t="s">
        <v>123</v>
      </c>
      <c r="E27" t="s">
        <v>851</v>
      </c>
      <c r="F27" t="s">
        <v>789</v>
      </c>
      <c r="G27" t="s">
        <v>222</v>
      </c>
      <c r="H27" t="s">
        <v>532</v>
      </c>
      <c r="I27" t="s">
        <v>106</v>
      </c>
      <c r="J27" s="77">
        <v>2246</v>
      </c>
      <c r="K27" s="77">
        <v>18311</v>
      </c>
      <c r="L27" s="77">
        <v>1447.24174614</v>
      </c>
      <c r="M27" s="78">
        <v>0</v>
      </c>
      <c r="N27" s="78">
        <v>0.57240000000000002</v>
      </c>
      <c r="O27" s="78">
        <v>5.7000000000000002E-3</v>
      </c>
    </row>
    <row r="28" spans="2:15">
      <c r="B28" t="s">
        <v>852</v>
      </c>
      <c r="C28" t="s">
        <v>853</v>
      </c>
      <c r="D28" t="s">
        <v>123</v>
      </c>
      <c r="E28" t="s">
        <v>854</v>
      </c>
      <c r="F28" t="s">
        <v>789</v>
      </c>
      <c r="G28" t="s">
        <v>222</v>
      </c>
      <c r="H28" t="s">
        <v>532</v>
      </c>
      <c r="I28" t="s">
        <v>106</v>
      </c>
      <c r="J28" s="77">
        <v>687</v>
      </c>
      <c r="K28" s="77">
        <v>17143.5</v>
      </c>
      <c r="L28" s="77">
        <v>414.45319855499997</v>
      </c>
      <c r="M28" s="78">
        <v>0</v>
      </c>
      <c r="N28" s="78">
        <v>0.16389999999999999</v>
      </c>
      <c r="O28" s="78">
        <v>1.6000000000000001E-3</v>
      </c>
    </row>
    <row r="29" spans="2:15">
      <c r="B29" s="79" t="s">
        <v>561</v>
      </c>
      <c r="C29" s="16"/>
      <c r="D29" s="16"/>
      <c r="E29" s="16"/>
      <c r="J29" s="81">
        <v>0</v>
      </c>
      <c r="L29" s="81">
        <v>0</v>
      </c>
      <c r="N29" s="80">
        <v>0</v>
      </c>
      <c r="O29" s="80">
        <v>0</v>
      </c>
    </row>
    <row r="30" spans="2:15">
      <c r="B30" t="s">
        <v>222</v>
      </c>
      <c r="C30" t="s">
        <v>222</v>
      </c>
      <c r="D30" s="16"/>
      <c r="E30" s="16"/>
      <c r="F30" t="s">
        <v>222</v>
      </c>
      <c r="G30" t="s">
        <v>222</v>
      </c>
      <c r="I30" t="s">
        <v>222</v>
      </c>
      <c r="J30" s="77">
        <v>0</v>
      </c>
      <c r="K30" s="77">
        <v>0</v>
      </c>
      <c r="L30" s="77">
        <v>0</v>
      </c>
      <c r="M30" s="78">
        <v>0</v>
      </c>
      <c r="N30" s="78">
        <v>0</v>
      </c>
      <c r="O30" s="78">
        <v>0</v>
      </c>
    </row>
    <row r="31" spans="2:15">
      <c r="B31" t="s">
        <v>229</v>
      </c>
      <c r="C31" s="16"/>
      <c r="D31" s="16"/>
      <c r="E31" s="16"/>
    </row>
    <row r="32" spans="2:15">
      <c r="B32" t="s">
        <v>285</v>
      </c>
      <c r="C32" s="16"/>
      <c r="D32" s="16"/>
      <c r="E32" s="16"/>
    </row>
    <row r="33" spans="2:5">
      <c r="B33" t="s">
        <v>286</v>
      </c>
      <c r="C33" s="16"/>
      <c r="D33" s="16"/>
      <c r="E33" s="16"/>
    </row>
    <row r="34" spans="2:5">
      <c r="B34" t="s">
        <v>287</v>
      </c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6" spans="2:60" ht="26.25" customHeight="1">
      <c r="B6" s="101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3"/>
    </row>
    <row r="7" spans="2:60" ht="26.25" customHeight="1">
      <c r="B7" s="101" t="s">
        <v>95</v>
      </c>
      <c r="C7" s="102"/>
      <c r="D7" s="102"/>
      <c r="E7" s="102"/>
      <c r="F7" s="102"/>
      <c r="G7" s="102"/>
      <c r="H7" s="102"/>
      <c r="I7" s="102"/>
      <c r="J7" s="102"/>
      <c r="K7" s="102"/>
      <c r="L7" s="103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64745</v>
      </c>
      <c r="H11" s="7"/>
      <c r="I11" s="75">
        <v>174.56464500000001</v>
      </c>
      <c r="J11" s="25"/>
      <c r="K11" s="76">
        <v>1</v>
      </c>
      <c r="L11" s="76">
        <v>6.9999999999999999E-4</v>
      </c>
      <c r="BC11" s="16"/>
      <c r="BD11" s="19"/>
      <c r="BE11" s="16"/>
      <c r="BG11" s="16"/>
    </row>
    <row r="12" spans="2:60">
      <c r="B12" s="79" t="s">
        <v>202</v>
      </c>
      <c r="D12" s="16"/>
      <c r="E12" s="16"/>
      <c r="G12" s="81">
        <v>64745</v>
      </c>
      <c r="I12" s="81">
        <v>174.56464500000001</v>
      </c>
      <c r="K12" s="80">
        <v>1</v>
      </c>
      <c r="L12" s="80">
        <v>6.9999999999999999E-4</v>
      </c>
    </row>
    <row r="13" spans="2:60">
      <c r="B13" s="79" t="s">
        <v>855</v>
      </c>
      <c r="D13" s="16"/>
      <c r="E13" s="16"/>
      <c r="G13" s="81">
        <v>64745</v>
      </c>
      <c r="I13" s="81">
        <v>174.56464500000001</v>
      </c>
      <c r="K13" s="80">
        <v>1</v>
      </c>
      <c r="L13" s="80">
        <v>6.9999999999999999E-4</v>
      </c>
    </row>
    <row r="14" spans="2:60">
      <c r="B14" t="s">
        <v>856</v>
      </c>
      <c r="C14" t="s">
        <v>857</v>
      </c>
      <c r="D14" t="s">
        <v>100</v>
      </c>
      <c r="E14" t="s">
        <v>450</v>
      </c>
      <c r="F14" t="s">
        <v>102</v>
      </c>
      <c r="G14" s="77">
        <v>8500</v>
      </c>
      <c r="H14" s="77">
        <v>1920</v>
      </c>
      <c r="I14" s="77">
        <v>163.19999999999999</v>
      </c>
      <c r="J14" s="78">
        <v>4.3E-3</v>
      </c>
      <c r="K14" s="78">
        <v>0.93489999999999995</v>
      </c>
      <c r="L14" s="78">
        <v>5.9999999999999995E-4</v>
      </c>
    </row>
    <row r="15" spans="2:60">
      <c r="B15" t="s">
        <v>858</v>
      </c>
      <c r="C15" t="s">
        <v>859</v>
      </c>
      <c r="D15" t="s">
        <v>100</v>
      </c>
      <c r="E15" t="s">
        <v>732</v>
      </c>
      <c r="F15" t="s">
        <v>106</v>
      </c>
      <c r="G15" s="77">
        <v>36350</v>
      </c>
      <c r="H15" s="77">
        <v>23</v>
      </c>
      <c r="I15" s="77">
        <v>8.3605</v>
      </c>
      <c r="J15" s="78">
        <v>1.0500000000000001E-2</v>
      </c>
      <c r="K15" s="78">
        <v>4.7899999999999998E-2</v>
      </c>
      <c r="L15" s="78">
        <v>0</v>
      </c>
    </row>
    <row r="16" spans="2:60">
      <c r="B16" t="s">
        <v>860</v>
      </c>
      <c r="C16" t="s">
        <v>861</v>
      </c>
      <c r="D16" t="s">
        <v>100</v>
      </c>
      <c r="E16" t="s">
        <v>862</v>
      </c>
      <c r="F16" t="s">
        <v>102</v>
      </c>
      <c r="G16" s="77">
        <v>19895</v>
      </c>
      <c r="H16" s="77">
        <v>15.1</v>
      </c>
      <c r="I16" s="77">
        <v>3.0041449999999998</v>
      </c>
      <c r="J16" s="78">
        <v>2.0299999999999999E-2</v>
      </c>
      <c r="K16" s="78">
        <v>1.72E-2</v>
      </c>
      <c r="L16" s="78">
        <v>0</v>
      </c>
    </row>
    <row r="17" spans="2:12">
      <c r="B17" s="79" t="s">
        <v>227</v>
      </c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s="79" t="s">
        <v>863</v>
      </c>
      <c r="D18" s="16"/>
      <c r="E18" s="16"/>
      <c r="G18" s="81">
        <v>0</v>
      </c>
      <c r="I18" s="81">
        <v>0</v>
      </c>
      <c r="K18" s="80">
        <v>0</v>
      </c>
      <c r="L18" s="80">
        <v>0</v>
      </c>
    </row>
    <row r="19" spans="2:12">
      <c r="B19" t="s">
        <v>222</v>
      </c>
      <c r="C19" t="s">
        <v>222</v>
      </c>
      <c r="D19" s="16"/>
      <c r="E19" t="s">
        <v>222</v>
      </c>
      <c r="F19" t="s">
        <v>222</v>
      </c>
      <c r="G19" s="77">
        <v>0</v>
      </c>
      <c r="H19" s="77">
        <v>0</v>
      </c>
      <c r="I19" s="77">
        <v>0</v>
      </c>
      <c r="J19" s="78">
        <v>0</v>
      </c>
      <c r="K19" s="78">
        <v>0</v>
      </c>
      <c r="L19" s="78">
        <v>0</v>
      </c>
    </row>
    <row r="20" spans="2:12">
      <c r="B20" t="s">
        <v>229</v>
      </c>
      <c r="D20" s="16"/>
      <c r="E20" s="16"/>
    </row>
    <row r="21" spans="2:12">
      <c r="B21" t="s">
        <v>285</v>
      </c>
      <c r="D21" s="16"/>
      <c r="E21" s="16"/>
    </row>
    <row r="22" spans="2:12">
      <c r="B22" t="s">
        <v>286</v>
      </c>
      <c r="D22" s="16"/>
      <c r="E22" s="16"/>
    </row>
    <row r="23" spans="2:12">
      <c r="B23" t="s">
        <v>287</v>
      </c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D610DF4-CAB5-42FF-8B6C-23AE8F602901}"/>
</file>

<file path=customXml/itemProps2.xml><?xml version="1.0" encoding="utf-8"?>
<ds:datastoreItem xmlns:ds="http://schemas.openxmlformats.org/officeDocument/2006/customXml" ds:itemID="{106701E3-183A-4000-99C2-C14948A3412E}"/>
</file>

<file path=customXml/itemProps3.xml><?xml version="1.0" encoding="utf-8"?>
<ds:datastoreItem xmlns:ds="http://schemas.openxmlformats.org/officeDocument/2006/customXml" ds:itemID="{137454D5-1AEA-4F9A-BBC3-10F157FFD4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Yuli</dc:creator>
  <cp:lastModifiedBy>אינסה קלאוז</cp:lastModifiedBy>
  <dcterms:created xsi:type="dcterms:W3CDTF">2015-11-10T09:34:27Z</dcterms:created>
  <dcterms:modified xsi:type="dcterms:W3CDTF">2023-01-24T12:17:25Z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