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0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G11" i="16" l="1"/>
  <c r="G10" i="16" s="1"/>
  <c r="I16" i="16"/>
  <c r="I11" i="16" s="1"/>
  <c r="I10" i="16" s="1"/>
  <c r="K22" i="16" l="1"/>
  <c r="K14" i="16"/>
  <c r="K11" i="16"/>
  <c r="K10" i="16"/>
  <c r="K12" i="16"/>
  <c r="K15" i="16"/>
  <c r="K17" i="16"/>
  <c r="K19" i="16"/>
  <c r="K21" i="16"/>
  <c r="C26" i="1"/>
  <c r="K13" i="16"/>
  <c r="K16" i="16"/>
  <c r="K18" i="16"/>
  <c r="K20" i="16"/>
  <c r="I13" i="2"/>
  <c r="I11" i="2" s="1"/>
  <c r="I10" i="2" l="1"/>
  <c r="I9" i="2" l="1"/>
  <c r="J10" i="2"/>
  <c r="B18" i="27"/>
  <c r="B10" i="27"/>
  <c r="B9" i="27" s="1"/>
  <c r="C42" i="1" s="1"/>
  <c r="J15" i="2" l="1"/>
  <c r="C10" i="1"/>
  <c r="C41" i="1" s="1"/>
  <c r="D12" i="1" s="1"/>
  <c r="J23" i="2"/>
  <c r="J21" i="2"/>
  <c r="J14" i="2"/>
  <c r="J24" i="2"/>
  <c r="J12" i="2"/>
  <c r="J22" i="2"/>
  <c r="J9" i="2"/>
  <c r="J20" i="2"/>
  <c r="J19" i="2"/>
  <c r="J17" i="2"/>
  <c r="J16" i="2"/>
  <c r="J18" i="2"/>
  <c r="J13" i="2"/>
  <c r="J11" i="2"/>
  <c r="K9" i="2" l="1"/>
  <c r="D10" i="1" s="1"/>
  <c r="L14" i="16"/>
  <c r="K10" i="2"/>
  <c r="L13" i="16"/>
  <c r="D27" i="1"/>
  <c r="D38" i="1"/>
  <c r="D41" i="1"/>
  <c r="L11" i="16"/>
  <c r="D31" i="1"/>
  <c r="D33" i="1"/>
  <c r="L20" i="16"/>
  <c r="K23" i="2"/>
  <c r="D19" i="1"/>
  <c r="D30" i="1"/>
  <c r="K20" i="2"/>
  <c r="D34" i="1"/>
  <c r="L21" i="16"/>
  <c r="L19" i="16"/>
  <c r="D18" i="1"/>
  <c r="K11" i="2"/>
  <c r="D29" i="1"/>
  <c r="L22" i="16"/>
  <c r="D13" i="1"/>
  <c r="D35" i="1"/>
  <c r="D20" i="1"/>
  <c r="D17" i="1"/>
  <c r="D40" i="1"/>
  <c r="D21" i="1"/>
  <c r="D15" i="1"/>
  <c r="D26" i="1"/>
  <c r="K21" i="2"/>
  <c r="D24" i="1"/>
  <c r="L10" i="16"/>
  <c r="K17" i="2"/>
  <c r="D36" i="1"/>
  <c r="D23" i="1"/>
  <c r="D25" i="1"/>
  <c r="L18" i="16"/>
  <c r="L16" i="16"/>
  <c r="L12" i="16"/>
  <c r="K19" i="2"/>
  <c r="D28" i="1"/>
  <c r="D39" i="1"/>
  <c r="K16" i="2"/>
  <c r="K15" i="2"/>
  <c r="D14" i="1"/>
  <c r="K12" i="2"/>
  <c r="D16" i="1"/>
  <c r="D32" i="1"/>
  <c r="L17" i="16"/>
  <c r="K22" i="2"/>
  <c r="K18" i="2"/>
  <c r="K13" i="2"/>
  <c r="L15" i="16"/>
  <c r="K14" i="2"/>
</calcChain>
</file>

<file path=xl/sharedStrings.xml><?xml version="1.0" encoding="utf-8"?>
<sst xmlns="http://schemas.openxmlformats.org/spreadsheetml/2006/main" count="4225" uniqueCount="1167">
  <si>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</si>
  <si>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</si>
  <si>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</si>
  <si>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</si>
  <si>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</si>
  <si>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</si>
  <si>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</si>
  <si>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</si>
  <si>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</si>
  <si>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</si>
  <si>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</si>
  <si>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</si>
  <si>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</si>
  <si>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</si>
  <si>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</si>
  <si>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</si>
  <si>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</si>
  <si>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</si>
  <si>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</si>
  <si>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</si>
  <si>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</si>
  <si>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</si>
  <si>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</si>
  <si>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</si>
  <si>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</si>
  <si>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</si>
  <si>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</si>
  <si>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</si>
  <si>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</si>
  <si>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</si>
  <si>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</si>
  <si>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</si>
  <si>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</si>
  <si>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</si>
  <si>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</si>
  <si>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</si>
  <si>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</si>
  <si>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</si>
  <si>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</si>
  <si>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</si>
  <si>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</si>
  <si>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</si>
  <si>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</si>
  <si>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</si>
  <si>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</si>
  <si>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</si>
  <si>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</si>
  <si>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</si>
  <si>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</si>
  <si>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</si>
  <si>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</si>
  <si>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</si>
  <si>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</si>
  <si>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</si>
  <si>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</si>
  <si>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</si>
  <si>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</si>
  <si>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</si>
  <si>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</si>
  <si>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</si>
  <si>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</si>
  <si>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</si>
  <si>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</si>
  <si>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</si>
  <si>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</si>
  <si>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</si>
  <si>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</si>
  <si>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</si>
  <si>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</si>
  <si>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</si>
  <si>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</si>
  <si>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</si>
  <si>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</si>
  <si>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</si>
  <si>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</si>
  <si>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</si>
  <si>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</si>
  <si>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</si>
  <si>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</si>
  <si>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</si>
  <si>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</si>
  <si>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</si>
  <si>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</si>
  <si>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</si>
  <si>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</si>
  <si>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</si>
  <si>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</si>
  <si>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</si>
  <si>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</si>
  <si>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</si>
  <si>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</si>
  <si>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</si>
  <si>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</si>
  <si>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</si>
  <si>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</si>
  <si>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</si>
  <si>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</si>
  <si>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</si>
  <si>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</si>
  <si>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</si>
  <si>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</si>
  <si>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</si>
  <si>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</si>
  <si>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</si>
  <si>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</si>
  <si>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</si>
  <si>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</si>
  <si>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</si>
  <si>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</si>
  <si>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</si>
  <si>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</si>
  <si>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</si>
  <si>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</si>
  <si>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</si>
  <si>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</si>
  <si>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</si>
  <si>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</si>
  <si>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</si>
  <si>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</si>
  <si>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</si>
  <si>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</si>
  <si>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</si>
  <si>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</si>
  <si>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</si>
  <si>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</si>
  <si>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</si>
  <si>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</si>
  <si>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</si>
  <si>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</si>
  <si>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</si>
  <si>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</si>
  <si>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</si>
  <si>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</si>
  <si>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</si>
  <si>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</si>
  <si>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</si>
  <si>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</si>
  <si>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</si>
  <si>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</si>
  <si>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</si>
  <si>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</si>
  <si>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</si>
  <si>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</si>
  <si>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</si>
  <si>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</si>
  <si>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</si>
  <si>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</si>
  <si>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</si>
  <si>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</si>
  <si>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</si>
  <si>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</si>
  <si>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</si>
  <si>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</si>
  <si>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</si>
  <si>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</si>
  <si>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</si>
  <si>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</si>
  <si>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</si>
  <si>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</si>
  <si>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</si>
  <si>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</si>
  <si>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</si>
  <si>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</si>
  <si>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</si>
  <si>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</si>
  <si>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</si>
  <si>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</si>
  <si>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</si>
  <si>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</si>
  <si>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</si>
  <si>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</si>
  <si>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</si>
  <si>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</si>
  <si>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</si>
  <si>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</si>
  <si>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</si>
  <si>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</si>
  <si>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</si>
  <si>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</si>
  <si>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</si>
  <si>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</si>
  <si>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</si>
  <si>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</si>
  <si>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</si>
  <si>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</si>
  <si>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</si>
  <si>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</si>
  <si>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</si>
  <si>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</si>
  <si>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</si>
  <si>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</si>
  <si>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</si>
  <si>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</si>
  <si>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</si>
  <si>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</si>
  <si>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</si>
  <si>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</si>
  <si>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הכשרה לבני 50 ומטה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</si>
  <si>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</si>
  <si>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</si>
  <si>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</si>
  <si>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</si>
  <si>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</si>
  <si>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</si>
  <si>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</si>
  <si>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</si>
  <si>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</si>
  <si>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</si>
  <si>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</si>
  <si>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</si>
  <si>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עו'ש(לקבל)- בנק מזרחי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</si>
  <si>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</si>
  <si>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</si>
  <si>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</si>
  <si>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</si>
  <si>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</si>
  <si>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</si>
  <si>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</si>
  <si>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</si>
  <si>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</si>
  <si>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</si>
  <si>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</si>
  <si>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</si>
  <si>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</si>
  <si>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</si>
  <si>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</si>
  <si>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</si>
  <si>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</si>
  <si>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</si>
  <si>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</si>
  <si>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</si>
  <si>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</si>
  <si>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</si>
  <si>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</si>
  <si>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</si>
  <si>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</si>
  <si>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</si>
  <si>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23/03/20</t>
  </si>
  <si>
    <t>5904 גליל- האוצר - ממשלתית צמודה</t>
  </si>
  <si>
    <t>9590431</t>
  </si>
  <si>
    <t>13/04/21</t>
  </si>
  <si>
    <t>ממצמ0922- האוצר - ממשלתית צמודה</t>
  </si>
  <si>
    <t>1124056</t>
  </si>
  <si>
    <t>ממצמ0923</t>
  </si>
  <si>
    <t>1128081</t>
  </si>
  <si>
    <t>04/08/20</t>
  </si>
  <si>
    <t>ממשל צמודה 1025- האוצר - ממשלתית צמודה</t>
  </si>
  <si>
    <t>1135912</t>
  </si>
  <si>
    <t>04/02/21</t>
  </si>
  <si>
    <t>ממשל צמודה 1131- האוצר - ממשלתית צמודה</t>
  </si>
  <si>
    <t>1172220</t>
  </si>
  <si>
    <t>09/06/21</t>
  </si>
  <si>
    <t>סה"כ לא צמודות</t>
  </si>
  <si>
    <t>סה"כ מלווה קצר מועד</t>
  </si>
  <si>
    <t>סה"כ שחר</t>
  </si>
  <si>
    <t>ממשל שקלית 0330- האוצר - ממשלתית שקלית</t>
  </si>
  <si>
    <t>1160985</t>
  </si>
  <si>
    <t>26/04/21</t>
  </si>
  <si>
    <t>ממשל שקלית 0537- האוצר - ממשלתית שקלית</t>
  </si>
  <si>
    <t>1166180</t>
  </si>
  <si>
    <t>18/05/20</t>
  </si>
  <si>
    <t>ממשל שקלית 0928</t>
  </si>
  <si>
    <t>1150879</t>
  </si>
  <si>
    <t>03/10/19</t>
  </si>
  <si>
    <t>ממשלתי שקלי 723</t>
  </si>
  <si>
    <t>1167105</t>
  </si>
  <si>
    <t>04/04/21</t>
  </si>
  <si>
    <t>ממשק 1026- האוצר - ממשלתית שקלית</t>
  </si>
  <si>
    <t>1099456</t>
  </si>
  <si>
    <t>ממשק0142- האוצר - ממשלתית שקלית</t>
  </si>
  <si>
    <t>1125400</t>
  </si>
  <si>
    <t>10/01/21</t>
  </si>
  <si>
    <t>סה"כ גילון</t>
  </si>
  <si>
    <t>ממשל משתנה 0526- האוצר - ממשלתית משתנה</t>
  </si>
  <si>
    <t>1141795</t>
  </si>
  <si>
    <t>27/02/19</t>
  </si>
  <si>
    <t>ממשלת משתנה 1130- האוצר - ממשלתית משתנה</t>
  </si>
  <si>
    <t>1166552</t>
  </si>
  <si>
    <t>24/06/21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</si>
  <si>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</si>
  <si>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</si>
  <si>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</si>
  <si>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</si>
  <si>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</si>
  <si>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</si>
  <si>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</si>
  <si>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</si>
  <si>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</si>
  <si>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</si>
  <si>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</si>
  <si>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 אגח 11- מקורות</t>
  </si>
  <si>
    <t>1158476</t>
  </si>
  <si>
    <t>520010869</t>
  </si>
  <si>
    <t>שרותים</t>
  </si>
  <si>
    <t>17/02/20</t>
  </si>
  <si>
    <t>פועלים הנפקות  אג"ח 36- פועלים הנפקות</t>
  </si>
  <si>
    <t>1940659</t>
  </si>
  <si>
    <t>520032640</t>
  </si>
  <si>
    <t>בנקים</t>
  </si>
  <si>
    <t>19/11/20</t>
  </si>
  <si>
    <t>עזריאלי אג"ח ד</t>
  </si>
  <si>
    <t>1138650</t>
  </si>
  <si>
    <t>510960719</t>
  </si>
  <si>
    <t>נדלן מניב בישראל</t>
  </si>
  <si>
    <t>Aa1.il</t>
  </si>
  <si>
    <t>22/12/20</t>
  </si>
  <si>
    <t>אמות אג2- אמות</t>
  </si>
  <si>
    <t>1126630</t>
  </si>
  <si>
    <t>520026683</t>
  </si>
  <si>
    <t>ilAA</t>
  </si>
  <si>
    <t>16/11/17</t>
  </si>
  <si>
    <t>ארפורט סיטי אג"ח 5- איירפורט סיטי</t>
  </si>
  <si>
    <t>1133487</t>
  </si>
  <si>
    <t>511659401</t>
  </si>
  <si>
    <t>23/12/20</t>
  </si>
  <si>
    <t>מבני תעש  אגח כ- מבנה נדל"ן (כ.ד)</t>
  </si>
  <si>
    <t>2260495</t>
  </si>
  <si>
    <t>520024126</t>
  </si>
  <si>
    <t>26/12/18</t>
  </si>
  <si>
    <t>פועלים הנ שה נד 1- פועלים הנפקות</t>
  </si>
  <si>
    <t>1940444</t>
  </si>
  <si>
    <t>18/06/17</t>
  </si>
  <si>
    <t>ריט אג"ח 4- ריט1</t>
  </si>
  <si>
    <t>1129899</t>
  </si>
  <si>
    <t>513821488</t>
  </si>
  <si>
    <t>25/04/17</t>
  </si>
  <si>
    <t>אדמה אגח  2</t>
  </si>
  <si>
    <t>1110915</t>
  </si>
  <si>
    <t>520043605</t>
  </si>
  <si>
    <t>כימיה, גומי ופלסטיק</t>
  </si>
  <si>
    <t>ilAA-</t>
  </si>
  <si>
    <t>21/08/17</t>
  </si>
  <si>
    <t>אלוני חץ אג8- אלוני חץ</t>
  </si>
  <si>
    <t>3900271</t>
  </si>
  <si>
    <t>520038506</t>
  </si>
  <si>
    <t>גזית גלוב אג11- גזית גלוב</t>
  </si>
  <si>
    <t>1260546</t>
  </si>
  <si>
    <t>520033234</t>
  </si>
  <si>
    <t>נדלן מניב בחו"ל</t>
  </si>
  <si>
    <t>20/10/20</t>
  </si>
  <si>
    <t>גזית גלוב אגח יג- גזית גלוב</t>
  </si>
  <si>
    <t>1260652</t>
  </si>
  <si>
    <t>18/12/18</t>
  </si>
  <si>
    <t>מז טפ הנפ נד 56- מזרחי טפחות הנפק</t>
  </si>
  <si>
    <t>2310415</t>
  </si>
  <si>
    <t>520032046</t>
  </si>
  <si>
    <t>Aa3.il</t>
  </si>
  <si>
    <t>15/06/21</t>
  </si>
  <si>
    <t>מזרחי טפחות שה 1</t>
  </si>
  <si>
    <t>6950083</t>
  </si>
  <si>
    <t>520000522</t>
  </si>
  <si>
    <t>14/08/17</t>
  </si>
  <si>
    <t>סלע נדל"ן אג3</t>
  </si>
  <si>
    <t>1138973</t>
  </si>
  <si>
    <t>513992529</t>
  </si>
  <si>
    <t>פועלים הנפקות אג"ח 18- פועלים הנפקות</t>
  </si>
  <si>
    <t>1940600</t>
  </si>
  <si>
    <t>20/06/18</t>
  </si>
  <si>
    <t>פז נפט    אגח ז- פז חברת הנפט</t>
  </si>
  <si>
    <t>1142595</t>
  </si>
  <si>
    <t>510216054</t>
  </si>
  <si>
    <t>אנרגיה</t>
  </si>
  <si>
    <t>רבוע נדלן אגח ו- רבוע נדלן</t>
  </si>
  <si>
    <t>1140607</t>
  </si>
  <si>
    <t>513765859</t>
  </si>
  <si>
    <t>ilA+</t>
  </si>
  <si>
    <t>08/12/20</t>
  </si>
  <si>
    <t>אפריקה ישראל נכסים בע"מ אג"ח 7</t>
  </si>
  <si>
    <t>1132232</t>
  </si>
  <si>
    <t>510560188</t>
  </si>
  <si>
    <t>A2.il</t>
  </si>
  <si>
    <t>אשטרום נכ אגח10</t>
  </si>
  <si>
    <t>2510204</t>
  </si>
  <si>
    <t>520036617</t>
  </si>
  <si>
    <t>ilA</t>
  </si>
  <si>
    <t>25/12/18</t>
  </si>
  <si>
    <t>אשטרום נכסים אגח 8- אשטרום נכסים</t>
  </si>
  <si>
    <t>2510162</t>
  </si>
  <si>
    <t>24/05/17</t>
  </si>
  <si>
    <t>אדגר אג"ח 9- אדגר השקעות</t>
  </si>
  <si>
    <t>1820190</t>
  </si>
  <si>
    <t>520035171</t>
  </si>
  <si>
    <t>A3.il</t>
  </si>
  <si>
    <t>אדגר אגח יא</t>
  </si>
  <si>
    <t>1820281</t>
  </si>
  <si>
    <t>10/06/21</t>
  </si>
  <si>
    <t>הכשרת הישוב אג23- הכשרת הישוב</t>
  </si>
  <si>
    <t>6120323</t>
  </si>
  <si>
    <t>520020116</t>
  </si>
  <si>
    <t>ilA-</t>
  </si>
  <si>
    <t>21/06/21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</si>
  <si>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</si>
  <si>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</si>
  <si>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</si>
  <si>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</si>
  <si>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</si>
  <si>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</si>
  <si>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סאמיט     אגח י- סאמיט</t>
  </si>
  <si>
    <t>1143395</t>
  </si>
  <si>
    <t>520043720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</si>
  <si>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</si>
  <si>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</si>
  <si>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</si>
  <si>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</si>
  <si>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</si>
  <si>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</si>
  <si>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</si>
  <si>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</si>
  <si>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פז נפט אגח ח- פז חברת הנפט</t>
  </si>
  <si>
    <t>1162817</t>
  </si>
  <si>
    <t>18/02/20</t>
  </si>
  <si>
    <t>דמרי אג"ח 8- דמרי</t>
  </si>
  <si>
    <t>1153725</t>
  </si>
  <si>
    <t>511399388</t>
  </si>
  <si>
    <t>בנייה</t>
  </si>
  <si>
    <t>A1.il</t>
  </si>
  <si>
    <t>09/03/20</t>
  </si>
  <si>
    <t>דמרי אגח ט</t>
  </si>
  <si>
    <t>1168368</t>
  </si>
  <si>
    <t>09/09/20</t>
  </si>
  <si>
    <t>יוניברסל  אגח ד- יוניברסל מוטורס</t>
  </si>
  <si>
    <t>1172253</t>
  </si>
  <si>
    <t>511809071</t>
  </si>
  <si>
    <t>מסחר</t>
  </si>
  <si>
    <t>02/02/21</t>
  </si>
  <si>
    <t>פרטנר     אגח ו- פרטנר</t>
  </si>
  <si>
    <t>1141415</t>
  </si>
  <si>
    <t>520044314</t>
  </si>
  <si>
    <t>קרסו אגח א- קרסו מוטורס</t>
  </si>
  <si>
    <t>1136464</t>
  </si>
  <si>
    <t>514065283</t>
  </si>
  <si>
    <t>14/11/16</t>
  </si>
  <si>
    <t>אזורים   אגח 12</t>
  </si>
  <si>
    <t>7150360</t>
  </si>
  <si>
    <t>520025990</t>
  </si>
  <si>
    <t>04/08/16</t>
  </si>
  <si>
    <t>אזורים אגח 13- אזורים</t>
  </si>
  <si>
    <t>7150410</t>
  </si>
  <si>
    <t>25/07/19</t>
  </si>
  <si>
    <t>אלדן תחבורה אג3- אלדן תחבורה</t>
  </si>
  <si>
    <t>1140813</t>
  </si>
  <si>
    <t>510454333</t>
  </si>
  <si>
    <t>31/08/20</t>
  </si>
  <si>
    <t>אלון רבוע אגח ו- אלון רבוע כחול</t>
  </si>
  <si>
    <t>1169127</t>
  </si>
  <si>
    <t>520042847</t>
  </si>
  <si>
    <t>השקעה ואחזקות</t>
  </si>
  <si>
    <t>20/04/21</t>
  </si>
  <si>
    <t>אנרג'יקס אגח א- אנרג'יקס</t>
  </si>
  <si>
    <t>1161751</t>
  </si>
  <si>
    <t>513901371</t>
  </si>
  <si>
    <t>אנרגיה מתחדשת</t>
  </si>
  <si>
    <t>15/12/19</t>
  </si>
  <si>
    <t>אפי נכסים אגח יב- אפי נכסים</t>
  </si>
  <si>
    <t>1173764</t>
  </si>
  <si>
    <t>09/03/21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</si>
  <si>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</si>
  <si>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</si>
  <si>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</si>
  <si>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</si>
  <si>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</si>
  <si>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</si>
  <si>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</si>
  <si>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</si>
  <si>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</si>
  <si>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חברה לישראל אגח 15- חברה לישראל</t>
  </si>
  <si>
    <t>5760327</t>
  </si>
  <si>
    <t>520028010</t>
  </si>
  <si>
    <t>25/05/21</t>
  </si>
  <si>
    <t>חברה לישראל אגח14- חברה לישראל</t>
  </si>
  <si>
    <t>5760301</t>
  </si>
  <si>
    <t>סאות'רן אג"ח ג- סאותרן פרופרטיס</t>
  </si>
  <si>
    <t>1159474</t>
  </si>
  <si>
    <t>1921080</t>
  </si>
  <si>
    <t>05/01/21</t>
  </si>
  <si>
    <t>סלקום    אגח יב- סלקום</t>
  </si>
  <si>
    <t>1143080</t>
  </si>
  <si>
    <t>511930125</t>
  </si>
  <si>
    <t>שכון ובי אגח 10- שיכון ובינוי</t>
  </si>
  <si>
    <t>1175132</t>
  </si>
  <si>
    <t>520036104</t>
  </si>
  <si>
    <t>29/04/21</t>
  </si>
  <si>
    <t>אלון רבוע אגח ד- אלון רבוע כחול</t>
  </si>
  <si>
    <t>1139583</t>
  </si>
  <si>
    <t>01/02/18</t>
  </si>
  <si>
    <t>אלון רבוע כחול אג"ח ה- אלון רבוע כחול</t>
  </si>
  <si>
    <t>1155621</t>
  </si>
  <si>
    <t>27/11/18</t>
  </si>
  <si>
    <t>אפקון החזקות אג"ח א- אפקון החזקות</t>
  </si>
  <si>
    <t>5780135</t>
  </si>
  <si>
    <t>520033473</t>
  </si>
  <si>
    <t>חשמל</t>
  </si>
  <si>
    <t>19/03/19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</si>
  <si>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</si>
  <si>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</si>
  <si>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</si>
  <si>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</si>
  <si>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</si>
  <si>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</si>
  <si>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</si>
  <si>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</si>
  <si>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צמח המרמן אגח ו- צמח המרמן</t>
  </si>
  <si>
    <t>1158633</t>
  </si>
  <si>
    <t>512531203</t>
  </si>
  <si>
    <t>Baa1.il</t>
  </si>
  <si>
    <t>03/07/19</t>
  </si>
  <si>
    <t>אאורה אגח יד- אאורה</t>
  </si>
  <si>
    <t>3730488</t>
  </si>
  <si>
    <t>520038274</t>
  </si>
  <si>
    <t>ilBBB</t>
  </si>
  <si>
    <t>04/07/19</t>
  </si>
  <si>
    <t>אורון  אגח ב- אורון קבוצה</t>
  </si>
  <si>
    <t>1160571</t>
  </si>
  <si>
    <t>513432765</t>
  </si>
  <si>
    <t>17/06/21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</si>
  <si>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</si>
  <si>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</si>
  <si>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</si>
  <si>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</si>
  <si>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</si>
  <si>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</si>
  <si>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</si>
  <si>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</si>
  <si>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</si>
  <si>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</si>
  <si>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ביג       אגח י- ביג</t>
  </si>
  <si>
    <t>1143023</t>
  </si>
  <si>
    <t>513623314</t>
  </si>
  <si>
    <t>14/04/19</t>
  </si>
  <si>
    <t>שמוס  אג"ח א- שמוס</t>
  </si>
  <si>
    <t>1155951</t>
  </si>
  <si>
    <t>633896</t>
  </si>
  <si>
    <t>29/09/20</t>
  </si>
  <si>
    <t>סאפיינס   אגח ב- סאפיינס</t>
  </si>
  <si>
    <t>1141936</t>
  </si>
  <si>
    <t>1146</t>
  </si>
  <si>
    <t>14/09/17</t>
  </si>
  <si>
    <t>חברה לישראל אג"ח 13</t>
  </si>
  <si>
    <t>5760269</t>
  </si>
  <si>
    <t>בזן       אגח ט- בזן (בתי זיקוק)</t>
  </si>
  <si>
    <t>2590461</t>
  </si>
  <si>
    <t>06/09/17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</si>
  <si>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</si>
  <si>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</si>
  <si>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</si>
  <si>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</si>
  <si>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</si>
  <si>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</si>
  <si>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</si>
  <si>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</si>
  <si>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23/06/21</t>
  </si>
  <si>
    <t>CNC INDUSTRIES 5.375 6/26</t>
  </si>
  <si>
    <t>US15137TAA88</t>
  </si>
  <si>
    <t>NYSE</t>
  </si>
  <si>
    <t>4885</t>
  </si>
  <si>
    <t>Health Care Equip &amp; Services</t>
  </si>
  <si>
    <t>Ba1</t>
  </si>
  <si>
    <t>Moodys</t>
  </si>
  <si>
    <t>31/07/18</t>
  </si>
  <si>
    <t>סה"כ תל אביב 35</t>
  </si>
  <si>
    <t>או.פי.סי אנרגיה- או.פי.סי אנרגיה</t>
  </si>
  <si>
    <t>1141571</t>
  </si>
  <si>
    <t>514401702</t>
  </si>
  <si>
    <t>אורמת טכנו- אורמת טכנו</t>
  </si>
  <si>
    <t>1134402</t>
  </si>
  <si>
    <t>880326081</t>
  </si>
  <si>
    <t>אנרג'יקס- אנרג'יקס</t>
  </si>
  <si>
    <t>1123355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</si>
  <si>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</si>
  <si>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</si>
  <si>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</si>
  <si>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</si>
  <si>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</si>
  <si>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</si>
  <si>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ביטחוניות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</si>
  <si>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</si>
  <si>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</si>
  <si>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</si>
  <si>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</si>
  <si>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</si>
  <si>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</si>
  <si>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</si>
  <si>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</si>
  <si>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</si>
  <si>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</si>
  <si>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</si>
  <si>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</si>
  <si>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</si>
  <si>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פועלים</t>
  </si>
  <si>
    <t>662577</t>
  </si>
  <si>
    <t>520000118</t>
  </si>
  <si>
    <t>איי.סי.אל- איי.סי.אל</t>
  </si>
  <si>
    <t>281014</t>
  </si>
  <si>
    <t>520027830</t>
  </si>
  <si>
    <t>שטראוס- שטראוס גרופ</t>
  </si>
  <si>
    <t>746016</t>
  </si>
  <si>
    <t>520003781</t>
  </si>
  <si>
    <t>מזון</t>
  </si>
  <si>
    <t>שופרסל- שופרסל</t>
  </si>
  <si>
    <t>777037</t>
  </si>
  <si>
    <t>520022732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</si>
  <si>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</si>
  <si>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</si>
  <si>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</si>
  <si>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</si>
  <si>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</si>
  <si>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</si>
  <si>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</si>
  <si>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</si>
  <si>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</si>
  <si>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</si>
  <si>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מבני תעשיה- מבנה נדל"ן (כ.ד)</t>
  </si>
  <si>
    <t>226019</t>
  </si>
  <si>
    <t>עזריאלי קבוצה</t>
  </si>
  <si>
    <t>1119478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</si>
  <si>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</si>
  <si>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</si>
  <si>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</si>
  <si>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</si>
  <si>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</si>
  <si>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</si>
  <si>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</si>
  <si>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</si>
  <si>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</si>
  <si>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אנלייט אנרגיה- אנלייט אנרגיה</t>
  </si>
  <si>
    <t>720011</t>
  </si>
  <si>
    <t>520041146</t>
  </si>
  <si>
    <t>כלל ביטוח- כלל עסקי ביטוח</t>
  </si>
  <si>
    <t>224014</t>
  </si>
  <si>
    <t>520036120</t>
  </si>
  <si>
    <t>אפריקה מגורים</t>
  </si>
  <si>
    <t>1097948</t>
  </si>
  <si>
    <t>520034760</t>
  </si>
  <si>
    <t>דמרי- דמרי</t>
  </si>
  <si>
    <t>1090315</t>
  </si>
  <si>
    <t>חברה לישראל- חברה לישראל</t>
  </si>
  <si>
    <t>576017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</si>
  <si>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</si>
  <si>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</si>
  <si>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</si>
  <si>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</si>
  <si>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</si>
  <si>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</si>
  <si>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</si>
  <si>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</si>
  <si>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</si>
  <si>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</si>
  <si>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</si>
  <si>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</si>
  <si>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רמי לוי</t>
  </si>
  <si>
    <t>1104249</t>
  </si>
  <si>
    <t>513770669</t>
  </si>
  <si>
    <t>אדגר- אדגר השקעות</t>
  </si>
  <si>
    <t>1820083</t>
  </si>
  <si>
    <t>אלקטרה נדלן- אלקטרה נדל"ן</t>
  </si>
  <si>
    <t>1094044</t>
  </si>
  <si>
    <t>510607328</t>
  </si>
  <si>
    <t>אפריקה נכסים- אפי נכסים</t>
  </si>
  <si>
    <t>1091354</t>
  </si>
  <si>
    <t>בראק אן וי- בראק אן וי</t>
  </si>
  <si>
    <t>1121607</t>
  </si>
  <si>
    <t>34250659</t>
  </si>
  <si>
    <t>גזית גלוב- גזית גלוב</t>
  </si>
  <si>
    <t>126011</t>
  </si>
  <si>
    <t>סאמיט</t>
  </si>
  <si>
    <t>1081686</t>
  </si>
  <si>
    <t>מגה אור- מגה אור</t>
  </si>
  <si>
    <t>1104488</t>
  </si>
  <si>
    <t>513257873</t>
  </si>
  <si>
    <t>ריט 1- ריט1</t>
  </si>
  <si>
    <t>1098920</t>
  </si>
  <si>
    <t>אלקטריאון</t>
  </si>
  <si>
    <t>368019</t>
  </si>
  <si>
    <t>520038126</t>
  </si>
  <si>
    <t>ג'נסל</t>
  </si>
  <si>
    <t>1169689</t>
  </si>
  <si>
    <t>514579887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</si>
  <si>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</si>
  <si>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</si>
  <si>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</si>
  <si>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</si>
  <si>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</si>
  <si>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</si>
  <si>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</si>
  <si>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</si>
  <si>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</si>
  <si>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</si>
  <si>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</si>
  <si>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</si>
  <si>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</si>
  <si>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</si>
  <si>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</si>
  <si>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פרטנר- פרטנר</t>
  </si>
  <si>
    <t>1083484</t>
  </si>
  <si>
    <t>סה"כ מניות היתר</t>
  </si>
  <si>
    <t>ארקו קורפ</t>
  </si>
  <si>
    <t>1170901</t>
  </si>
  <si>
    <t>3535148</t>
  </si>
  <si>
    <t>אופל בלאנס- אופל בלאנס השקעות בע"מ</t>
  </si>
  <si>
    <t>1094986</t>
  </si>
  <si>
    <t>513734566</t>
  </si>
  <si>
    <t>אשראי חוץ בנקאי</t>
  </si>
  <si>
    <t>חג'ג' נדל"ן- חג'ג' נדלן</t>
  </si>
  <si>
    <t>823013</t>
  </si>
  <si>
    <t>520033309</t>
  </si>
  <si>
    <t>קיסטון ריט- קיסטון ריט</t>
  </si>
  <si>
    <t>1175934</t>
  </si>
  <si>
    <t>515983476</t>
  </si>
  <si>
    <t>איי.איי.אם. יהש</t>
  </si>
  <si>
    <t>1171230</t>
  </si>
  <si>
    <t>540299518</t>
  </si>
  <si>
    <t>השקעות במדעי החיים</t>
  </si>
  <si>
    <t>אלמדה יהש</t>
  </si>
  <si>
    <t>1168962</t>
  </si>
  <si>
    <t>540296795</t>
  </si>
  <si>
    <t>רציו פטרוליום יהש- רציו פטרוליום</t>
  </si>
  <si>
    <t>1139864</t>
  </si>
  <si>
    <t>550268411</t>
  </si>
  <si>
    <t>יומן אקסטנשנס</t>
  </si>
  <si>
    <t>1170000</t>
  </si>
  <si>
    <t>514707736</t>
  </si>
  <si>
    <t>מכשור רפואי</t>
  </si>
  <si>
    <t>פלסאנמור- פלסאנמור</t>
  </si>
  <si>
    <t>1176700</t>
  </si>
  <si>
    <t>515139129</t>
  </si>
  <si>
    <t>קבוצת אקרשטיין- אקרשטיין</t>
  </si>
  <si>
    <t>1176205</t>
  </si>
  <si>
    <t>512714494</t>
  </si>
  <si>
    <t>בית שמש- מנועי בית שמש</t>
  </si>
  <si>
    <t>1081561</t>
  </si>
  <si>
    <t>520043480</t>
  </si>
  <si>
    <t>מגוריט- מגוריט</t>
  </si>
  <si>
    <t>1139195</t>
  </si>
  <si>
    <t>515434074</t>
  </si>
  <si>
    <t>פיט השקעות יהש- פיט השקעות</t>
  </si>
  <si>
    <t>1173178</t>
  </si>
  <si>
    <t>540300522</t>
  </si>
  <si>
    <t>פודטק</t>
  </si>
  <si>
    <t>פליינג ספארק- פליינג ספארק</t>
  </si>
  <si>
    <t>1173582</t>
  </si>
  <si>
    <t>515259307</t>
  </si>
  <si>
    <t>ורידיס- ורידיס</t>
  </si>
  <si>
    <t>1176387</t>
  </si>
  <si>
    <t>515935807</t>
  </si>
  <si>
    <t>הייקון מערכות- הייקון מערכות בע"מ</t>
  </si>
  <si>
    <t>1169945</t>
  </si>
  <si>
    <t>514347160</t>
  </si>
  <si>
    <t>רובוטיקה ותלת מימד</t>
  </si>
  <si>
    <t>גמא ניהול- גמא ניהול</t>
  </si>
  <si>
    <t>1177484</t>
  </si>
  <si>
    <t>512711789</t>
  </si>
  <si>
    <t>מור השקעות- מור השקעות</t>
  </si>
  <si>
    <t>1141464</t>
  </si>
  <si>
    <t>513834606</t>
  </si>
  <si>
    <t>גלאסבוקס- גלאסבוקס</t>
  </si>
  <si>
    <t>1176288</t>
  </si>
  <si>
    <t>514525260</t>
  </si>
  <si>
    <t>פורסייט- פורסייט אוטונומס</t>
  </si>
  <si>
    <t>199018</t>
  </si>
  <si>
    <t>520036062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</si>
  <si>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</si>
  <si>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</si>
  <si>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</si>
  <si>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</si>
  <si>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</si>
  <si>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</si>
  <si>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</si>
  <si>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</si>
  <si>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1564</t>
  </si>
  <si>
    <t>INDUSTRIAL</t>
  </si>
  <si>
    <t>CHKP - CHECK POINT</t>
  </si>
  <si>
    <t>IL0010824113</t>
  </si>
  <si>
    <t>2080</t>
  </si>
  <si>
    <t>Software &amp; Services</t>
  </si>
  <si>
    <t>FIVERR INTERNATIONAL</t>
  </si>
  <si>
    <t>IL0011582033</t>
  </si>
  <si>
    <t>5153</t>
  </si>
  <si>
    <t>TABOOLA- TABOOLA</t>
  </si>
  <si>
    <t>KYG493921061</t>
  </si>
  <si>
    <t>רויטרס</t>
  </si>
  <si>
    <t>513870683</t>
  </si>
  <si>
    <t>WIX -  WIX.COM- WIX.COM</t>
  </si>
  <si>
    <t>IL0011301780</t>
  </si>
  <si>
    <t>2275</t>
  </si>
  <si>
    <t>SOLAREDGE</t>
  </si>
  <si>
    <t>US83417M1045</t>
  </si>
  <si>
    <t>4744</t>
  </si>
  <si>
    <t>Technology Hardware &amp; Equip</t>
  </si>
  <si>
    <t>DARIOHEALTH</t>
  </si>
  <si>
    <t>US23725P2092</t>
  </si>
  <si>
    <t>5233</t>
  </si>
  <si>
    <t>FB - FACEBOOK</t>
  </si>
  <si>
    <t>US30303M1027</t>
  </si>
  <si>
    <t>5097</t>
  </si>
  <si>
    <t>Media</t>
  </si>
  <si>
    <t>SMSN LI - SAMSUNG</t>
  </si>
  <si>
    <t>US7960508882</t>
  </si>
  <si>
    <t>FWB</t>
  </si>
  <si>
    <t>5093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</si>
  <si>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</si>
  <si>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</si>
  <si>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</si>
  <si>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</si>
  <si>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</si>
  <si>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</si>
  <si>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</si>
  <si>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</si>
  <si>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NVIDIA CORP - NVDA</t>
  </si>
  <si>
    <t>US67066G1040</t>
  </si>
  <si>
    <t>4967</t>
  </si>
  <si>
    <t>Semiconductors &amp; Semicon Equip</t>
  </si>
  <si>
    <t>TSM - TAIWAN SEMICONDUCTOR- TAIWAN SEMI</t>
  </si>
  <si>
    <t>us8740391003</t>
  </si>
  <si>
    <t>5088</t>
  </si>
  <si>
    <t>ALIBABA GROUP H</t>
  </si>
  <si>
    <t>US01609W1027</t>
  </si>
  <si>
    <t>4806</t>
  </si>
  <si>
    <t>AMAZON-AMZN COM</t>
  </si>
  <si>
    <t>US0231351067</t>
  </si>
  <si>
    <t>4865</t>
  </si>
  <si>
    <t>MSFT -  MICROSOFT- MICROSOFT</t>
  </si>
  <si>
    <t>us5949181045</t>
  </si>
  <si>
    <t>5083</t>
  </si>
  <si>
    <t>*TENCENT HOLDING ADR-TCEHY</t>
  </si>
  <si>
    <t>US88032Q1094</t>
  </si>
  <si>
    <t>4856</t>
  </si>
  <si>
    <t>AAPL - Apple</t>
  </si>
  <si>
    <t>US0378331005</t>
  </si>
  <si>
    <t>930</t>
  </si>
  <si>
    <t>GOOG GOOGLE C Class - GOOGLE</t>
  </si>
  <si>
    <t>US38259P7069</t>
  </si>
  <si>
    <t>960</t>
  </si>
  <si>
    <t>RTS ATRIUM 25/0 הקצאת זכויות בגין נייר 92742- ATRIUM EUROPEAN</t>
  </si>
  <si>
    <t>NL0015000DG0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</si>
  <si>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</si>
  <si>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</si>
  <si>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</si>
  <si>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</si>
  <si>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</si>
  <si>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סה"כ שמחקות מדדי מניות בחו"ל</t>
  </si>
  <si>
    <t>Indxx China Internet (4D) ETF קסם- קסם קרנות נאמנות</t>
  </si>
  <si>
    <t>1170844</t>
  </si>
  <si>
    <t>510938608</t>
  </si>
  <si>
    <t>קסם ETF (4D) אינדקס מפעילי בורסות עולמיות- קסם קרנות נאמנות</t>
  </si>
  <si>
    <t>1175207</t>
  </si>
  <si>
    <t>קסם MSCI EM (D4) ETF- קסם קרנות נאמנות</t>
  </si>
  <si>
    <t>1145812</t>
  </si>
  <si>
    <t>סה"כ שמחקות מדדים אחרים בישראל</t>
  </si>
  <si>
    <t>תכלית תל בונד מאגר- מיטב תכלית</t>
  </si>
  <si>
    <t>1144013</t>
  </si>
  <si>
    <t>513534974</t>
  </si>
  <si>
    <t>אג"ח</t>
  </si>
  <si>
    <t>סה"כ שמחקות מדדים אחרים בחו"ל</t>
  </si>
  <si>
    <t>סה"כ short</t>
  </si>
  <si>
    <t>סה"כ שמחקות מדדי מניות</t>
  </si>
  <si>
    <t>SOLAR- INVESCO</t>
  </si>
  <si>
    <t>US46138G7060</t>
  </si>
  <si>
    <t>1290</t>
  </si>
  <si>
    <t>SOXX - SEMICONDUCTOR- BlackRock</t>
  </si>
  <si>
    <t>US4642875235</t>
  </si>
  <si>
    <t>2235</t>
  </si>
  <si>
    <t>Other</t>
  </si>
  <si>
    <t>Global X China Clean Energy ETF</t>
  </si>
  <si>
    <t>HK0000562667</t>
  </si>
  <si>
    <t>5249</t>
  </si>
  <si>
    <t>EWA - AUSTRALIA- BlackRock</t>
  </si>
  <si>
    <t>US4642861037</t>
  </si>
  <si>
    <t>EWY - SOUTH KOREA- BlackRock</t>
  </si>
  <si>
    <t>US4642867729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</si>
  <si>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</si>
  <si>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</si>
  <si>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</si>
  <si>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</si>
  <si>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</si>
  <si>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</si>
  <si>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</si>
  <si>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</si>
  <si>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GLOBAL X -Telemedicine &amp; Digital Health</t>
  </si>
  <si>
    <t>US37954Y2853</t>
  </si>
  <si>
    <t>RSP-S&amp;P 500 EQUAL WEI- Guggenheim Funds</t>
  </si>
  <si>
    <t>US78355W1062</t>
  </si>
  <si>
    <t>4205</t>
  </si>
  <si>
    <t>FXI - CHINA 50- ISHARES</t>
  </si>
  <si>
    <t>US4642871846</t>
  </si>
  <si>
    <t>4601</t>
  </si>
  <si>
    <t>ISHARE JAPAN EWJ- ISHARES</t>
  </si>
  <si>
    <t>US4642868487</t>
  </si>
  <si>
    <t>iShares Healthcare Innovation</t>
  </si>
  <si>
    <t>IE00BYZK4776</t>
  </si>
  <si>
    <t>CSI-KWEB CHINA</t>
  </si>
  <si>
    <t>US5007673065</t>
  </si>
  <si>
    <t>4868</t>
  </si>
  <si>
    <t>HEALTH CARE XLV- STATE STREET-SPDRS</t>
  </si>
  <si>
    <t>us81369y2090</t>
  </si>
  <si>
    <t>4640</t>
  </si>
  <si>
    <t>XLE - Energy Select- STATE STREET-SPDRS</t>
  </si>
  <si>
    <t>us81369y5069</t>
  </si>
  <si>
    <t>WISDOMTREE INDIA</t>
  </si>
  <si>
    <t>US97717W422</t>
  </si>
  <si>
    <t>3115</t>
  </si>
  <si>
    <t>XTRACKERS CSI300 SWAP</t>
  </si>
  <si>
    <t>LU0779800910</t>
  </si>
  <si>
    <t>5246</t>
  </si>
  <si>
    <t>סה"כ שמחקות מדדים אחרים</t>
  </si>
  <si>
    <t>ISHARES JPM EM - IEMB LN</t>
  </si>
  <si>
    <t>IE00B2NPKV68</t>
  </si>
  <si>
    <t>PIMCO EM ADVANTAGE -EMLB LN</t>
  </si>
  <si>
    <t>IE00B4P11460</t>
  </si>
  <si>
    <t>5198</t>
  </si>
  <si>
    <t>INVESCO DB AGRICOLTURE</t>
  </si>
  <si>
    <t>US46140H1068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</si>
  <si>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</si>
  <si>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</si>
  <si>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</si>
  <si>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</si>
  <si>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</si>
  <si>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ilAA+</t>
  </si>
  <si>
    <t>ASHOKA INDIA OPPORTUNITIES</t>
  </si>
  <si>
    <t>IE00BH3N4915</t>
  </si>
  <si>
    <t>5223</t>
  </si>
  <si>
    <t>לא מדורג</t>
  </si>
  <si>
    <t>ATONRA SICAV</t>
  </si>
  <si>
    <t>LU2170994714</t>
  </si>
  <si>
    <t>5229</t>
  </si>
  <si>
    <t>INVESCO GRETER CHINA</t>
  </si>
  <si>
    <t>LU0100600369</t>
  </si>
  <si>
    <t>5224</t>
  </si>
  <si>
    <t>SCHRODER INT GREAT CHINA-SISGRCC LX</t>
  </si>
  <si>
    <t>LU0140637140</t>
  </si>
  <si>
    <t>5105</t>
  </si>
  <si>
    <t>סה"כ כתבי אופציות בישראל</t>
  </si>
  <si>
    <t>אלמדה  אופציה 1 5/4/22</t>
  </si>
  <si>
    <t>1168970</t>
  </si>
  <si>
    <t>אלמדה  אופציה 2 10/10/23</t>
  </si>
  <si>
    <t>1168988</t>
  </si>
  <si>
    <t>רציו      אפ 19 20/07/21- רציו יהש</t>
  </si>
  <si>
    <t>3940319</t>
  </si>
  <si>
    <t>פליינג ספרק אופציה 1 04/03/2024- פליינג ספארק</t>
  </si>
  <si>
    <t>1173590</t>
  </si>
  <si>
    <t>סה"כ כתבי אופציה בחו"ל</t>
  </si>
  <si>
    <t>סה"כ מדדים כולל מניות</t>
  </si>
  <si>
    <t>סה"כ ש"ח/מט"ח</t>
  </si>
  <si>
    <t>סה"כ ריבית</t>
  </si>
  <si>
    <t>SPXW PUT 3000 31/12/2021</t>
  </si>
  <si>
    <t>BBG00YMK88L7</t>
  </si>
  <si>
    <t>סה"כ מטבע</t>
  </si>
  <si>
    <t>סה"כ סחורות</t>
  </si>
  <si>
    <t>DAX -DFWU1-17/09/21</t>
  </si>
  <si>
    <t>DE000C52VJ09</t>
  </si>
  <si>
    <t>FTSE100-Z U1-17/09/21</t>
  </si>
  <si>
    <t>GB00J8RB4H81</t>
  </si>
  <si>
    <t>FUT VAL EUR HSB -רוו"ה מח</t>
  </si>
  <si>
    <t>333740</t>
  </si>
  <si>
    <t>FUT VAL EUR HSBC - רוו"ה מחוזים</t>
  </si>
  <si>
    <t>FUT VAL USD - רוו"ה מחוזים</t>
  </si>
  <si>
    <t>415349</t>
  </si>
  <si>
    <t>MINI NASDAQ-NQU1- 17/09/2021</t>
  </si>
  <si>
    <t>BBG00VDHP5Y3</t>
  </si>
  <si>
    <t>ULTRA 10 YEAR US - UXYU1 - 21/09/21</t>
  </si>
  <si>
    <t>BBG00YHYJ4F7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</si>
  <si>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</si>
  <si>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</si>
  <si>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</si>
  <si>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</si>
  <si>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</si>
  <si>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</si>
  <si>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</si>
  <si>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</si>
  <si>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</si>
  <si>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</si>
  <si>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</si>
  <si>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</si>
  <si>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</si>
  <si>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</si>
  <si>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</si>
  <si>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</si>
  <si>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דליה אנ אגחא-רמ- דליה אנרגיה</t>
  </si>
  <si>
    <t>1171362</t>
  </si>
  <si>
    <t>516269248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</si>
  <si>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</si>
  <si>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</si>
  <si>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</si>
  <si>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</si>
  <si>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</si>
  <si>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</si>
  <si>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</si>
  <si>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</si>
  <si>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</si>
  <si>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</si>
  <si>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</si>
  <si>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</si>
  <si>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</si>
  <si>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</si>
  <si>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</si>
  <si>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איי.איי.אם. יהש - שותף כללי</t>
  </si>
  <si>
    <t>בראון  הוטלס- מלונות בראון</t>
  </si>
  <si>
    <t>74194</t>
  </si>
  <si>
    <t>513956938</t>
  </si>
  <si>
    <t>סופטוויל-מניה לא סחירה- סופטוויל</t>
  </si>
  <si>
    <t>74182</t>
  </si>
  <si>
    <t>5079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</si>
  <si>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</si>
  <si>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</si>
  <si>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</si>
  <si>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</si>
  <si>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</si>
  <si>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</si>
  <si>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</si>
  <si>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</si>
  <si>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12/08/19</t>
  </si>
  <si>
    <t>קרן ואר- קרן ואר</t>
  </si>
  <si>
    <t>סה"כ קרנות נדל"ן</t>
  </si>
  <si>
    <t>קרן 2 JTLV  אלעד מגורים- קרן 2 JTLV</t>
  </si>
  <si>
    <t>10/09/20</t>
  </si>
  <si>
    <t>קרן 2 JTLV- קרן 2 JTLV</t>
  </si>
  <si>
    <t>07/04/21</t>
  </si>
  <si>
    <t>סה"כ קרנות השקעה אחרות</t>
  </si>
  <si>
    <t>קרן First Time</t>
  </si>
  <si>
    <t>IDE קרן אלפא 2- קרן אלפא</t>
  </si>
  <si>
    <t>28/02/19</t>
  </si>
  <si>
    <t>IDE קרן אלפא 3- קרן אלפא</t>
  </si>
  <si>
    <t>24/03/20</t>
  </si>
  <si>
    <t>קרן להב 3- קרן להב</t>
  </si>
  <si>
    <t>קרן ION</t>
  </si>
  <si>
    <t>07/07/20</t>
  </si>
  <si>
    <t>דן תחבורה- דן תחבורה</t>
  </si>
  <si>
    <t>11/02/21</t>
  </si>
  <si>
    <t>קרן הליוס 4- קרן הליוס</t>
  </si>
  <si>
    <t>סה"כ קרנות הון סיכון בחו"ל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</si>
  <si>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</si>
  <si>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</si>
  <si>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</si>
  <si>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</si>
  <si>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</si>
  <si>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</si>
  <si>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</si>
  <si>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</si>
  <si>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</si>
  <si>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</si>
  <si>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</si>
  <si>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אלקטרה נדל"ן (MF) קרן מספר 1- Electra Multifamily Investments Fund LP</t>
  </si>
  <si>
    <t>04/06/19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</si>
  <si>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</si>
  <si>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</si>
  <si>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</si>
  <si>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SG VC 3 קרן- SG VC</t>
  </si>
  <si>
    <t>27/08/20</t>
  </si>
  <si>
    <t>SG VC 4 קרן- SG VC</t>
  </si>
  <si>
    <t>27/05/21</t>
  </si>
  <si>
    <t>SG VC 5 קרן- SG VC</t>
  </si>
  <si>
    <t>26/05/21</t>
  </si>
  <si>
    <t>קרן חוב פונטיפקס 4- Pontifax Medison Debt Financing</t>
  </si>
  <si>
    <t>15/02/21</t>
  </si>
  <si>
    <t>קרן COLLER 8</t>
  </si>
  <si>
    <t>30/05/21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</si>
  <si>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</si>
  <si>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</si>
  <si>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</si>
  <si>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</si>
  <si>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</si>
  <si>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</si>
  <si>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22/03/21</t>
  </si>
  <si>
    <t>קרן ויולה קרדיט 6- קרן ויולה</t>
  </si>
  <si>
    <t>12/05/21</t>
  </si>
  <si>
    <t>קרן ION CROSS OVER 2- ION</t>
  </si>
  <si>
    <t>סה"כ כתבי אופציה בישראל</t>
  </si>
  <si>
    <t>SMART SHOOTER LTD אופציה לא סחירה 18/02/23- סמארט שוטר</t>
  </si>
  <si>
    <t>742131</t>
  </si>
  <si>
    <t>23/02/21</t>
  </si>
  <si>
    <t>סה"כ מט"ח/מט"ח</t>
  </si>
  <si>
    <t>פורוורד אירו/שקל 05/10/21 3.955 153851</t>
  </si>
  <si>
    <t>153851</t>
  </si>
  <si>
    <t>07/06/21</t>
  </si>
  <si>
    <t>פורוורד דולר/שקל 05/10/21 3.24 153848</t>
  </si>
  <si>
    <t>153848</t>
  </si>
  <si>
    <t>פורוורד דולר/שקל 05/10/21 3.241 153853</t>
  </si>
  <si>
    <t>153853</t>
  </si>
  <si>
    <t>סה"כ כנגד חסכון עמיתים/מבוטחים</t>
  </si>
  <si>
    <t>סה"כ מבוטחות במשכנתא או תיקי משכנתאות</t>
  </si>
  <si>
    <t>הלוואה – א.פ.י נתיב פיתוח בע"מ 30.04.2022</t>
  </si>
  <si>
    <t>לא</t>
  </si>
  <si>
    <t>96029</t>
  </si>
  <si>
    <t>511519134</t>
  </si>
  <si>
    <t>18/06/20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</si>
  <si>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</si>
  <si>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</si>
  <si>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</si>
  <si>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</si>
  <si>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</si>
  <si>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</si>
  <si>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</si>
  <si>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</si>
  <si>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</si>
  <si>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הלוואה – מלונות בראון ד' 01.04.2023</t>
  </si>
  <si>
    <t>96027</t>
  </si>
  <si>
    <t>15/10/20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</si>
  <si>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</si>
  <si>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</si>
  <si>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</si>
  <si>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</si>
  <si>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</si>
  <si>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</si>
  <si>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</si>
  <si>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</si>
  <si>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</si>
  <si>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</si>
  <si>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</si>
  <si>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</si>
  <si>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</si>
  <si>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</si>
  <si>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</si>
  <si>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</si>
  <si>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</si>
  <si>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</si>
  <si>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</si>
  <si>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</si>
  <si>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</si>
  <si>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</si>
  <si>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</si>
  <si>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</si>
  <si>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 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</si>
  <si>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</si>
  <si>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</si>
  <si>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</si>
  <si>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</si>
  <si>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</si>
  <si>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</si>
  <si>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</si>
  <si>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</si>
  <si>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</si>
  <si>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</si>
  <si>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</si>
  <si>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</si>
  <si>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</si>
  <si>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 xml:space="preserve">Electra America 
Multifamily 3
</t>
  </si>
  <si>
    <t>SG VC 5</t>
  </si>
  <si>
    <t>דאון טאון חיפה</t>
  </si>
  <si>
    <t>נדל"ן מניב בישראל</t>
  </si>
  <si>
    <t>מזומנים</t>
  </si>
  <si>
    <t>תעודות התחייבות ממשלתיות</t>
  </si>
  <si>
    <t xml:space="preserve">תעודות חוב מסחריות 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</si>
  <si>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</si>
  <si>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</si>
  <si>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</si>
  <si>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</si>
  <si>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</si>
  <si>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</si>
  <si>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</si>
  <si>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</si>
  <si>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</si>
  <si>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</si>
  <si>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</si>
  <si>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</si>
  <si>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</si>
  <si>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</si>
  <si>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</si>
  <si>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</si>
  <si>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</si>
  <si>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</si>
  <si>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</si>
  <si>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</si>
  <si>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 xml:space="preserve">השקעות אחרות 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</si>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</sst>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" fillId="0" borderId="0" xfId="0" applyFont="1"/>
    <xf numFmtId="168" fontId="1" fillId="0" borderId="0" xfId="11" applyNumberFormat="1" applyFont="1"/>
    <xf numFmtId="14" fontId="0" fillId="0" borderId="0" xfId="0" applyNumberFormat="1"/>
    <xf numFmtId="3" fontId="17" fillId="0" borderId="0" xfId="0" applyNumberFormat="1" applyFont="1"/>
    <xf numFmtId="3" fontId="17" fillId="4" borderId="0" xfId="0" applyNumberFormat="1" applyFont="1" applyFill="1"/>
    <xf numFmtId="14" fontId="0" fillId="0" borderId="0" xfId="0" applyNumberFormat="1" applyFill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3" tableBorderDxfId="412">
  <autoFilter ref="B6:D42">
    <filterColumn colId="0" hiddenButton="1"/>
    <filterColumn colId="1" hiddenButton="1"/>
    <filterColumn colId="2" hiddenButton="1"/>
  </autoFilter>
  <tableColumns count="3">
    <tableColumn id="1" name="עמודה1" dataDxfId="411" dataCellStyle="Normal_2007-16618"/>
    <tableColumn id="2" name="שווי הוגן" dataDxfId="410"/>
    <tableColumn id="3" name="שעור מנכסי השקעה*" dataDxfId="4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9" totalsRowShown="0" headerRowDxfId="291" dataDxfId="289" headerRowBorderDxfId="290" tableBorderDxfId="288">
  <autoFilter ref="A7:K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7"/>
    <tableColumn id="4" name="ענף מסחר"/>
    <tableColumn id="5" name="סוג מטבע"/>
    <tableColumn id="6" name="ערך נקוב****" dataDxfId="286"/>
    <tableColumn id="7" name="שער***" dataDxfId="285"/>
    <tableColumn id="8" name="שווי שוק" dataDxfId="284"/>
    <tableColumn id="9" name="שעור מערך נקוב מונפק" dataDxfId="283"/>
    <tableColumn id="10" name="שעור מנכסי אפיק ההשקעה" dataDxfId="282"/>
    <tableColumn id="11" name="שעור מסך נכסי השקעה**" dataDxfId="2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80" dataDxfId="278" headerRowBorderDxfId="279" tableBorderDxfId="277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6"/>
    <tableColumn id="4" name="ענף מסחר"/>
    <tableColumn id="5" name="סוג מטבע"/>
    <tableColumn id="6" name="ערך נקוב****" dataDxfId="275"/>
    <tableColumn id="7" name="שער***" dataDxfId="274"/>
    <tableColumn id="8" name="שווי שוק" dataDxfId="273"/>
    <tableColumn id="9" name="שעור מערך נקוב מונפק" dataDxfId="272"/>
    <tableColumn id="10" name="שעור מנכסי אפיק ההשקעה" dataDxfId="271"/>
    <tableColumn id="11" name="שעור מסך נכסי השקעה**" dataDxfId="2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0" totalsRowShown="0" headerRowDxfId="269" dataDxfId="267" headerRowBorderDxfId="268" tableBorderDxfId="266">
  <autoFilter ref="A7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5"/>
    <tableColumn id="7" name="שער***" dataDxfId="264"/>
    <tableColumn id="8" name="שווי שוק" dataDxfId="263"/>
    <tableColumn id="9" name="שעור מנכסי אפיק ההשקעה" dataDxfId="262"/>
    <tableColumn id="10" name="שעור מסך נכסי השקעה**" dataDxfId="2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60" dataDxfId="258" headerRowBorderDxfId="259" tableBorderDxfId="25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4" dataDxfId="242" headerRowBorderDxfId="243" tableBorderDxfId="241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5" dataDxfId="223" headerRowBorderDxfId="224" tableBorderDxfId="222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6" totalsRowShown="0" headerRowDxfId="203" dataDxfId="201" headerRowBorderDxfId="202" tableBorderDxfId="200">
  <autoFilter ref="A7:R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22" totalsRowShown="0" headerRowDxfId="181" dataDxfId="179" headerRowBorderDxfId="180" tableBorderDxfId="178">
  <autoFilter ref="A7:L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7"/>
    <tableColumn id="4" name="מספר מנפיק" dataDxfId="176"/>
    <tableColumn id="5" name="ענף מסחר"/>
    <tableColumn id="6" name="סוג מטבע"/>
    <tableColumn id="7" name="ערך נקוב****" dataDxfId="175"/>
    <tableColumn id="8" name="שער***" dataDxfId="174"/>
    <tableColumn id="9" name="שווי הוגן" dataDxfId="173"/>
    <tableColumn id="10" name="שעור מערך נקוב מונפק" dataDxfId="172"/>
    <tableColumn id="11" name="שעור מנכסי אפיק ההשקעה" dataDxfId="171">
      <calculatedColumnFormula>I8/$I$10</calculatedColumnFormula>
    </tableColumn>
    <tableColumn id="12" name="שעור מסך נכסי השקעה**" dataDxfId="170">
      <calculatedColumnFormula>I8/'סכום נכסי הקרן'!$C$41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52" totalsRowShown="0" headerRowDxfId="169" dataDxfId="167" headerRowBorderDxfId="168" tableBorderDxfId="166">
  <autoFilter ref="A7:J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5"/>
    <tableColumn id="6" name="שער***" dataDxfId="164"/>
    <tableColumn id="7" name="שווי הוגן" dataDxfId="163"/>
    <tableColumn id="8" name="שעור מערך נקוב מונפק" dataDxfId="162"/>
    <tableColumn id="9" name="שעור מנכסי אפיק ההשקעה" dataDxfId="161"/>
    <tableColumn id="10" name="שעור מסך נכסי השקעה**" dataDxfId="1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9" headerRowBorderDxfId="158" tableBorderDxfId="157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6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1048576" totalsRowShown="0" headerRowDxfId="408" dataDxfId="406" headerRowBorderDxfId="407" tableBorderDxfId="405" headerRowCellStyle="Normal_2007-16618" dataCellStyle="Normal_2007-16618">
  <autoFilter ref="C44:D1048576">
    <filterColumn colId="0" hiddenButton="1"/>
    <filterColumn colId="1" hiddenButton="1"/>
  </autoFilter>
  <tableColumns count="2">
    <tableColumn id="1" name="שם מטבע" dataDxfId="404" dataCellStyle="Normal_2007-16618"/>
    <tableColumn id="2" name="שע&quot;ח" dataDxfId="403" dataCellStyle="Normal_2007-166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5" dataDxfId="153" headerRowBorderDxfId="154" tableBorderDxfId="152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1"/>
    <tableColumn id="6" name="ערך נקוב****" dataDxfId="150"/>
    <tableColumn id="7" name="שער***" dataDxfId="149"/>
    <tableColumn id="8" name="שווי הוגן" dataDxfId="148"/>
    <tableColumn id="9" name="שעור מערך נקוב מונפק" dataDxfId="147"/>
    <tableColumn id="10" name="שעור מנכסי אפיק ההשקעה" dataDxfId="146"/>
    <tableColumn id="11" name="שעור מסך נכסי השקעה**" dataDxfId="1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2" totalsRowShown="0" headerRowDxfId="144" dataDxfId="142" headerRowBorderDxfId="143" tableBorderDxfId="141">
  <autoFilter ref="A7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0"/>
    <tableColumn id="6" name="ערך נקוב****" dataDxfId="139"/>
    <tableColumn id="7" name="שער***" dataDxfId="138"/>
    <tableColumn id="8" name="שווי הוגן" dataDxfId="137"/>
    <tableColumn id="9" name="שעור מנכסי אפיק ההשקעה" dataDxfId="136"/>
    <tableColumn id="10" name="שעור מסך נכסי השקעה**" dataDxfId="1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34" dataDxfId="132" headerRowBorderDxfId="133" tableBorderDxfId="131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0"/>
    <tableColumn id="4" name="דירוג"/>
    <tableColumn id="5" name="שם מדרג" dataDxfId="129"/>
    <tableColumn id="6" name="תאריך רכישה" dataDxfId="128"/>
    <tableColumn id="7" name="מח&quot;מ" dataDxfId="127"/>
    <tableColumn id="8" name="סוג מטבע"/>
    <tableColumn id="9" name="שיעור ריבית" dataDxfId="126"/>
    <tableColumn id="10" name="תשואה לפידיון" dataDxfId="125"/>
    <tableColumn id="11" name="ערך נקוב****" dataDxfId="124"/>
    <tableColumn id="12" name="שער***" dataDxfId="123"/>
    <tableColumn id="13" name="שווי הוגן" dataDxfId="122"/>
    <tableColumn id="14" name="שעור מערך נקוב מונפק" dataDxfId="121"/>
    <tableColumn id="15" name="שעור מנכסי אפיק ההשקעה" dataDxfId="120"/>
    <tableColumn id="16" name="שעור מסך נכסי השקעה**" dataDxfId="1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40" totalsRowShown="0" headerRowDxfId="118" dataDxfId="116" headerRowBorderDxfId="117" tableBorderDxfId="115">
  <autoFilter ref="A6: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4"/>
    <tableColumn id="3" name="מספר ני&quot;ע"/>
    <tableColumn id="4" name="מספר מנפיק" dataDxfId="113"/>
    <tableColumn id="5" name="דירוג"/>
    <tableColumn id="6" name="תאריך רכישה" dataDxfId="112"/>
    <tableColumn id="7" name="שם מדרג" dataDxfId="111"/>
    <tableColumn id="8" name="מח&quot;מ" dataDxfId="110"/>
    <tableColumn id="9" name="ענף משק"/>
    <tableColumn id="10" name="סוג מטבע"/>
    <tableColumn id="11" name="שיעור ריבית ממוצע" dataDxfId="109"/>
    <tableColumn id="12" name="תשואה לפידיון" dataDxfId="108"/>
    <tableColumn id="13" name="ערך נקוב****" dataDxfId="107"/>
    <tableColumn id="14" name="שער***" dataDxfId="106"/>
    <tableColumn id="15" name="שווי הוגן" dataDxfId="105"/>
    <tableColumn id="16" name="שעור מנכסי אפיק ההשקעה" dataDxfId="104"/>
    <tableColumn id="17" name="שעור מסך נכסי השקעה**" dataDxfId="1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2" dataDxfId="100" headerRowBorderDxfId="101" tableBorderDxfId="99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8"/>
    <tableColumn id="4" name="דירוג"/>
    <tableColumn id="5" name="שם מדרג" dataDxfId="97"/>
    <tableColumn id="6" name="מח&quot;מ" dataDxfId="96"/>
    <tableColumn id="7" name="סוג מטבע"/>
    <tableColumn id="8" name="תנאי ושיעור ריבית" dataDxfId="95"/>
    <tableColumn id="9" name="תשואה לפידיון" dataDxfId="94"/>
    <tableColumn id="10" name="ערך נקוב****" dataDxfId="93"/>
    <tableColumn id="11" name="שער***" dataDxfId="92"/>
    <tableColumn id="12" name="שווי הוגן" dataDxfId="91"/>
    <tableColumn id="13" name="שעור מנכסי אפיק ההשקעה" dataDxfId="90"/>
    <tableColumn id="14" name="שעור מסך נכסי השקעה**" dataDxfId="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8" dataDxfId="86" headerRowBorderDxfId="87" tableBorderDxfId="85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4"/>
    <tableColumn id="2" name="תאריך שערוך אחרון" dataDxfId="83"/>
    <tableColumn id="3" name="אופי הנכס" dataDxfId="82"/>
    <tableColumn id="4" name="שעור תשואה במהלך התקופה" dataDxfId="81"/>
    <tableColumn id="5" name="סוג מטבע" dataDxfId="80"/>
    <tableColumn id="6" name="שווי משוערך" dataDxfId="79"/>
    <tableColumn id="7" name="שעור מנכסי אפיק ההשקעה" dataDxfId="78"/>
    <tableColumn id="8" name="שעור מסך נכסי השקעה" dataDxfId="77"/>
    <tableColumn id="9" name="כתובת הנכס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71" headerRowBorderDxfId="74" tableBorderDxfId="75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3"/>
    <tableColumn id="3" name="דירוג"/>
    <tableColumn id="4" name="שם המדרג" dataDxfId="72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7" totalsRowShown="0" headerRowDxfId="62" dataDxfId="63" headerRowBorderDxfId="69" tableBorderDxfId="70">
  <autoFilter ref="A6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8"/>
    <tableColumn id="6" name="סוג מטבע"/>
    <tableColumn id="7" name="תשואה לפדיון" dataDxfId="67"/>
    <tableColumn id="8" name="שווי הוגן" dataDxfId="66"/>
    <tableColumn id="9" name="שעור מנכסי אפיק ההשקעה" dataDxfId="65"/>
    <tableColumn id="10" name="שעור מסך נכסי השקעה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28" totalsRowShown="0" headerRowBorderDxfId="60" tableBorderDxfId="61">
  <autoFilter ref="A6:C28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 dataCellStyle="Comma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6" totalsRowShown="0" headerRowDxfId="402" dataDxfId="400" headerRowBorderDxfId="401" tableBorderDxfId="399">
  <autoFilter ref="A6:K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8"/>
    <tableColumn id="2" name="מספר ני&quot;ע" dataDxfId="397"/>
    <tableColumn id="3" name="מספר מנפיק" dataDxfId="396"/>
    <tableColumn id="4" name="דירוג" dataDxfId="395"/>
    <tableColumn id="5" name="שם מדרג" dataDxfId="394"/>
    <tableColumn id="6" name="סוג מטבע" dataDxfId="393"/>
    <tableColumn id="7" name="שיעור ריבית" dataDxfId="392"/>
    <tableColumn id="8" name="תשואה לפידיון" dataDxfId="391"/>
    <tableColumn id="9" name="שווי שוק" dataDxfId="390"/>
    <tableColumn id="10" name="שעור מנכסי אפיק ההשקעה" dataDxfId="389"/>
    <tableColumn id="11" name="שעור מסך נכסי השקעה" dataDxfId="3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9" totalsRowShown="0" headerRowDxfId="387" dataDxfId="385" headerRowBorderDxfId="386" tableBorderDxfId="384">
  <autoFilter ref="A7:Q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3"/>
    <tableColumn id="2" name="מספר ני&quot;ע" dataDxfId="382"/>
    <tableColumn id="3" name="זירת מסחר" dataDxfId="381"/>
    <tableColumn id="4" name="דירוג" dataDxfId="380"/>
    <tableColumn id="5" name="שם מדרג" dataDxfId="379"/>
    <tableColumn id="6" name="תאריך רכישה" dataDxfId="378"/>
    <tableColumn id="7" name="מח&quot;מ" dataDxfId="377"/>
    <tableColumn id="8" name="סוג מטבע" dataDxfId="376"/>
    <tableColumn id="9" name="שיעור ריבית" dataDxfId="375"/>
    <tableColumn id="10" name="תשואה לפידיון" dataDxfId="374"/>
    <tableColumn id="11" name="ערך נקוב****" dataDxfId="373"/>
    <tableColumn id="12" name="שער***" dataDxfId="372"/>
    <tableColumn id="13" name="פדיון/ריבית/דיבידנד לקבל*****  " dataDxfId="371"/>
    <tableColumn id="14" name="שווי שוק" dataDxfId="370"/>
    <tableColumn id="15" name="שעור מערך נקוב**** מונפק" dataDxfId="369"/>
    <tableColumn id="16" name="שעור מנכסי אפיק ההשקעה" dataDxfId="368"/>
    <tableColumn id="17" name="שעור מסך נכסי השקעה**" dataDxfId="3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66" dataDxfId="364" headerRowBorderDxfId="365" tableBorderDxfId="363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2"/>
    <tableColumn id="2" name="מספר ני&quot;ע" dataDxfId="361"/>
    <tableColumn id="3" name="זירת מסחר" dataDxfId="360"/>
    <tableColumn id="4" name="ספק מידע" dataDxfId="359"/>
    <tableColumn id="5" name="מספר מנפיק" dataDxfId="358"/>
    <tableColumn id="6" name="ענף מסחר" dataDxfId="357"/>
    <tableColumn id="7" name="דירוג" dataDxfId="356"/>
    <tableColumn id="8" name="שם מדרג" dataDxfId="355"/>
    <tableColumn id="9" name="תאריך רכישה" dataDxfId="354"/>
    <tableColumn id="10" name="מח&quot;מ" dataDxfId="353"/>
    <tableColumn id="11" name="סוג מטבע" dataDxfId="352"/>
    <tableColumn id="12" name="שיעור ריבית" dataDxfId="351"/>
    <tableColumn id="13" name="תשואה לפידיון" dataDxfId="350"/>
    <tableColumn id="14" name="ערך נקוב****" dataDxfId="349"/>
    <tableColumn id="15" name="שער***" dataDxfId="348"/>
    <tableColumn id="16" name="פדיון/ריבית/דיבידנד לקבל*****  " dataDxfId="347"/>
    <tableColumn id="17" name="שווי שוק" dataDxfId="346"/>
    <tableColumn id="18" name="שעור מערך נקוב מונפק" dataDxfId="345"/>
    <tableColumn id="19" name="שעור מנכסי אפיק ההשקעה" dataDxfId="344"/>
    <tableColumn id="20" name="שעור מסך נכסי השקעה**" dataDxfId="3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86" totalsRowShown="0" headerRowDxfId="342" dataDxfId="340" headerRowBorderDxfId="341" tableBorderDxfId="339">
  <autoFilter ref="A7:T8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 dataDxfId="338"/>
    <tableColumn id="4" name="ספק מידע" dataDxfId="337"/>
    <tableColumn id="5" name="מספר מנפיק" dataDxfId="336"/>
    <tableColumn id="6" name="ענף מסחר"/>
    <tableColumn id="7" name="דירוג"/>
    <tableColumn id="8" name="שם מדרג" dataDxfId="335"/>
    <tableColumn id="9" name="תאריך רכישה" dataDxfId="334"/>
    <tableColumn id="10" name="מח&quot;מ" dataDxfId="333"/>
    <tableColumn id="11" name="סוג מטבע"/>
    <tableColumn id="12" name="שיעור ריבית" dataDxfId="332"/>
    <tableColumn id="13" name="תשואה לפידיון" dataDxfId="331"/>
    <tableColumn id="14" name="ערך נקוב****" dataDxfId="330"/>
    <tableColumn id="15" name="שער***" dataDxfId="329"/>
    <tableColumn id="16" name="פדיון/ריבית/דיבידנד לקבל*****  "/>
    <tableColumn id="17" name="שווי שוק" dataDxfId="328"/>
    <tableColumn id="18" name="שעור מערך נקוב מונפק" dataDxfId="327"/>
    <tableColumn id="19" name="שעור מנכסי אפיק ההשקעה" dataDxfId="326"/>
    <tableColumn id="20" name="שעור מסך נכסי השקעה**" dataDxfId="3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09" totalsRowShown="0" headerRowDxfId="324" dataDxfId="322" headerRowBorderDxfId="323" tableBorderDxfId="321">
  <autoFilter ref="A7:N10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0"/>
    <tableColumn id="9" name="שער***" dataDxfId="319"/>
    <tableColumn id="10" name="פדיון/ריבית/דיבידנד לקבל*****  " dataDxfId="318"/>
    <tableColumn id="11" name="שווי שוק" dataDxfId="317"/>
    <tableColumn id="12" name="שעור מערך נקוב מונפק" dataDxfId="316"/>
    <tableColumn id="13" name="שעור מנכסי אפיק ההשקעה" dataDxfId="315"/>
    <tableColumn id="14" name="שעור מסך נכסי השקעה**" dataDxfId="3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52" totalsRowShown="0" headerRowDxfId="313" dataDxfId="311" headerRowBorderDxfId="312" tableBorderDxfId="310">
  <autoFilter ref="A7:M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09"/>
    <tableColumn id="4" name="מספר מנפיק" dataDxfId="308"/>
    <tableColumn id="5" name="ענף מסחר"/>
    <tableColumn id="6" name="סוג מטבע"/>
    <tableColumn id="7" name="ערך נקוב****" dataDxfId="307"/>
    <tableColumn id="8" name="שער***" dataDxfId="306"/>
    <tableColumn id="9" name="פדיון/ריבית/דיבידנד לקבל*****  "/>
    <tableColumn id="10" name="שווי שוק" dataDxfId="305"/>
    <tableColumn id="11" name="שעור מערך נקוב מונפק" dataDxfId="304"/>
    <tableColumn id="12" name="שעור מנכסי אפיק ההשקעה" dataDxfId="303"/>
    <tableColumn id="13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1" totalsRowShown="0" headerRowDxfId="301" dataDxfId="299" headerRowBorderDxfId="300" tableBorderDxfId="298">
  <autoFilter ref="A7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297"/>
    <tableColumn id="10" name="שער***" dataDxfId="296"/>
    <tableColumn id="11" name="שווי שוק" dataDxfId="295"/>
    <tableColumn id="12" name="שעור מערך נקוב מונפק" dataDxfId="294"/>
    <tableColumn id="13" name="שעור מנכסי אפיק ההשקעה" dataDxfId="293"/>
    <tableColumn id="14" name="שעור מסך נכסי השקעה**" dataDxfId="2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1048576"/>
  <sheetViews>
    <sheetView rightToLeft="1" topLeftCell="A25" workbookViewId="0">
      <selection activeCell="C45" sqref="C45"/>
    </sheetView>
  </sheetViews>
  <sheetFormatPr defaultColWidth="0" defaultRowHeight="18" zeroHeight="1"/>
  <cols>
    <col min="1" max="1" width="33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6" t="s">
        <v>4</v>
      </c>
      <c r="C5" s="77"/>
      <c r="D5" s="78"/>
    </row>
    <row r="6" spans="1:36" s="3" customFormat="1">
      <c r="B6" s="40" t="s">
        <v>1166</v>
      </c>
      <c r="C6" s="79" t="s">
        <v>5</v>
      </c>
      <c r="D6" s="80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1138</v>
      </c>
      <c r="B10" s="57" t="s">
        <v>13</v>
      </c>
      <c r="C10" s="63">
        <f>מזומנים!I9</f>
        <v>30688.088279218013</v>
      </c>
      <c r="D10" s="64">
        <f>מזומנים!K9</f>
        <v>0.10552913799937318</v>
      </c>
    </row>
    <row r="11" spans="1:36">
      <c r="B11" s="57" t="s">
        <v>14</v>
      </c>
      <c r="C11" s="50"/>
      <c r="D11" s="50"/>
    </row>
    <row r="12" spans="1:36">
      <c r="A12" s="9" t="s">
        <v>1139</v>
      </c>
      <c r="B12" s="58" t="s">
        <v>15</v>
      </c>
      <c r="C12" s="65">
        <v>47742.398404599997</v>
      </c>
      <c r="D12" s="66">
        <f>C12/$C$41</f>
        <v>0.16417491059786765</v>
      </c>
    </row>
    <row r="13" spans="1:36">
      <c r="A13" s="9" t="s">
        <v>1140</v>
      </c>
      <c r="B13" s="58" t="s">
        <v>16</v>
      </c>
      <c r="C13" s="65">
        <v>0</v>
      </c>
      <c r="D13" s="66">
        <f t="shared" ref="D13:D21" si="0">C13/$C$41</f>
        <v>0</v>
      </c>
    </row>
    <row r="14" spans="1:36">
      <c r="A14" s="9" t="s">
        <v>1141</v>
      </c>
      <c r="B14" s="58" t="s">
        <v>17</v>
      </c>
      <c r="C14" s="65">
        <v>25960.480824116999</v>
      </c>
      <c r="D14" s="66">
        <f t="shared" si="0"/>
        <v>8.9272004775663188E-2</v>
      </c>
    </row>
    <row r="15" spans="1:36">
      <c r="A15" s="9" t="s">
        <v>838</v>
      </c>
      <c r="B15" s="58" t="s">
        <v>18</v>
      </c>
      <c r="C15" s="65">
        <v>71431.357209872003</v>
      </c>
      <c r="D15" s="66">
        <f t="shared" si="0"/>
        <v>0.24563568391413618</v>
      </c>
    </row>
    <row r="16" spans="1:36">
      <c r="A16" s="9" t="s">
        <v>1142</v>
      </c>
      <c r="B16" s="58" t="s">
        <v>194</v>
      </c>
      <c r="C16" s="65">
        <v>44080.650657999999</v>
      </c>
      <c r="D16" s="66">
        <f t="shared" si="0"/>
        <v>0.15158301892465678</v>
      </c>
    </row>
    <row r="17" spans="1:4">
      <c r="A17" s="9" t="s">
        <v>1143</v>
      </c>
      <c r="B17" s="58" t="s">
        <v>19</v>
      </c>
      <c r="C17" s="65">
        <v>5397.7342406600001</v>
      </c>
      <c r="D17" s="66">
        <f t="shared" si="0"/>
        <v>1.8561542067522554E-2</v>
      </c>
    </row>
    <row r="18" spans="1:4">
      <c r="A18" s="9" t="s">
        <v>1144</v>
      </c>
      <c r="B18" s="58" t="s">
        <v>20</v>
      </c>
      <c r="C18" s="65">
        <v>155.53145369999999</v>
      </c>
      <c r="D18" s="66">
        <f t="shared" si="0"/>
        <v>5.3483619088339819E-4</v>
      </c>
    </row>
    <row r="19" spans="1:4">
      <c r="A19" s="9" t="s">
        <v>1145</v>
      </c>
      <c r="B19" s="58" t="s">
        <v>21</v>
      </c>
      <c r="C19" s="65">
        <v>86.376959999999997</v>
      </c>
      <c r="D19" s="66">
        <f t="shared" si="0"/>
        <v>2.9703010656350378E-4</v>
      </c>
    </row>
    <row r="20" spans="1:4">
      <c r="A20" s="9" t="s">
        <v>1146</v>
      </c>
      <c r="B20" s="58" t="s">
        <v>22</v>
      </c>
      <c r="C20" s="65">
        <v>-30.90631749735984</v>
      </c>
      <c r="D20" s="66">
        <f t="shared" si="0"/>
        <v>-1.0627957709702071E-4</v>
      </c>
    </row>
    <row r="21" spans="1:4">
      <c r="A21" s="9" t="s">
        <v>1147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50"/>
    </row>
    <row r="23" spans="1:4">
      <c r="A23" s="9" t="s">
        <v>1148</v>
      </c>
      <c r="B23" s="58" t="s">
        <v>25</v>
      </c>
      <c r="C23" s="65">
        <v>0</v>
      </c>
      <c r="D23" s="66">
        <f t="shared" ref="D23:D36" si="1">C23/$C$41</f>
        <v>0</v>
      </c>
    </row>
    <row r="24" spans="1:4">
      <c r="A24" s="9" t="s">
        <v>1149</v>
      </c>
      <c r="B24" s="58" t="s">
        <v>26</v>
      </c>
      <c r="C24" s="65">
        <v>0</v>
      </c>
      <c r="D24" s="66">
        <f t="shared" si="1"/>
        <v>0</v>
      </c>
    </row>
    <row r="25" spans="1:4">
      <c r="A25" s="9" t="s">
        <v>1150</v>
      </c>
      <c r="B25" s="58" t="s">
        <v>17</v>
      </c>
      <c r="C25" s="65">
        <v>2806.6540891</v>
      </c>
      <c r="D25" s="66">
        <f t="shared" si="1"/>
        <v>9.6514251389753312E-3</v>
      </c>
    </row>
    <row r="26" spans="1:4">
      <c r="A26" s="9" t="s">
        <v>1151</v>
      </c>
      <c r="B26" s="58" t="s">
        <v>27</v>
      </c>
      <c r="C26" s="65">
        <f>'לא סחיר - מניות'!I10</f>
        <v>17621.349402812462</v>
      </c>
      <c r="D26" s="66">
        <f t="shared" si="1"/>
        <v>6.0595687680026239E-2</v>
      </c>
    </row>
    <row r="27" spans="1:4">
      <c r="A27" s="9" t="s">
        <v>1152</v>
      </c>
      <c r="B27" s="58" t="s">
        <v>28</v>
      </c>
      <c r="C27" s="65">
        <v>38043.333413124121</v>
      </c>
      <c r="D27" s="66">
        <f t="shared" si="1"/>
        <v>0.13082210091361354</v>
      </c>
    </row>
    <row r="28" spans="1:4">
      <c r="A28" s="9" t="s">
        <v>1153</v>
      </c>
      <c r="B28" s="58" t="s">
        <v>29</v>
      </c>
      <c r="C28" s="65">
        <v>34.740076391347202</v>
      </c>
      <c r="D28" s="66">
        <f t="shared" si="1"/>
        <v>1.1946297476255382E-4</v>
      </c>
    </row>
    <row r="29" spans="1:4">
      <c r="A29" s="9" t="s">
        <v>1154</v>
      </c>
      <c r="B29" s="58" t="s">
        <v>30</v>
      </c>
      <c r="C29" s="65">
        <v>0</v>
      </c>
      <c r="D29" s="66">
        <f t="shared" si="1"/>
        <v>0</v>
      </c>
    </row>
    <row r="30" spans="1:4">
      <c r="A30" s="9" t="s">
        <v>1155</v>
      </c>
      <c r="B30" s="58" t="s">
        <v>31</v>
      </c>
      <c r="C30" s="65">
        <v>-22.445402726447998</v>
      </c>
      <c r="D30" s="66">
        <f t="shared" si="1"/>
        <v>-7.7184475625185312E-5</v>
      </c>
    </row>
    <row r="31" spans="1:4">
      <c r="A31" s="9" t="s">
        <v>1156</v>
      </c>
      <c r="B31" s="58" t="s">
        <v>32</v>
      </c>
      <c r="C31" s="65">
        <v>0</v>
      </c>
      <c r="D31" s="66">
        <f t="shared" si="1"/>
        <v>0</v>
      </c>
    </row>
    <row r="32" spans="1:4">
      <c r="A32" s="9" t="s">
        <v>1157</v>
      </c>
      <c r="B32" s="57" t="s">
        <v>33</v>
      </c>
      <c r="C32" s="65">
        <v>4628.5386578863991</v>
      </c>
      <c r="D32" s="66">
        <f t="shared" si="1"/>
        <v>1.59164588657125E-2</v>
      </c>
    </row>
    <row r="33" spans="1:4">
      <c r="A33" s="9" t="s">
        <v>1158</v>
      </c>
      <c r="B33" s="57" t="s">
        <v>34</v>
      </c>
      <c r="C33" s="65">
        <v>0</v>
      </c>
      <c r="D33" s="66">
        <f t="shared" si="1"/>
        <v>0</v>
      </c>
    </row>
    <row r="34" spans="1:4">
      <c r="A34" s="9" t="s">
        <v>1159</v>
      </c>
      <c r="B34" s="57" t="s">
        <v>35</v>
      </c>
      <c r="C34" s="65">
        <v>0</v>
      </c>
      <c r="D34" s="66">
        <f t="shared" si="1"/>
        <v>0</v>
      </c>
    </row>
    <row r="35" spans="1:4">
      <c r="A35" s="9" t="s">
        <v>1160</v>
      </c>
      <c r="B35" s="57" t="s">
        <v>36</v>
      </c>
      <c r="C35" s="65">
        <v>0</v>
      </c>
      <c r="D35" s="66">
        <f t="shared" si="1"/>
        <v>0</v>
      </c>
    </row>
    <row r="36" spans="1:4">
      <c r="A36" s="9" t="s">
        <v>1161</v>
      </c>
      <c r="B36" s="57" t="s">
        <v>37</v>
      </c>
      <c r="C36" s="65">
        <v>2178.1549194630002</v>
      </c>
      <c r="D36" s="66">
        <f t="shared" si="1"/>
        <v>7.4901639029657319E-3</v>
      </c>
    </row>
    <row r="37" spans="1:4">
      <c r="A37" s="9"/>
      <c r="B37" s="59" t="s">
        <v>38</v>
      </c>
      <c r="C37" s="50"/>
      <c r="D37" s="50"/>
    </row>
    <row r="38" spans="1:4">
      <c r="A38" s="9" t="s">
        <v>1162</v>
      </c>
      <c r="B38" s="60" t="s">
        <v>39</v>
      </c>
      <c r="C38" s="65">
        <v>0</v>
      </c>
      <c r="D38" s="66">
        <f t="shared" ref="D38:D41" si="2">C38/$C$41</f>
        <v>0</v>
      </c>
    </row>
    <row r="39" spans="1:4">
      <c r="A39" s="9" t="s">
        <v>1163</v>
      </c>
      <c r="B39" s="60" t="s">
        <v>40</v>
      </c>
      <c r="C39" s="65">
        <v>0</v>
      </c>
      <c r="D39" s="66">
        <f t="shared" si="2"/>
        <v>0</v>
      </c>
    </row>
    <row r="40" spans="1:4">
      <c r="A40" s="9" t="s">
        <v>1164</v>
      </c>
      <c r="B40" s="60" t="s">
        <v>41</v>
      </c>
      <c r="C40" s="65">
        <v>0</v>
      </c>
      <c r="D40" s="66">
        <f t="shared" si="2"/>
        <v>0</v>
      </c>
    </row>
    <row r="41" spans="1:4">
      <c r="B41" s="60" t="s">
        <v>42</v>
      </c>
      <c r="C41" s="65">
        <f>SUM(C10:C40)</f>
        <v>290802.03686872049</v>
      </c>
      <c r="D41" s="66">
        <f t="shared" si="2"/>
        <v>1</v>
      </c>
    </row>
    <row r="42" spans="1:4">
      <c r="A42" s="9" t="s">
        <v>1165</v>
      </c>
      <c r="B42" s="61" t="s">
        <v>43</v>
      </c>
      <c r="C42" s="65">
        <f>'יתרת התחייבות להשקעה'!B9</f>
        <v>21129.634103338889</v>
      </c>
      <c r="D42" s="66">
        <v>0</v>
      </c>
    </row>
    <row r="43" spans="1:4">
      <c r="B43" s="10" t="s">
        <v>198</v>
      </c>
    </row>
    <row r="44" spans="1:4">
      <c r="C44" s="81" t="s">
        <v>44</v>
      </c>
      <c r="D44" s="80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3.532</v>
      </c>
    </row>
    <row r="47" spans="1:4">
      <c r="C47" t="s">
        <v>109</v>
      </c>
      <c r="D47">
        <v>3.8748</v>
      </c>
    </row>
    <row r="48" spans="1:4">
      <c r="C48" t="s">
        <v>105</v>
      </c>
      <c r="D48">
        <v>3.26</v>
      </c>
    </row>
    <row r="49" spans="3:4">
      <c r="C49" t="s">
        <v>112</v>
      </c>
      <c r="D49">
        <v>4.5176999999999996</v>
      </c>
    </row>
    <row r="50" spans="3:4" hidden="1"/>
    <row r="1048576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60" ht="26.25" customHeight="1">
      <c r="A6" s="99" t="s">
        <v>97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1200</v>
      </c>
      <c r="G10" s="7"/>
      <c r="H10" s="63">
        <v>86.376959999999997</v>
      </c>
      <c r="I10" s="22"/>
      <c r="J10" s="64">
        <v>1</v>
      </c>
      <c r="K10" s="64">
        <v>2.9999999999999997E-4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940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224</v>
      </c>
      <c r="B13" t="s">
        <v>224</v>
      </c>
      <c r="C13" s="14"/>
      <c r="D13" t="s">
        <v>224</v>
      </c>
      <c r="E13" t="s">
        <v>224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941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224</v>
      </c>
      <c r="B15" t="s">
        <v>224</v>
      </c>
      <c r="C15" s="14"/>
      <c r="D15" t="s">
        <v>224</v>
      </c>
      <c r="E15" t="s">
        <v>224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942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224</v>
      </c>
      <c r="B17" t="s">
        <v>224</v>
      </c>
      <c r="C17" s="14"/>
      <c r="D17" t="s">
        <v>224</v>
      </c>
      <c r="E17" t="s">
        <v>224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542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224</v>
      </c>
      <c r="B19" t="s">
        <v>224</v>
      </c>
      <c r="C19" s="14"/>
      <c r="D19" t="s">
        <v>224</v>
      </c>
      <c r="E19" t="s">
        <v>224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229</v>
      </c>
      <c r="B20" s="14"/>
      <c r="C20" s="14"/>
      <c r="D20" s="14"/>
      <c r="F20" s="69">
        <v>1200</v>
      </c>
      <c r="H20" s="69">
        <v>86.376959999999997</v>
      </c>
      <c r="J20" s="68">
        <v>1</v>
      </c>
      <c r="K20" s="68">
        <v>2.9999999999999997E-4</v>
      </c>
    </row>
    <row r="21" spans="1:11">
      <c r="A21" s="67" t="s">
        <v>940</v>
      </c>
      <c r="B21" s="14"/>
      <c r="C21" s="14"/>
      <c r="D21" s="14"/>
      <c r="F21" s="69">
        <v>1200</v>
      </c>
      <c r="H21" s="69">
        <v>86.376959999999997</v>
      </c>
      <c r="J21" s="68">
        <v>1</v>
      </c>
      <c r="K21" s="68">
        <v>2.9999999999999997E-4</v>
      </c>
    </row>
    <row r="22" spans="1:11">
      <c r="A22" t="s">
        <v>943</v>
      </c>
      <c r="B22" t="s">
        <v>944</v>
      </c>
      <c r="C22" t="s">
        <v>122</v>
      </c>
      <c r="D22" t="s">
        <v>861</v>
      </c>
      <c r="E22" t="s">
        <v>105</v>
      </c>
      <c r="F22" s="65">
        <v>1200</v>
      </c>
      <c r="G22" s="65">
        <v>2208</v>
      </c>
      <c r="H22" s="65">
        <v>86.376959999999997</v>
      </c>
      <c r="I22" s="66">
        <v>0</v>
      </c>
      <c r="J22" s="66">
        <v>1</v>
      </c>
      <c r="K22" s="66">
        <v>2.9999999999999997E-4</v>
      </c>
    </row>
    <row r="23" spans="1:11">
      <c r="A23" s="67" t="s">
        <v>945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224</v>
      </c>
      <c r="B24" t="s">
        <v>224</v>
      </c>
      <c r="C24" s="14"/>
      <c r="D24" t="s">
        <v>224</v>
      </c>
      <c r="E24" t="s">
        <v>224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942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224</v>
      </c>
      <c r="B26" t="s">
        <v>224</v>
      </c>
      <c r="C26" s="14"/>
      <c r="D26" t="s">
        <v>224</v>
      </c>
      <c r="E26" t="s">
        <v>224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946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224</v>
      </c>
      <c r="B28" t="s">
        <v>224</v>
      </c>
      <c r="C28" s="14"/>
      <c r="D28" t="s">
        <v>224</v>
      </c>
      <c r="E28" t="s">
        <v>224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542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224</v>
      </c>
      <c r="B30" t="s">
        <v>224</v>
      </c>
      <c r="C30" s="14"/>
      <c r="D30" t="s">
        <v>224</v>
      </c>
      <c r="E30" t="s">
        <v>224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5" t="s">
        <v>231</v>
      </c>
      <c r="B31" s="14"/>
      <c r="C31" s="14"/>
      <c r="D31" s="14"/>
    </row>
    <row r="32" spans="1:11">
      <c r="A32" s="85" t="s">
        <v>282</v>
      </c>
      <c r="B32" s="14"/>
      <c r="C32" s="14"/>
      <c r="D32" s="14"/>
    </row>
    <row r="33" spans="1:4">
      <c r="A33" s="85" t="s">
        <v>283</v>
      </c>
      <c r="B33" s="14"/>
      <c r="C33" s="14"/>
      <c r="D33" s="14"/>
    </row>
    <row r="34" spans="1:4">
      <c r="A34" s="85" t="s">
        <v>284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9" width="9.140625" style="14" customWidth="1"/>
    <col min="60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1"/>
      <c r="BC5" s="14" t="s">
        <v>99</v>
      </c>
      <c r="BE5" s="14" t="s">
        <v>100</v>
      </c>
      <c r="BG5" s="16" t="s">
        <v>101</v>
      </c>
    </row>
    <row r="6" spans="1:59" ht="26.25" customHeight="1">
      <c r="A6" s="99" t="s">
        <v>102</v>
      </c>
      <c r="B6" s="100"/>
      <c r="C6" s="100"/>
      <c r="D6" s="100"/>
      <c r="E6" s="100"/>
      <c r="F6" s="100"/>
      <c r="G6" s="100"/>
      <c r="H6" s="100"/>
      <c r="I6" s="100"/>
      <c r="J6" s="101"/>
      <c r="BC6" s="16" t="s">
        <v>103</v>
      </c>
      <c r="BE6" s="14" t="s">
        <v>104</v>
      </c>
      <c r="BG6" s="16" t="s">
        <v>105</v>
      </c>
    </row>
    <row r="7" spans="1:59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-2331.0100000000002</v>
      </c>
      <c r="G10" s="22"/>
      <c r="H10" s="63">
        <v>-30.90631749735984</v>
      </c>
      <c r="I10" s="64">
        <v>1</v>
      </c>
      <c r="J10" s="64">
        <v>-1E-4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224</v>
      </c>
      <c r="B12" t="s">
        <v>224</v>
      </c>
      <c r="C12" s="16"/>
      <c r="D12" t="s">
        <v>224</v>
      </c>
      <c r="E12" t="s">
        <v>224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229</v>
      </c>
      <c r="B13" s="16"/>
      <c r="C13" s="16"/>
      <c r="D13" s="16"/>
      <c r="E13" s="16"/>
      <c r="F13" s="69">
        <v>-2331.0100000000002</v>
      </c>
      <c r="G13" s="16"/>
      <c r="H13" s="69">
        <v>-30.90631749735984</v>
      </c>
      <c r="I13" s="68">
        <v>1</v>
      </c>
      <c r="J13" s="68">
        <v>-1E-4</v>
      </c>
      <c r="BE13" s="14" t="s">
        <v>125</v>
      </c>
    </row>
    <row r="14" spans="1:59">
      <c r="A14" t="s">
        <v>947</v>
      </c>
      <c r="B14" t="s">
        <v>948</v>
      </c>
      <c r="C14" t="s">
        <v>122</v>
      </c>
      <c r="D14" t="s">
        <v>861</v>
      </c>
      <c r="E14" t="s">
        <v>109</v>
      </c>
      <c r="F14" s="65">
        <v>11</v>
      </c>
      <c r="G14" s="65">
        <v>1.5528</v>
      </c>
      <c r="H14" s="65">
        <v>6.6184683840000004E-4</v>
      </c>
      <c r="I14" s="66">
        <v>0</v>
      </c>
      <c r="J14" s="66">
        <v>0</v>
      </c>
      <c r="BE14" s="14" t="s">
        <v>126</v>
      </c>
    </row>
    <row r="15" spans="1:59">
      <c r="A15" t="s">
        <v>949</v>
      </c>
      <c r="B15" t="s">
        <v>950</v>
      </c>
      <c r="C15" t="s">
        <v>122</v>
      </c>
      <c r="D15" t="s">
        <v>861</v>
      </c>
      <c r="E15" t="s">
        <v>112</v>
      </c>
      <c r="F15" s="65">
        <v>11</v>
      </c>
      <c r="G15" s="65">
        <v>0.69804999999999995</v>
      </c>
      <c r="H15" s="65">
        <v>3.4689385335000001E-4</v>
      </c>
      <c r="I15" s="66">
        <v>0</v>
      </c>
      <c r="J15" s="66">
        <v>0</v>
      </c>
      <c r="BE15" s="14" t="s">
        <v>127</v>
      </c>
    </row>
    <row r="16" spans="1:59">
      <c r="A16" t="s">
        <v>951</v>
      </c>
      <c r="B16" t="s">
        <v>952</v>
      </c>
      <c r="C16" t="s">
        <v>122</v>
      </c>
      <c r="D16" t="s">
        <v>861</v>
      </c>
      <c r="E16" t="s">
        <v>112</v>
      </c>
      <c r="F16" s="65">
        <v>-13640</v>
      </c>
      <c r="G16" s="65">
        <v>100</v>
      </c>
      <c r="H16" s="65">
        <v>-61.621428000000002</v>
      </c>
      <c r="I16" s="66">
        <v>1.9938</v>
      </c>
      <c r="J16" s="66">
        <v>-2.0000000000000001E-4</v>
      </c>
      <c r="BE16" s="14" t="s">
        <v>128</v>
      </c>
    </row>
    <row r="17" spans="1:57">
      <c r="A17" t="s">
        <v>953</v>
      </c>
      <c r="B17" t="s">
        <v>952</v>
      </c>
      <c r="C17" t="s">
        <v>122</v>
      </c>
      <c r="D17" t="s">
        <v>861</v>
      </c>
      <c r="E17" t="s">
        <v>109</v>
      </c>
      <c r="F17" s="65">
        <v>-9934.76</v>
      </c>
      <c r="G17" s="65">
        <v>100</v>
      </c>
      <c r="H17" s="65">
        <v>-38.495208048000002</v>
      </c>
      <c r="I17" s="66">
        <v>1.2455000000000001</v>
      </c>
      <c r="J17" s="66">
        <v>-1E-4</v>
      </c>
      <c r="BE17" s="14" t="s">
        <v>129</v>
      </c>
    </row>
    <row r="18" spans="1:57">
      <c r="A18" t="s">
        <v>954</v>
      </c>
      <c r="B18" t="s">
        <v>955</v>
      </c>
      <c r="C18" t="s">
        <v>122</v>
      </c>
      <c r="D18" t="s">
        <v>861</v>
      </c>
      <c r="E18" t="s">
        <v>105</v>
      </c>
      <c r="F18" s="65">
        <v>21229.75</v>
      </c>
      <c r="G18" s="65">
        <v>100</v>
      </c>
      <c r="H18" s="65">
        <v>69.208984999999998</v>
      </c>
      <c r="I18" s="66">
        <v>-2.2393000000000001</v>
      </c>
      <c r="J18" s="66">
        <v>2.0000000000000001E-4</v>
      </c>
      <c r="BE18" s="14" t="s">
        <v>130</v>
      </c>
    </row>
    <row r="19" spans="1:57">
      <c r="A19" t="s">
        <v>956</v>
      </c>
      <c r="B19" t="s">
        <v>957</v>
      </c>
      <c r="C19" t="s">
        <v>122</v>
      </c>
      <c r="D19" t="s">
        <v>861</v>
      </c>
      <c r="E19" t="s">
        <v>105</v>
      </c>
      <c r="F19" s="65">
        <v>7</v>
      </c>
      <c r="G19" s="65">
        <v>1.4549000000000001</v>
      </c>
      <c r="H19" s="65">
        <v>3.3200818E-4</v>
      </c>
      <c r="I19" s="66">
        <v>0</v>
      </c>
      <c r="J19" s="66">
        <v>0</v>
      </c>
      <c r="BE19" s="14" t="s">
        <v>131</v>
      </c>
    </row>
    <row r="20" spans="1:57">
      <c r="A20" t="s">
        <v>958</v>
      </c>
      <c r="B20" t="s">
        <v>959</v>
      </c>
      <c r="C20" t="s">
        <v>122</v>
      </c>
      <c r="D20" t="s">
        <v>861</v>
      </c>
      <c r="E20" t="s">
        <v>105</v>
      </c>
      <c r="F20" s="65">
        <v>-15</v>
      </c>
      <c r="G20" s="65">
        <v>1.472031E-2</v>
      </c>
      <c r="H20" s="65">
        <v>-7.1982315900000004E-6</v>
      </c>
      <c r="I20" s="66">
        <v>0</v>
      </c>
      <c r="J20" s="66">
        <v>0</v>
      </c>
      <c r="BE20" s="14" t="s">
        <v>122</v>
      </c>
    </row>
    <row r="21" spans="1:57">
      <c r="A21" s="85" t="s">
        <v>231</v>
      </c>
      <c r="B21" s="16"/>
      <c r="C21" s="16"/>
      <c r="D21" s="16"/>
      <c r="E21" s="16"/>
      <c r="F21" s="16"/>
      <c r="G21" s="16"/>
    </row>
    <row r="22" spans="1:57">
      <c r="A22" s="85" t="s">
        <v>282</v>
      </c>
      <c r="B22" s="16"/>
      <c r="C22" s="16"/>
      <c r="D22" s="16"/>
      <c r="E22" s="16"/>
      <c r="F22" s="16"/>
      <c r="G22" s="16"/>
    </row>
    <row r="23" spans="1:57">
      <c r="A23" s="85" t="s">
        <v>283</v>
      </c>
      <c r="B23" s="16"/>
      <c r="C23" s="16"/>
      <c r="D23" s="16"/>
      <c r="E23" s="16"/>
      <c r="F23" s="16"/>
      <c r="G23" s="16"/>
    </row>
    <row r="24" spans="1:57">
      <c r="A24" s="85" t="s">
        <v>284</v>
      </c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80" ht="26.25" customHeight="1">
      <c r="A6" s="99" t="s">
        <v>132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960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224</v>
      </c>
      <c r="B13" t="s">
        <v>224</v>
      </c>
      <c r="D13" t="s">
        <v>224</v>
      </c>
      <c r="G13" s="65">
        <v>0</v>
      </c>
      <c r="H13" t="s">
        <v>224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961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224</v>
      </c>
      <c r="B15" t="s">
        <v>224</v>
      </c>
      <c r="D15" t="s">
        <v>224</v>
      </c>
      <c r="G15" s="65">
        <v>0</v>
      </c>
      <c r="H15" t="s">
        <v>224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962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963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224</v>
      </c>
      <c r="B18" t="s">
        <v>224</v>
      </c>
      <c r="D18" t="s">
        <v>224</v>
      </c>
      <c r="G18" s="65">
        <v>0</v>
      </c>
      <c r="H18" t="s">
        <v>224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964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224</v>
      </c>
      <c r="B20" t="s">
        <v>224</v>
      </c>
      <c r="D20" t="s">
        <v>224</v>
      </c>
      <c r="G20" s="65">
        <v>0</v>
      </c>
      <c r="H20" t="s">
        <v>224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965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224</v>
      </c>
      <c r="B22" t="s">
        <v>224</v>
      </c>
      <c r="D22" t="s">
        <v>224</v>
      </c>
      <c r="G22" s="65">
        <v>0</v>
      </c>
      <c r="H22" t="s">
        <v>224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966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224</v>
      </c>
      <c r="B24" t="s">
        <v>224</v>
      </c>
      <c r="D24" t="s">
        <v>224</v>
      </c>
      <c r="G24" s="65">
        <v>0</v>
      </c>
      <c r="H24" t="s">
        <v>224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229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960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224</v>
      </c>
      <c r="B27" t="s">
        <v>224</v>
      </c>
      <c r="D27" t="s">
        <v>224</v>
      </c>
      <c r="G27" s="65">
        <v>0</v>
      </c>
      <c r="H27" t="s">
        <v>224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961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224</v>
      </c>
      <c r="B29" t="s">
        <v>224</v>
      </c>
      <c r="D29" t="s">
        <v>224</v>
      </c>
      <c r="G29" s="65">
        <v>0</v>
      </c>
      <c r="H29" t="s">
        <v>224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962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963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224</v>
      </c>
      <c r="B32" t="s">
        <v>224</v>
      </c>
      <c r="D32" t="s">
        <v>224</v>
      </c>
      <c r="G32" s="65">
        <v>0</v>
      </c>
      <c r="H32" t="s">
        <v>224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964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224</v>
      </c>
      <c r="B34" t="s">
        <v>224</v>
      </c>
      <c r="D34" t="s">
        <v>224</v>
      </c>
      <c r="G34" s="65">
        <v>0</v>
      </c>
      <c r="H34" t="s">
        <v>224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965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224</v>
      </c>
      <c r="B36" t="s">
        <v>224</v>
      </c>
      <c r="D36" t="s">
        <v>224</v>
      </c>
      <c r="G36" s="65">
        <v>0</v>
      </c>
      <c r="H36" t="s">
        <v>224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966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224</v>
      </c>
      <c r="B38" t="s">
        <v>224</v>
      </c>
      <c r="D38" t="s">
        <v>224</v>
      </c>
      <c r="G38" s="65">
        <v>0</v>
      </c>
      <c r="H38" t="s">
        <v>224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5" t="s">
        <v>231</v>
      </c>
    </row>
    <row r="40" spans="1:16">
      <c r="A40" s="85" t="s">
        <v>282</v>
      </c>
    </row>
    <row r="41" spans="1:16">
      <c r="A41" s="85" t="s">
        <v>283</v>
      </c>
    </row>
    <row r="42" spans="1:16">
      <c r="A42" s="85" t="s">
        <v>284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71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967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224</v>
      </c>
      <c r="B13" t="s">
        <v>224</v>
      </c>
      <c r="C13" t="s">
        <v>224</v>
      </c>
      <c r="F13" s="65">
        <v>0</v>
      </c>
      <c r="G13" t="s">
        <v>224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968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224</v>
      </c>
      <c r="B15" t="s">
        <v>224</v>
      </c>
      <c r="C15" t="s">
        <v>224</v>
      </c>
      <c r="F15" s="65">
        <v>0</v>
      </c>
      <c r="G15" t="s">
        <v>224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969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224</v>
      </c>
      <c r="B17" t="s">
        <v>224</v>
      </c>
      <c r="C17" t="s">
        <v>224</v>
      </c>
      <c r="F17" s="65">
        <v>0</v>
      </c>
      <c r="G17" t="s">
        <v>224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970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224</v>
      </c>
      <c r="B19" t="s">
        <v>224</v>
      </c>
      <c r="C19" t="s">
        <v>224</v>
      </c>
      <c r="F19" s="65">
        <v>0</v>
      </c>
      <c r="G19" t="s">
        <v>224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542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224</v>
      </c>
      <c r="B21" t="s">
        <v>224</v>
      </c>
      <c r="C21" t="s">
        <v>224</v>
      </c>
      <c r="F21" s="65">
        <v>0</v>
      </c>
      <c r="G21" t="s">
        <v>224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229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280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224</v>
      </c>
      <c r="B24" t="s">
        <v>224</v>
      </c>
      <c r="C24" t="s">
        <v>224</v>
      </c>
      <c r="F24" s="65">
        <v>0</v>
      </c>
      <c r="G24" t="s">
        <v>224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971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224</v>
      </c>
      <c r="B26" t="s">
        <v>224</v>
      </c>
      <c r="C26" t="s">
        <v>224</v>
      </c>
      <c r="F26" s="65">
        <v>0</v>
      </c>
      <c r="G26" t="s">
        <v>224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5" t="s">
        <v>282</v>
      </c>
    </row>
    <row r="28" spans="1:15">
      <c r="A28" s="85" t="s">
        <v>283</v>
      </c>
    </row>
    <row r="29" spans="1:15">
      <c r="A29" s="85" t="s">
        <v>284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64" ht="26.25" customHeight="1">
      <c r="A6" s="99" t="s">
        <v>81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2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972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224</v>
      </c>
      <c r="B13" t="s">
        <v>224</v>
      </c>
      <c r="C13" s="14"/>
      <c r="D13" s="14"/>
      <c r="E13" t="s">
        <v>224</v>
      </c>
      <c r="F13" t="s">
        <v>224</v>
      </c>
      <c r="I13" s="65">
        <v>0</v>
      </c>
      <c r="J13" t="s">
        <v>224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973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224</v>
      </c>
      <c r="B15" t="s">
        <v>224</v>
      </c>
      <c r="C15" s="14"/>
      <c r="D15" s="14"/>
      <c r="E15" t="s">
        <v>224</v>
      </c>
      <c r="F15" t="s">
        <v>224</v>
      </c>
      <c r="I15" s="65">
        <v>0</v>
      </c>
      <c r="J15" t="s">
        <v>224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287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224</v>
      </c>
      <c r="B17" t="s">
        <v>224</v>
      </c>
      <c r="C17" s="14"/>
      <c r="D17" s="14"/>
      <c r="E17" t="s">
        <v>224</v>
      </c>
      <c r="F17" t="s">
        <v>224</v>
      </c>
      <c r="I17" s="65">
        <v>0</v>
      </c>
      <c r="J17" t="s">
        <v>224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542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224</v>
      </c>
      <c r="B19" t="s">
        <v>224</v>
      </c>
      <c r="C19" s="14"/>
      <c r="D19" s="14"/>
      <c r="E19" t="s">
        <v>224</v>
      </c>
      <c r="F19" t="s">
        <v>224</v>
      </c>
      <c r="I19" s="65">
        <v>0</v>
      </c>
      <c r="J19" t="s">
        <v>224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229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974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224</v>
      </c>
      <c r="B22" t="s">
        <v>224</v>
      </c>
      <c r="C22" s="14"/>
      <c r="D22" s="14"/>
      <c r="E22" t="s">
        <v>224</v>
      </c>
      <c r="F22" t="s">
        <v>224</v>
      </c>
      <c r="I22" s="65">
        <v>0</v>
      </c>
      <c r="J22" t="s">
        <v>224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975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224</v>
      </c>
      <c r="B24" t="s">
        <v>224</v>
      </c>
      <c r="C24" s="14"/>
      <c r="D24" s="14"/>
      <c r="E24" t="s">
        <v>224</v>
      </c>
      <c r="F24" t="s">
        <v>224</v>
      </c>
      <c r="I24" s="65">
        <v>0</v>
      </c>
      <c r="J24" t="s">
        <v>224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5" t="s">
        <v>231</v>
      </c>
      <c r="C25" s="14"/>
      <c r="D25" s="14"/>
      <c r="E25" s="14"/>
    </row>
    <row r="26" spans="1:18">
      <c r="A26" s="85" t="s">
        <v>282</v>
      </c>
      <c r="C26" s="14"/>
      <c r="D26" s="14"/>
      <c r="E26" s="14"/>
    </row>
    <row r="27" spans="1:18">
      <c r="A27" s="85" t="s">
        <v>283</v>
      </c>
      <c r="C27" s="14"/>
      <c r="D27" s="14"/>
      <c r="E27" s="14"/>
    </row>
    <row r="28" spans="1:18">
      <c r="A28" s="85" t="s">
        <v>284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A15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80" ht="26.25" customHeight="1">
      <c r="A6" s="99" t="s">
        <v>88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2" t="s">
        <v>54</v>
      </c>
      <c r="M7" s="102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4.2</v>
      </c>
      <c r="J10" s="7"/>
      <c r="K10" s="7"/>
      <c r="L10" s="64">
        <v>4.0399999999999998E-2</v>
      </c>
      <c r="M10" s="63">
        <v>2657554.1800000002</v>
      </c>
      <c r="N10" s="7"/>
      <c r="O10" s="63">
        <v>2806.6540891</v>
      </c>
      <c r="P10" s="7"/>
      <c r="Q10" s="64">
        <v>1</v>
      </c>
      <c r="R10" s="64">
        <v>9.7000000000000003E-3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4.2</v>
      </c>
      <c r="L11" s="68">
        <v>4.0399999999999998E-2</v>
      </c>
      <c r="M11" s="69">
        <v>2657554.1800000002</v>
      </c>
      <c r="O11" s="69">
        <v>2806.6540891</v>
      </c>
      <c r="Q11" s="68">
        <v>1</v>
      </c>
      <c r="R11" s="68">
        <v>9.7000000000000003E-3</v>
      </c>
    </row>
    <row r="12" spans="1:80">
      <c r="A12" s="67" t="s">
        <v>972</v>
      </c>
      <c r="B12" s="14"/>
      <c r="C12" s="14"/>
      <c r="D12" s="14"/>
      <c r="I12" s="69">
        <v>5.56</v>
      </c>
      <c r="L12" s="68">
        <v>5.8999999999999999E-3</v>
      </c>
      <c r="M12" s="69">
        <v>903000</v>
      </c>
      <c r="O12" s="69">
        <v>982.8252</v>
      </c>
      <c r="Q12" s="68">
        <v>0.35020000000000001</v>
      </c>
      <c r="R12" s="68">
        <v>3.3999999999999998E-3</v>
      </c>
    </row>
    <row r="13" spans="1:80">
      <c r="A13" t="s">
        <v>976</v>
      </c>
      <c r="B13" t="s">
        <v>977</v>
      </c>
      <c r="C13" t="s">
        <v>122</v>
      </c>
      <c r="D13" t="s">
        <v>978</v>
      </c>
      <c r="E13" t="s">
        <v>361</v>
      </c>
      <c r="F13" t="s">
        <v>382</v>
      </c>
      <c r="G13" t="s">
        <v>149</v>
      </c>
      <c r="H13" t="s">
        <v>474</v>
      </c>
      <c r="I13" s="65">
        <v>5.56</v>
      </c>
      <c r="J13" t="s">
        <v>101</v>
      </c>
      <c r="K13" s="66">
        <v>1.7999999999999999E-2</v>
      </c>
      <c r="L13" s="66">
        <v>5.8999999999999999E-3</v>
      </c>
      <c r="M13" s="65">
        <v>903000</v>
      </c>
      <c r="N13" s="65">
        <v>108.84</v>
      </c>
      <c r="O13" s="65">
        <v>982.8252</v>
      </c>
      <c r="P13" s="66">
        <v>8.0000000000000004E-4</v>
      </c>
      <c r="Q13" s="66">
        <v>0.35020000000000001</v>
      </c>
      <c r="R13" s="66">
        <v>3.3999999999999998E-3</v>
      </c>
    </row>
    <row r="14" spans="1:80">
      <c r="A14" s="67" t="s">
        <v>973</v>
      </c>
      <c r="B14" s="14"/>
      <c r="C14" s="14"/>
      <c r="D14" s="14"/>
      <c r="I14" s="69">
        <v>3.47</v>
      </c>
      <c r="L14" s="68">
        <v>5.8999999999999997E-2</v>
      </c>
      <c r="M14" s="69">
        <v>1754554.18</v>
      </c>
      <c r="O14" s="69">
        <v>1823.8288891</v>
      </c>
      <c r="Q14" s="68">
        <v>0.64980000000000004</v>
      </c>
      <c r="R14" s="68">
        <v>6.3E-3</v>
      </c>
    </row>
    <row r="15" spans="1:80">
      <c r="A15" t="s">
        <v>979</v>
      </c>
      <c r="B15" t="s">
        <v>980</v>
      </c>
      <c r="C15" t="s">
        <v>122</v>
      </c>
      <c r="D15" t="s">
        <v>981</v>
      </c>
      <c r="E15" t="s">
        <v>394</v>
      </c>
      <c r="F15" t="s">
        <v>330</v>
      </c>
      <c r="G15" t="s">
        <v>206</v>
      </c>
      <c r="H15" t="s">
        <v>982</v>
      </c>
      <c r="I15" s="65">
        <v>1.41</v>
      </c>
      <c r="J15" t="s">
        <v>101</v>
      </c>
      <c r="K15" s="66">
        <v>2.1899999999999999E-2</v>
      </c>
      <c r="L15" s="66">
        <v>0.16880000000000001</v>
      </c>
      <c r="M15" s="65">
        <v>346138.8</v>
      </c>
      <c r="N15" s="65">
        <v>101.83</v>
      </c>
      <c r="O15" s="65">
        <v>352.47314003999998</v>
      </c>
      <c r="P15" s="66">
        <v>5.9999999999999995E-4</v>
      </c>
      <c r="Q15" s="66">
        <v>0.12559999999999999</v>
      </c>
      <c r="R15" s="66">
        <v>1.1999999999999999E-3</v>
      </c>
    </row>
    <row r="16" spans="1:80">
      <c r="A16" t="s">
        <v>983</v>
      </c>
      <c r="B16" t="s">
        <v>984</v>
      </c>
      <c r="C16" t="s">
        <v>122</v>
      </c>
      <c r="D16" t="s">
        <v>985</v>
      </c>
      <c r="E16" t="s">
        <v>446</v>
      </c>
      <c r="F16" t="s">
        <v>370</v>
      </c>
      <c r="G16" t="s">
        <v>149</v>
      </c>
      <c r="H16" t="s">
        <v>986</v>
      </c>
      <c r="I16" s="65">
        <v>4.21</v>
      </c>
      <c r="J16" t="s">
        <v>101</v>
      </c>
      <c r="K16" s="66">
        <v>4.4699999999999997E-2</v>
      </c>
      <c r="L16" s="66">
        <v>3.6200000000000003E-2</v>
      </c>
      <c r="M16" s="65">
        <v>918415.38</v>
      </c>
      <c r="N16" s="65">
        <v>103.7</v>
      </c>
      <c r="O16" s="65">
        <v>952.39674906000005</v>
      </c>
      <c r="P16" s="66">
        <v>1.5E-3</v>
      </c>
      <c r="Q16" s="66">
        <v>0.33929999999999999</v>
      </c>
      <c r="R16" s="66">
        <v>3.3E-3</v>
      </c>
    </row>
    <row r="17" spans="1:18">
      <c r="A17" t="s">
        <v>987</v>
      </c>
      <c r="B17" t="s">
        <v>988</v>
      </c>
      <c r="C17" t="s">
        <v>122</v>
      </c>
      <c r="D17" t="s">
        <v>989</v>
      </c>
      <c r="E17" t="s">
        <v>423</v>
      </c>
      <c r="F17" t="s">
        <v>382</v>
      </c>
      <c r="G17" t="s">
        <v>149</v>
      </c>
      <c r="H17" t="s">
        <v>990</v>
      </c>
      <c r="I17" s="65">
        <v>3.5</v>
      </c>
      <c r="J17" t="s">
        <v>101</v>
      </c>
      <c r="K17" s="66">
        <v>4.2999999999999997E-2</v>
      </c>
      <c r="L17" s="66">
        <v>2.64E-2</v>
      </c>
      <c r="M17" s="65">
        <v>490000</v>
      </c>
      <c r="N17" s="65">
        <v>105.91</v>
      </c>
      <c r="O17" s="65">
        <v>518.95899999999995</v>
      </c>
      <c r="P17" s="66">
        <v>2.3999999999999998E-3</v>
      </c>
      <c r="Q17" s="66">
        <v>0.18490000000000001</v>
      </c>
      <c r="R17" s="66">
        <v>1.8E-3</v>
      </c>
    </row>
    <row r="18" spans="1:18">
      <c r="A18" s="67" t="s">
        <v>287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224</v>
      </c>
      <c r="B19" t="s">
        <v>224</v>
      </c>
      <c r="C19" s="14"/>
      <c r="D19" s="14"/>
      <c r="E19" t="s">
        <v>224</v>
      </c>
      <c r="F19" t="s">
        <v>224</v>
      </c>
      <c r="I19" s="65">
        <v>0</v>
      </c>
      <c r="J19" t="s">
        <v>224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542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t="s">
        <v>224</v>
      </c>
      <c r="B21" t="s">
        <v>224</v>
      </c>
      <c r="C21" s="14"/>
      <c r="D21" s="14"/>
      <c r="E21" t="s">
        <v>224</v>
      </c>
      <c r="F21" t="s">
        <v>224</v>
      </c>
      <c r="I21" s="65">
        <v>0</v>
      </c>
      <c r="J21" t="s">
        <v>224</v>
      </c>
      <c r="K21" s="66">
        <v>0</v>
      </c>
      <c r="L21" s="66">
        <v>0</v>
      </c>
      <c r="M21" s="65">
        <v>0</v>
      </c>
      <c r="N21" s="65">
        <v>0</v>
      </c>
      <c r="O21" s="65">
        <v>0</v>
      </c>
      <c r="P21" s="66">
        <v>0</v>
      </c>
      <c r="Q21" s="66">
        <v>0</v>
      </c>
      <c r="R21" s="66">
        <v>0</v>
      </c>
    </row>
    <row r="22" spans="1:18">
      <c r="A22" s="67" t="s">
        <v>229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s="67" t="s">
        <v>288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224</v>
      </c>
      <c r="B24" t="s">
        <v>224</v>
      </c>
      <c r="C24" s="14"/>
      <c r="D24" s="14"/>
      <c r="E24" t="s">
        <v>224</v>
      </c>
      <c r="F24" t="s">
        <v>224</v>
      </c>
      <c r="I24" s="65">
        <v>0</v>
      </c>
      <c r="J24" t="s">
        <v>224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289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224</v>
      </c>
      <c r="B26" t="s">
        <v>224</v>
      </c>
      <c r="C26" s="14"/>
      <c r="D26" s="14"/>
      <c r="E26" t="s">
        <v>224</v>
      </c>
      <c r="F26" t="s">
        <v>224</v>
      </c>
      <c r="I26" s="65">
        <v>0</v>
      </c>
      <c r="J26" t="s">
        <v>224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85" t="s">
        <v>231</v>
      </c>
      <c r="B27" s="14"/>
      <c r="C27" s="14"/>
      <c r="D27" s="14"/>
    </row>
    <row r="28" spans="1:18">
      <c r="A28" s="85" t="s">
        <v>282</v>
      </c>
      <c r="B28" s="14"/>
      <c r="C28" s="14"/>
      <c r="D28" s="14"/>
    </row>
    <row r="29" spans="1:18">
      <c r="A29" s="85" t="s">
        <v>283</v>
      </c>
      <c r="B29" s="14"/>
      <c r="C29" s="14"/>
      <c r="D29" s="14"/>
    </row>
    <row r="30" spans="1:18">
      <c r="A30" s="85" t="s">
        <v>284</v>
      </c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2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8.1406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</row>
    <row r="6" spans="1:97" ht="26.25" customHeight="1">
      <c r="A6" s="99" t="s">
        <v>90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f>G11+G17</f>
        <v>607964.94000000006</v>
      </c>
      <c r="H10" s="7"/>
      <c r="I10" s="63">
        <f>I11+I17</f>
        <v>17621.349402812462</v>
      </c>
      <c r="J10" s="7"/>
      <c r="K10" s="64">
        <f>I10/$I$10</f>
        <v>1</v>
      </c>
      <c r="L10" s="64">
        <f>I10/'סכום נכסי הקרן'!$C$41</f>
        <v>6.0595687680026239E-2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f>SUM(G12:G16)</f>
        <v>68616.41</v>
      </c>
      <c r="I11" s="69">
        <f>SUM(I12:I16)</f>
        <v>15374.076175071763</v>
      </c>
      <c r="K11" s="68">
        <f t="shared" ref="K11:K22" si="0">I11/$I$10</f>
        <v>0.87246872096060801</v>
      </c>
      <c r="L11" s="68">
        <f>I11/'סכום נכסי הקרן'!$C$41</f>
        <v>5.2867842125920966E-2</v>
      </c>
    </row>
    <row r="12" spans="1:97">
      <c r="A12" t="s">
        <v>991</v>
      </c>
      <c r="B12" t="s">
        <v>992</v>
      </c>
      <c r="C12" t="s">
        <v>122</v>
      </c>
      <c r="D12" t="s">
        <v>993</v>
      </c>
      <c r="E12" t="s">
        <v>574</v>
      </c>
      <c r="F12" t="s">
        <v>105</v>
      </c>
      <c r="G12" s="65">
        <v>48190.080000000002</v>
      </c>
      <c r="H12" s="65">
        <v>280.58270000000027</v>
      </c>
      <c r="I12" s="65">
        <v>440.79446996348202</v>
      </c>
      <c r="J12" s="66">
        <v>6.3E-3</v>
      </c>
      <c r="K12" s="66">
        <f t="shared" si="0"/>
        <v>2.5014796533864136E-2</v>
      </c>
      <c r="L12" s="66">
        <f>I12/'סכום נכסי הקרן'!$C$41</f>
        <v>1.515788798145434E-3</v>
      </c>
    </row>
    <row r="13" spans="1:97">
      <c r="A13" t="s">
        <v>994</v>
      </c>
      <c r="B13" t="s">
        <v>709</v>
      </c>
      <c r="C13" t="s">
        <v>122</v>
      </c>
      <c r="D13" t="s">
        <v>710</v>
      </c>
      <c r="E13" t="s">
        <v>711</v>
      </c>
      <c r="F13" t="s">
        <v>101</v>
      </c>
      <c r="G13" s="65">
        <v>1476</v>
      </c>
      <c r="H13" s="65">
        <v>389.86354799999998</v>
      </c>
      <c r="I13" s="65">
        <v>5.7543859684800003</v>
      </c>
      <c r="J13" s="66">
        <v>8.6E-3</v>
      </c>
      <c r="K13" s="66">
        <f t="shared" si="0"/>
        <v>3.2655762262801333E-4</v>
      </c>
      <c r="L13" s="66">
        <f>I13/'סכום נכסי הקרן'!$C$41</f>
        <v>1.9787983710298964E-5</v>
      </c>
    </row>
    <row r="14" spans="1:97">
      <c r="A14" t="s">
        <v>995</v>
      </c>
      <c r="B14" t="s">
        <v>996</v>
      </c>
      <c r="C14" t="s">
        <v>122</v>
      </c>
      <c r="D14" t="s">
        <v>997</v>
      </c>
      <c r="E14" t="s">
        <v>648</v>
      </c>
      <c r="F14" t="s">
        <v>101</v>
      </c>
      <c r="G14" s="65">
        <v>9</v>
      </c>
      <c r="H14" s="65">
        <v>38338500</v>
      </c>
      <c r="I14" s="65">
        <v>3450.4650000000001</v>
      </c>
      <c r="J14" s="66">
        <v>8.5344827586206901E-3</v>
      </c>
      <c r="K14" s="66">
        <f t="shared" si="0"/>
        <v>0.19581162152367781</v>
      </c>
      <c r="L14" s="66">
        <f>I14/'סכום נכסי הקרן'!$C$41</f>
        <v>1.1865339861968286E-2</v>
      </c>
    </row>
    <row r="15" spans="1:97">
      <c r="A15" t="s">
        <v>998</v>
      </c>
      <c r="B15" t="s">
        <v>999</v>
      </c>
      <c r="C15" t="s">
        <v>122</v>
      </c>
      <c r="D15" t="s">
        <v>1000</v>
      </c>
      <c r="E15" t="s">
        <v>293</v>
      </c>
      <c r="F15" t="s">
        <v>105</v>
      </c>
      <c r="G15" s="65">
        <v>18903.87</v>
      </c>
      <c r="H15" s="65">
        <v>16831.612100000064</v>
      </c>
      <c r="I15" s="65">
        <v>10372.752989139801</v>
      </c>
      <c r="J15" s="66">
        <v>3.3740754232130196E-3</v>
      </c>
      <c r="K15" s="66">
        <f t="shared" si="0"/>
        <v>0.58864691642084199</v>
      </c>
      <c r="L15" s="66">
        <f>I15/'סכום נכסי הקרן'!$C$41</f>
        <v>3.5669464701247849E-2</v>
      </c>
    </row>
    <row r="16" spans="1:97">
      <c r="A16" t="s">
        <v>1136</v>
      </c>
      <c r="B16">
        <v>74209</v>
      </c>
      <c r="C16" t="s">
        <v>122</v>
      </c>
      <c r="D16">
        <v>514829126</v>
      </c>
      <c r="E16" t="s">
        <v>1137</v>
      </c>
      <c r="F16" t="s">
        <v>101</v>
      </c>
      <c r="G16" s="65">
        <v>37.46</v>
      </c>
      <c r="H16" s="65">
        <v>2947969.39</v>
      </c>
      <c r="I16" s="65">
        <f>1104309.33/1000</f>
        <v>1104.30933</v>
      </c>
      <c r="J16" s="66">
        <v>1.8700000000000001E-2</v>
      </c>
      <c r="K16" s="66">
        <f t="shared" si="0"/>
        <v>6.2668828859596099E-2</v>
      </c>
      <c r="L16" s="66">
        <f>I16/'סכום נכסי הקרן'!$C$41</f>
        <v>3.7974607808490997E-3</v>
      </c>
    </row>
    <row r="17" spans="1:12">
      <c r="A17" s="67" t="s">
        <v>229</v>
      </c>
      <c r="B17" s="14"/>
      <c r="C17" s="14"/>
      <c r="D17" s="14"/>
      <c r="G17" s="69">
        <v>539348.53</v>
      </c>
      <c r="I17" s="69">
        <v>2247.2732277406981</v>
      </c>
      <c r="K17" s="68">
        <f t="shared" si="0"/>
        <v>0.1275312790393919</v>
      </c>
      <c r="L17" s="68">
        <f>I17/'סכום נכסי הקרן'!$C$41</f>
        <v>7.7278455541052683E-3</v>
      </c>
    </row>
    <row r="18" spans="1:12">
      <c r="A18" s="67" t="s">
        <v>288</v>
      </c>
      <c r="B18" s="14"/>
      <c r="C18" s="14"/>
      <c r="D18" s="14"/>
      <c r="G18" s="69">
        <v>0</v>
      </c>
      <c r="I18" s="69">
        <v>0</v>
      </c>
      <c r="K18" s="68">
        <f t="shared" si="0"/>
        <v>0</v>
      </c>
      <c r="L18" s="68">
        <f>I18/'סכום נכסי הקרן'!$C$41</f>
        <v>0</v>
      </c>
    </row>
    <row r="19" spans="1:12">
      <c r="A19" t="s">
        <v>224</v>
      </c>
      <c r="B19" t="s">
        <v>224</v>
      </c>
      <c r="C19" s="14"/>
      <c r="D19" s="14"/>
      <c r="E19" t="s">
        <v>224</v>
      </c>
      <c r="F19" t="s">
        <v>224</v>
      </c>
      <c r="G19" s="65">
        <v>0</v>
      </c>
      <c r="H19" s="65">
        <v>0</v>
      </c>
      <c r="I19" s="65">
        <v>0</v>
      </c>
      <c r="J19" s="66">
        <v>0</v>
      </c>
      <c r="K19" s="66">
        <f t="shared" si="0"/>
        <v>0</v>
      </c>
      <c r="L19" s="66">
        <f>I19/'סכום נכסי הקרן'!$C$41</f>
        <v>0</v>
      </c>
    </row>
    <row r="20" spans="1:12">
      <c r="A20" s="67" t="s">
        <v>289</v>
      </c>
      <c r="B20" s="14"/>
      <c r="C20" s="14"/>
      <c r="D20" s="14"/>
      <c r="G20" s="69">
        <v>539348.53</v>
      </c>
      <c r="I20" s="69">
        <v>2247.2732277406981</v>
      </c>
      <c r="K20" s="68">
        <f t="shared" si="0"/>
        <v>0.1275312790393919</v>
      </c>
      <c r="L20" s="68">
        <f>I20/'סכום נכסי הקרן'!$C$41</f>
        <v>7.7278455541052683E-3</v>
      </c>
    </row>
    <row r="21" spans="1:12">
      <c r="A21" t="s">
        <v>1001</v>
      </c>
      <c r="B21" t="s">
        <v>1002</v>
      </c>
      <c r="C21" t="s">
        <v>122</v>
      </c>
      <c r="D21" t="s">
        <v>1003</v>
      </c>
      <c r="E21" t="s">
        <v>802</v>
      </c>
      <c r="F21" t="s">
        <v>109</v>
      </c>
      <c r="G21" s="65">
        <v>459076</v>
      </c>
      <c r="H21" s="65">
        <v>112.005</v>
      </c>
      <c r="I21" s="65">
        <v>1992.37594836024</v>
      </c>
      <c r="J21" s="66">
        <v>3.5291471911433987E-3</v>
      </c>
      <c r="K21" s="66">
        <f t="shared" si="0"/>
        <v>0.11306602592206963</v>
      </c>
      <c r="L21" s="66">
        <f>I21/'סכום נכסי הקרן'!$C$41</f>
        <v>6.8513135939954816E-3</v>
      </c>
    </row>
    <row r="22" spans="1:12">
      <c r="A22" t="s">
        <v>1004</v>
      </c>
      <c r="B22" t="s">
        <v>1005</v>
      </c>
      <c r="C22" t="s">
        <v>122</v>
      </c>
      <c r="D22" t="s">
        <v>997</v>
      </c>
      <c r="E22" t="s">
        <v>802</v>
      </c>
      <c r="F22" t="s">
        <v>109</v>
      </c>
      <c r="G22" s="65">
        <v>80272.53</v>
      </c>
      <c r="H22" s="65">
        <v>81.95</v>
      </c>
      <c r="I22" s="65">
        <v>254.897279380458</v>
      </c>
      <c r="J22" s="66">
        <v>5.8811529691047068E-3</v>
      </c>
      <c r="K22" s="66">
        <f t="shared" si="0"/>
        <v>1.4465253117322276E-2</v>
      </c>
      <c r="L22" s="66">
        <f>I22/'סכום נכסי הקרן'!$C$41</f>
        <v>8.7653196010978665E-4</v>
      </c>
    </row>
    <row r="23" spans="1:12">
      <c r="A23" s="85" t="s">
        <v>231</v>
      </c>
      <c r="B23" s="14"/>
      <c r="C23" s="14"/>
      <c r="D23" s="14"/>
    </row>
    <row r="24" spans="1:12">
      <c r="A24" s="85" t="s">
        <v>282</v>
      </c>
      <c r="B24" s="14"/>
      <c r="C24" s="14"/>
      <c r="D24" s="14"/>
    </row>
    <row r="25" spans="1:12">
      <c r="A25" s="85" t="s">
        <v>283</v>
      </c>
      <c r="B25" s="14"/>
      <c r="C25" s="14"/>
      <c r="D25" s="14"/>
    </row>
    <row r="26" spans="1:12">
      <c r="A26" s="85" t="s">
        <v>284</v>
      </c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  <row r="392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Y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85546875" style="16" hidden="1" customWidth="1"/>
    <col min="15" max="15" width="8" style="16" hidden="1" customWidth="1"/>
    <col min="16" max="16" width="8.7109375" style="16" hidden="1" customWidth="1"/>
    <col min="17" max="17" width="10" style="16" hidden="1" customWidth="1"/>
    <col min="18" max="18" width="9.5703125" style="14" hidden="1" customWidth="1"/>
    <col min="19" max="19" width="6.140625" style="14" hidden="1" customWidth="1"/>
    <col min="20" max="21" width="5.7109375" style="14" hidden="1" customWidth="1"/>
    <col min="22" max="22" width="6.85546875" style="14" hidden="1" customWidth="1"/>
    <col min="23" max="23" width="6.42578125" style="14" hidden="1" customWidth="1"/>
    <col min="24" max="24" width="6.7109375" style="14" hidden="1" customWidth="1"/>
    <col min="25" max="25" width="7.28515625" style="14" hidden="1" customWidth="1"/>
    <col min="26" max="37" width="5.7109375" style="14" hidden="1" customWidth="1"/>
    <col min="38" max="38" width="9.140625" style="14" hidden="1" customWidth="1"/>
    <col min="39" max="51" width="0" style="14" hidden="1" customWidth="1"/>
    <col min="52" max="16384" width="9.140625" style="14" hidden="1"/>
  </cols>
  <sheetData>
    <row r="1" spans="1:50">
      <c r="A1" s="2" t="s">
        <v>0</v>
      </c>
      <c r="B1" t="s">
        <v>196</v>
      </c>
    </row>
    <row r="2" spans="1:50">
      <c r="A2" s="2" t="s">
        <v>1</v>
      </c>
    </row>
    <row r="3" spans="1:50">
      <c r="A3" s="2" t="s">
        <v>2</v>
      </c>
      <c r="B3" t="s">
        <v>197</v>
      </c>
    </row>
    <row r="4" spans="1:50">
      <c r="A4" s="2" t="s">
        <v>3</v>
      </c>
    </row>
    <row r="5" spans="1:50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0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50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AX7" s="14"/>
    </row>
    <row r="8" spans="1:50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AX8" s="14"/>
    </row>
    <row r="9" spans="1:50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AX9" s="14"/>
    </row>
    <row r="10" spans="1:50" s="20" customFormat="1" ht="18" customHeight="1">
      <c r="A10" s="21" t="s">
        <v>139</v>
      </c>
      <c r="B10" s="7"/>
      <c r="C10" s="7"/>
      <c r="D10" s="7"/>
      <c r="E10" s="63">
        <v>14739156.140000001</v>
      </c>
      <c r="F10" s="7"/>
      <c r="G10" s="63">
        <v>38043.333413124121</v>
      </c>
      <c r="H10" s="7"/>
      <c r="I10" s="64">
        <v>1</v>
      </c>
      <c r="J10" s="64">
        <v>0.13089999999999999</v>
      </c>
      <c r="K10" s="16"/>
      <c r="L10" s="16"/>
      <c r="M10" s="16"/>
      <c r="N10" s="16"/>
      <c r="O10" s="16"/>
      <c r="P10" s="16"/>
      <c r="AX10" s="14"/>
    </row>
    <row r="11" spans="1:50">
      <c r="A11" s="67" t="s">
        <v>200</v>
      </c>
      <c r="B11" s="14"/>
      <c r="E11" s="69">
        <v>9858412.3900000006</v>
      </c>
      <c r="G11" s="69">
        <v>18914.960326316621</v>
      </c>
      <c r="I11" s="68">
        <v>0.49719999999999998</v>
      </c>
      <c r="J11" s="68">
        <v>6.5100000000000005E-2</v>
      </c>
    </row>
    <row r="12" spans="1:50">
      <c r="A12" s="67" t="s">
        <v>1006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0">
      <c r="A13" t="s">
        <v>224</v>
      </c>
      <c r="B13" t="s">
        <v>224</v>
      </c>
      <c r="C13" t="s">
        <v>224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0">
      <c r="A14" s="67" t="s">
        <v>1007</v>
      </c>
      <c r="B14" s="14"/>
      <c r="E14" s="69">
        <v>1914220.5</v>
      </c>
      <c r="G14" s="69">
        <v>2895.3642241549601</v>
      </c>
      <c r="I14" s="68">
        <v>7.6100000000000001E-2</v>
      </c>
      <c r="J14" s="68">
        <v>0.01</v>
      </c>
    </row>
    <row r="15" spans="1:50">
      <c r="A15" t="s">
        <v>1008</v>
      </c>
      <c r="B15">
        <v>74176</v>
      </c>
      <c r="C15" t="s">
        <v>101</v>
      </c>
      <c r="D15" t="s">
        <v>1009</v>
      </c>
      <c r="E15" s="65">
        <v>814479.1</v>
      </c>
      <c r="F15" s="65">
        <v>148.63636</v>
      </c>
      <c r="G15" s="65">
        <v>1210.61208720076</v>
      </c>
      <c r="H15" s="66">
        <v>1.0152003370377124E-3</v>
      </c>
      <c r="I15" s="66">
        <v>3.1800000000000002E-2</v>
      </c>
      <c r="J15" s="66">
        <v>4.1999999999999997E-3</v>
      </c>
    </row>
    <row r="16" spans="1:50">
      <c r="A16" t="s">
        <v>1010</v>
      </c>
      <c r="B16">
        <v>74177</v>
      </c>
      <c r="C16" t="s">
        <v>101</v>
      </c>
      <c r="D16" t="s">
        <v>558</v>
      </c>
      <c r="E16" s="65">
        <v>1099741.3999999999</v>
      </c>
      <c r="F16" s="65">
        <v>153.1953</v>
      </c>
      <c r="G16" s="65">
        <v>1684.7521369542001</v>
      </c>
      <c r="H16" s="66">
        <v>3.7565001844533726E-3</v>
      </c>
      <c r="I16" s="66">
        <v>4.4299999999999999E-2</v>
      </c>
      <c r="J16" s="66">
        <v>5.7999999999999996E-3</v>
      </c>
    </row>
    <row r="17" spans="1:10">
      <c r="A17" s="67" t="s">
        <v>1011</v>
      </c>
      <c r="B17" s="14"/>
      <c r="E17" s="69">
        <v>3360187.46</v>
      </c>
      <c r="G17" s="69">
        <v>3927.8362667495999</v>
      </c>
      <c r="I17" s="68">
        <v>0.1032</v>
      </c>
      <c r="J17" s="68">
        <v>1.35E-2</v>
      </c>
    </row>
    <row r="18" spans="1:10">
      <c r="A18" t="s">
        <v>1012</v>
      </c>
      <c r="B18">
        <v>74204</v>
      </c>
      <c r="C18" t="s">
        <v>101</v>
      </c>
      <c r="D18" t="s">
        <v>1013</v>
      </c>
      <c r="E18" s="65">
        <v>855893</v>
      </c>
      <c r="F18" s="65">
        <v>174.58208099999999</v>
      </c>
      <c r="G18" s="65">
        <v>1494.2358105333301</v>
      </c>
      <c r="H18" s="66">
        <v>4.2592083242727679E-3</v>
      </c>
      <c r="I18" s="66">
        <v>3.9300000000000002E-2</v>
      </c>
      <c r="J18" s="66">
        <v>5.1000000000000004E-3</v>
      </c>
    </row>
    <row r="19" spans="1:10">
      <c r="A19" t="s">
        <v>1014</v>
      </c>
      <c r="B19">
        <v>74186</v>
      </c>
      <c r="C19" t="s">
        <v>101</v>
      </c>
      <c r="D19" t="s">
        <v>1015</v>
      </c>
      <c r="E19" s="65">
        <v>2504294.46</v>
      </c>
      <c r="F19" s="65">
        <v>97.177089000000024</v>
      </c>
      <c r="G19" s="65">
        <v>2433.6004562162698</v>
      </c>
      <c r="H19" s="66">
        <v>4.673169583041756E-3</v>
      </c>
      <c r="I19" s="66">
        <v>6.4000000000000001E-2</v>
      </c>
      <c r="J19" s="66">
        <v>8.3999999999999995E-3</v>
      </c>
    </row>
    <row r="20" spans="1:10">
      <c r="A20" s="67" t="s">
        <v>1016</v>
      </c>
      <c r="B20" s="14"/>
      <c r="E20" s="69">
        <v>4584004.43</v>
      </c>
      <c r="G20" s="69">
        <v>12091.759835412062</v>
      </c>
      <c r="I20" s="68">
        <v>0.31780000000000003</v>
      </c>
      <c r="J20" s="68">
        <v>4.1599999999999998E-2</v>
      </c>
    </row>
    <row r="21" spans="1:10">
      <c r="A21" t="s">
        <v>1017</v>
      </c>
      <c r="B21">
        <v>74173</v>
      </c>
      <c r="C21" t="s">
        <v>105</v>
      </c>
      <c r="D21" t="s">
        <v>1015</v>
      </c>
      <c r="E21" s="65">
        <v>197978.58</v>
      </c>
      <c r="F21" s="65">
        <v>69.908937999999978</v>
      </c>
      <c r="G21" s="65">
        <v>451.19939615026601</v>
      </c>
      <c r="H21" s="66">
        <v>5.2692027386066287E-3</v>
      </c>
      <c r="I21" s="66">
        <v>1.1900000000000001E-2</v>
      </c>
      <c r="J21" s="66">
        <v>1.6000000000000001E-3</v>
      </c>
    </row>
    <row r="22" spans="1:10">
      <c r="A22" t="s">
        <v>1018</v>
      </c>
      <c r="B22">
        <v>74185</v>
      </c>
      <c r="C22" t="s">
        <v>101</v>
      </c>
      <c r="D22" t="s">
        <v>1019</v>
      </c>
      <c r="E22" s="65">
        <v>2616656</v>
      </c>
      <c r="F22" s="65">
        <v>119.441024</v>
      </c>
      <c r="G22" s="65">
        <v>3125.3607209574402</v>
      </c>
      <c r="H22" s="66">
        <v>7.5145350503439149E-3</v>
      </c>
      <c r="I22" s="66">
        <v>8.2199999999999995E-2</v>
      </c>
      <c r="J22" s="66">
        <v>1.0800000000000001E-2</v>
      </c>
    </row>
    <row r="23" spans="1:10">
      <c r="A23" t="s">
        <v>1020</v>
      </c>
      <c r="B23">
        <v>74202</v>
      </c>
      <c r="C23" t="s">
        <v>101</v>
      </c>
      <c r="D23" t="s">
        <v>1021</v>
      </c>
      <c r="E23" s="65">
        <v>975144</v>
      </c>
      <c r="F23" s="65">
        <v>166.05313899999999</v>
      </c>
      <c r="G23" s="65">
        <v>1619.25722177016</v>
      </c>
      <c r="H23" s="66">
        <v>5.7390782341551275E-3</v>
      </c>
      <c r="I23" s="66">
        <v>4.2599999999999999E-2</v>
      </c>
      <c r="J23" s="66">
        <v>5.5999999999999999E-3</v>
      </c>
    </row>
    <row r="24" spans="1:10">
      <c r="A24" t="s">
        <v>1022</v>
      </c>
      <c r="B24">
        <v>74217</v>
      </c>
      <c r="C24" t="s">
        <v>101</v>
      </c>
      <c r="D24" t="s">
        <v>550</v>
      </c>
      <c r="E24" s="65">
        <v>112229</v>
      </c>
      <c r="F24" s="65">
        <v>100</v>
      </c>
      <c r="G24" s="65">
        <v>112.229</v>
      </c>
      <c r="H24" s="66">
        <v>7.9788870957842786E-3</v>
      </c>
      <c r="I24" s="66">
        <v>3.0000000000000001E-3</v>
      </c>
      <c r="J24" s="66">
        <v>4.0000000000000002E-4</v>
      </c>
    </row>
    <row r="25" spans="1:10">
      <c r="A25" t="s">
        <v>1023</v>
      </c>
      <c r="B25">
        <v>74173</v>
      </c>
      <c r="C25" t="s">
        <v>105</v>
      </c>
      <c r="D25" t="s">
        <v>1024</v>
      </c>
      <c r="E25" s="65">
        <v>224745.54</v>
      </c>
      <c r="F25" s="65">
        <v>199.95640799999967</v>
      </c>
      <c r="G25" s="65">
        <v>1465.0215350929</v>
      </c>
      <c r="H25" s="66">
        <v>5.2692027386066287E-3</v>
      </c>
      <c r="I25" s="66">
        <v>3.85E-2</v>
      </c>
      <c r="J25" s="66">
        <v>5.0000000000000001E-3</v>
      </c>
    </row>
    <row r="26" spans="1:10">
      <c r="A26" t="s">
        <v>1025</v>
      </c>
      <c r="B26">
        <v>74196</v>
      </c>
      <c r="C26" t="s">
        <v>101</v>
      </c>
      <c r="D26" t="s">
        <v>1026</v>
      </c>
      <c r="E26" s="65">
        <v>8759</v>
      </c>
      <c r="F26" s="65">
        <v>56301.290577</v>
      </c>
      <c r="G26" s="65">
        <v>4931.4300416394299</v>
      </c>
      <c r="H26" s="66">
        <v>3.2462058089105027E-3</v>
      </c>
      <c r="I26" s="66">
        <v>0.12959999999999999</v>
      </c>
      <c r="J26" s="66">
        <v>1.7000000000000001E-2</v>
      </c>
    </row>
    <row r="27" spans="1:10">
      <c r="A27" t="s">
        <v>1027</v>
      </c>
      <c r="B27">
        <v>74179</v>
      </c>
      <c r="C27" t="s">
        <v>101</v>
      </c>
      <c r="D27" t="s">
        <v>278</v>
      </c>
      <c r="E27" s="65">
        <v>448492.31</v>
      </c>
      <c r="F27" s="65">
        <v>86.347505000000112</v>
      </c>
      <c r="G27" s="65">
        <v>387.26191980186599</v>
      </c>
      <c r="H27" s="66">
        <v>3.3691911793948923E-3</v>
      </c>
      <c r="I27" s="66">
        <v>1.0200000000000001E-2</v>
      </c>
      <c r="J27" s="66">
        <v>1.2999999999999999E-3</v>
      </c>
    </row>
    <row r="28" spans="1:10">
      <c r="A28" s="67" t="s">
        <v>229</v>
      </c>
      <c r="B28" s="14"/>
      <c r="E28" s="69">
        <v>4880743.75</v>
      </c>
      <c r="G28" s="69">
        <v>19128.373086807496</v>
      </c>
      <c r="I28" s="68">
        <v>0.50280000000000002</v>
      </c>
      <c r="J28" s="68">
        <v>6.5799999999999997E-2</v>
      </c>
    </row>
    <row r="29" spans="1:10">
      <c r="A29" s="67" t="s">
        <v>1028</v>
      </c>
      <c r="B29" s="14"/>
      <c r="E29" s="69">
        <v>0</v>
      </c>
      <c r="G29" s="69">
        <v>0</v>
      </c>
      <c r="I29" s="68">
        <v>0</v>
      </c>
      <c r="J29" s="68">
        <v>0</v>
      </c>
    </row>
    <row r="30" spans="1:10">
      <c r="A30" t="s">
        <v>224</v>
      </c>
      <c r="B30" t="s">
        <v>224</v>
      </c>
      <c r="C30" t="s">
        <v>224</v>
      </c>
      <c r="E30" s="65">
        <v>0</v>
      </c>
      <c r="F30" s="65">
        <v>0</v>
      </c>
      <c r="G30" s="65">
        <v>0</v>
      </c>
      <c r="H30" s="66">
        <v>0</v>
      </c>
      <c r="I30" s="66">
        <v>0</v>
      </c>
      <c r="J30" s="66">
        <v>0</v>
      </c>
    </row>
    <row r="31" spans="1:10">
      <c r="A31" s="67" t="s">
        <v>1029</v>
      </c>
      <c r="B31" s="14"/>
      <c r="E31" s="69">
        <v>390310.09</v>
      </c>
      <c r="G31" s="69">
        <v>3495.3807090769301</v>
      </c>
      <c r="I31" s="68">
        <v>9.1899999999999996E-2</v>
      </c>
      <c r="J31" s="68">
        <v>1.2E-2</v>
      </c>
    </row>
    <row r="32" spans="1:10">
      <c r="A32" t="s">
        <v>1030</v>
      </c>
      <c r="B32">
        <v>74188</v>
      </c>
      <c r="C32" t="s">
        <v>105</v>
      </c>
      <c r="D32" t="s">
        <v>1031</v>
      </c>
      <c r="E32" s="65">
        <v>36601.089999999997</v>
      </c>
      <c r="F32" s="65">
        <v>1395.6879999999983</v>
      </c>
      <c r="G32" s="65">
        <v>1665.3286884573899</v>
      </c>
      <c r="H32" s="66">
        <v>9.9615802162697086E-4</v>
      </c>
      <c r="I32" s="66">
        <v>4.3799999999999999E-2</v>
      </c>
      <c r="J32" s="66">
        <v>5.7000000000000002E-3</v>
      </c>
    </row>
    <row r="33" spans="1:10">
      <c r="A33" t="s">
        <v>1032</v>
      </c>
      <c r="B33">
        <v>74189</v>
      </c>
      <c r="C33" t="s">
        <v>105</v>
      </c>
      <c r="D33" t="s">
        <v>1033</v>
      </c>
      <c r="E33" s="65">
        <v>353709</v>
      </c>
      <c r="F33" s="65">
        <v>158.70833100000038</v>
      </c>
      <c r="G33" s="65">
        <v>1830.0520206195399</v>
      </c>
      <c r="H33" s="66">
        <v>3.5112939190184368E-3</v>
      </c>
      <c r="I33" s="66">
        <v>4.8099999999999997E-2</v>
      </c>
      <c r="J33" s="66">
        <v>6.3E-3</v>
      </c>
    </row>
    <row r="34" spans="1:10">
      <c r="A34" s="67" t="s">
        <v>1034</v>
      </c>
      <c r="B34" s="14"/>
      <c r="E34" s="69">
        <v>2162501.94</v>
      </c>
      <c r="G34" s="69">
        <v>6229.4385077757397</v>
      </c>
      <c r="I34" s="68">
        <v>0.16370000000000001</v>
      </c>
      <c r="J34" s="68">
        <v>2.1399999999999999E-2</v>
      </c>
    </row>
    <row r="35" spans="1:10">
      <c r="A35" t="s">
        <v>1035</v>
      </c>
      <c r="B35">
        <v>74192</v>
      </c>
      <c r="C35" t="s">
        <v>105</v>
      </c>
      <c r="D35" t="s">
        <v>1036</v>
      </c>
      <c r="E35" s="65">
        <v>283273</v>
      </c>
      <c r="F35" s="65">
        <v>96.436666999999929</v>
      </c>
      <c r="G35" s="65">
        <v>890.56366945756599</v>
      </c>
      <c r="H35" s="66">
        <v>2.0055728400000623E-3</v>
      </c>
      <c r="I35" s="66">
        <v>2.3400000000000001E-2</v>
      </c>
      <c r="J35" s="66">
        <v>3.0999999999999999E-3</v>
      </c>
    </row>
    <row r="36" spans="1:10">
      <c r="A36" t="s">
        <v>1037</v>
      </c>
      <c r="B36">
        <v>74178</v>
      </c>
      <c r="C36" t="s">
        <v>105</v>
      </c>
      <c r="D36" t="s">
        <v>1038</v>
      </c>
      <c r="E36" s="65">
        <v>614757.96</v>
      </c>
      <c r="F36" s="65">
        <v>99.599286000000006</v>
      </c>
      <c r="G36" s="65">
        <v>1996.0801964494201</v>
      </c>
      <c r="H36" s="66">
        <v>1.3423003966803739E-3</v>
      </c>
      <c r="I36" s="66">
        <v>5.2499999999999998E-2</v>
      </c>
      <c r="J36" s="66">
        <v>6.8999999999999999E-3</v>
      </c>
    </row>
    <row r="37" spans="1:10">
      <c r="A37" t="s">
        <v>1039</v>
      </c>
      <c r="B37">
        <v>74208</v>
      </c>
      <c r="C37" t="s">
        <v>105</v>
      </c>
      <c r="D37" t="s">
        <v>514</v>
      </c>
      <c r="E37" s="65">
        <v>188750.58</v>
      </c>
      <c r="F37" s="65">
        <v>97.721552999999986</v>
      </c>
      <c r="G37" s="65">
        <v>601.306993716374</v>
      </c>
      <c r="H37" s="66">
        <v>2.5401468457966731E-4</v>
      </c>
      <c r="I37" s="66">
        <v>1.5800000000000002E-2</v>
      </c>
      <c r="J37" s="66">
        <v>2.0999999999999999E-3</v>
      </c>
    </row>
    <row r="38" spans="1:10">
      <c r="A38" t="s">
        <v>1040</v>
      </c>
      <c r="B38">
        <v>74172</v>
      </c>
      <c r="C38" t="s">
        <v>105</v>
      </c>
      <c r="D38" t="s">
        <v>1041</v>
      </c>
      <c r="E38" s="65">
        <v>547226.4</v>
      </c>
      <c r="F38" s="65">
        <v>79.297321000000252</v>
      </c>
      <c r="G38" s="65">
        <v>1414.63095251547</v>
      </c>
      <c r="H38" s="66">
        <v>2.2669700913602858E-3</v>
      </c>
      <c r="I38" s="66">
        <v>3.7199999999999997E-2</v>
      </c>
      <c r="J38" s="66">
        <v>4.8999999999999998E-3</v>
      </c>
    </row>
    <row r="39" spans="1:10">
      <c r="A39" t="s">
        <v>1042</v>
      </c>
      <c r="B39">
        <v>74181</v>
      </c>
      <c r="C39" t="s">
        <v>105</v>
      </c>
      <c r="D39" t="s">
        <v>1043</v>
      </c>
      <c r="E39" s="65">
        <v>528494</v>
      </c>
      <c r="F39" s="65">
        <v>77.01341100000009</v>
      </c>
      <c r="G39" s="65">
        <v>1326.85669563691</v>
      </c>
      <c r="H39" s="66">
        <v>1.1685589555555482E-2</v>
      </c>
      <c r="I39" s="66">
        <v>3.49E-2</v>
      </c>
      <c r="J39" s="66">
        <v>4.5999999999999999E-3</v>
      </c>
    </row>
    <row r="40" spans="1:10">
      <c r="A40" s="67" t="s">
        <v>1044</v>
      </c>
      <c r="B40" s="14"/>
      <c r="E40" s="69">
        <v>2327931.7200000002</v>
      </c>
      <c r="G40" s="69">
        <v>9403.5538699548251</v>
      </c>
      <c r="I40" s="68">
        <v>0.2472</v>
      </c>
      <c r="J40" s="68">
        <v>3.2300000000000002E-2</v>
      </c>
    </row>
    <row r="41" spans="1:10">
      <c r="A41" t="s">
        <v>1045</v>
      </c>
      <c r="B41">
        <v>74180</v>
      </c>
      <c r="C41" t="s">
        <v>105</v>
      </c>
      <c r="D41" t="s">
        <v>1046</v>
      </c>
      <c r="E41" s="65">
        <v>181099.74</v>
      </c>
      <c r="F41" s="65">
        <v>311.28446399999945</v>
      </c>
      <c r="G41" s="65">
        <v>1837.77725718392</v>
      </c>
      <c r="H41" s="66">
        <v>4.512481598191927E-3</v>
      </c>
      <c r="I41" s="66">
        <v>4.8300000000000003E-2</v>
      </c>
      <c r="J41" s="66">
        <v>6.3E-3</v>
      </c>
    </row>
    <row r="42" spans="1:10">
      <c r="A42" t="s">
        <v>1047</v>
      </c>
      <c r="B42">
        <v>74200</v>
      </c>
      <c r="C42" t="s">
        <v>105</v>
      </c>
      <c r="D42" t="s">
        <v>1048</v>
      </c>
      <c r="E42" s="65">
        <v>320406.59000000003</v>
      </c>
      <c r="F42" s="65">
        <v>165.69371999999976</v>
      </c>
      <c r="G42" s="65">
        <v>1730.71312979344</v>
      </c>
      <c r="H42" s="66">
        <v>3.3090907681400752E-3</v>
      </c>
      <c r="I42" s="66">
        <v>4.5499999999999999E-2</v>
      </c>
      <c r="J42" s="66">
        <v>6.0000000000000001E-3</v>
      </c>
    </row>
    <row r="43" spans="1:10">
      <c r="A43" t="s">
        <v>1049</v>
      </c>
      <c r="B43">
        <v>74215</v>
      </c>
      <c r="C43" t="s">
        <v>105</v>
      </c>
      <c r="D43" t="s">
        <v>1050</v>
      </c>
      <c r="E43" s="65">
        <v>201525</v>
      </c>
      <c r="F43" s="65">
        <v>100</v>
      </c>
      <c r="G43" s="65">
        <v>656.97149999999999</v>
      </c>
      <c r="H43" s="66">
        <v>1.9744708235294121E-3</v>
      </c>
      <c r="I43" s="66">
        <v>1.7299999999999999E-2</v>
      </c>
      <c r="J43" s="66">
        <v>2.3E-3</v>
      </c>
    </row>
    <row r="44" spans="1:10">
      <c r="A44" t="s">
        <v>1051</v>
      </c>
      <c r="B44">
        <v>74187</v>
      </c>
      <c r="C44" t="s">
        <v>105</v>
      </c>
      <c r="D44" t="s">
        <v>1052</v>
      </c>
      <c r="E44" s="65">
        <v>111224.74</v>
      </c>
      <c r="F44" s="65">
        <v>93.704179999999909</v>
      </c>
      <c r="G44" s="65">
        <v>339.76447167166998</v>
      </c>
      <c r="H44" s="66">
        <v>1.9672898378409868E-3</v>
      </c>
      <c r="I44" s="66">
        <v>8.8999999999999999E-3</v>
      </c>
      <c r="J44" s="66">
        <v>1.1999999999999999E-3</v>
      </c>
    </row>
    <row r="45" spans="1:10">
      <c r="A45" t="s">
        <v>1053</v>
      </c>
      <c r="B45">
        <v>74207</v>
      </c>
      <c r="C45" t="s">
        <v>105</v>
      </c>
      <c r="D45" t="s">
        <v>1054</v>
      </c>
      <c r="E45" s="65">
        <v>117834.42</v>
      </c>
      <c r="F45" s="65">
        <v>101.93423099999994</v>
      </c>
      <c r="G45" s="65">
        <v>391.57036820981102</v>
      </c>
      <c r="H45" s="66">
        <v>6.1587333493450132E-5</v>
      </c>
      <c r="I45" s="66">
        <v>1.03E-2</v>
      </c>
      <c r="J45" s="66">
        <v>1.2999999999999999E-3</v>
      </c>
    </row>
    <row r="46" spans="1:10">
      <c r="A46" t="s">
        <v>1055</v>
      </c>
      <c r="B46">
        <v>74205</v>
      </c>
      <c r="C46" t="s">
        <v>109</v>
      </c>
      <c r="D46" t="s">
        <v>1056</v>
      </c>
      <c r="E46" s="65">
        <v>237633</v>
      </c>
      <c r="F46" s="65">
        <v>100</v>
      </c>
      <c r="G46" s="65">
        <v>920.78034839999998</v>
      </c>
      <c r="H46" s="66">
        <v>1.1495350049261084E-2</v>
      </c>
      <c r="I46" s="66">
        <v>2.4199999999999999E-2</v>
      </c>
      <c r="J46" s="66">
        <v>3.2000000000000002E-3</v>
      </c>
    </row>
    <row r="47" spans="1:10">
      <c r="A47" t="s">
        <v>1057</v>
      </c>
      <c r="B47">
        <v>74199</v>
      </c>
      <c r="C47" t="s">
        <v>105</v>
      </c>
      <c r="D47" t="s">
        <v>1056</v>
      </c>
      <c r="E47" s="65">
        <v>229398</v>
      </c>
      <c r="F47" s="65">
        <v>83.946787000000057</v>
      </c>
      <c r="G47" s="65">
        <v>627.78553644176804</v>
      </c>
      <c r="H47" s="66">
        <v>1.5737247536047883E-3</v>
      </c>
      <c r="I47" s="66">
        <v>1.6500000000000001E-2</v>
      </c>
      <c r="J47" s="66">
        <v>2.2000000000000001E-3</v>
      </c>
    </row>
    <row r="48" spans="1:10">
      <c r="A48" t="s">
        <v>1058</v>
      </c>
      <c r="B48">
        <v>74203</v>
      </c>
      <c r="C48" t="s">
        <v>105</v>
      </c>
      <c r="D48" t="s">
        <v>1015</v>
      </c>
      <c r="E48" s="65">
        <v>292095</v>
      </c>
      <c r="F48" s="65">
        <v>100</v>
      </c>
      <c r="G48" s="65">
        <v>952.22969999999998</v>
      </c>
      <c r="H48" s="66">
        <v>1.9336688999999998E-3</v>
      </c>
      <c r="I48" s="66">
        <v>2.5000000000000001E-2</v>
      </c>
      <c r="J48" s="66">
        <v>3.3E-3</v>
      </c>
    </row>
    <row r="49" spans="1:10">
      <c r="A49" t="s">
        <v>1059</v>
      </c>
      <c r="B49">
        <v>74193</v>
      </c>
      <c r="C49" t="s">
        <v>105</v>
      </c>
      <c r="D49" t="s">
        <v>396</v>
      </c>
      <c r="E49" s="65">
        <v>66829.279999999999</v>
      </c>
      <c r="F49" s="65">
        <v>29.619032999999988</v>
      </c>
      <c r="G49" s="65">
        <v>64.529047979771406</v>
      </c>
      <c r="H49" s="66">
        <v>5.7874089129334935E-4</v>
      </c>
      <c r="I49" s="66">
        <v>1.6999999999999999E-3</v>
      </c>
      <c r="J49" s="66">
        <v>2.0000000000000001E-4</v>
      </c>
    </row>
    <row r="50" spans="1:10">
      <c r="A50" t="s">
        <v>1060</v>
      </c>
      <c r="B50">
        <v>74190</v>
      </c>
      <c r="C50" t="s">
        <v>105</v>
      </c>
      <c r="D50" t="s">
        <v>1061</v>
      </c>
      <c r="E50" s="65">
        <v>297973.83</v>
      </c>
      <c r="F50" s="65">
        <v>104.03994000000016</v>
      </c>
      <c r="G50" s="65">
        <v>1010.63844826951</v>
      </c>
      <c r="H50" s="66">
        <v>1.1834370968401932E-2</v>
      </c>
      <c r="I50" s="66">
        <v>2.6599999999999999E-2</v>
      </c>
      <c r="J50" s="66">
        <v>3.5000000000000001E-3</v>
      </c>
    </row>
    <row r="51" spans="1:10">
      <c r="A51" t="s">
        <v>1062</v>
      </c>
      <c r="B51">
        <v>74197</v>
      </c>
      <c r="C51" t="s">
        <v>105</v>
      </c>
      <c r="D51" t="s">
        <v>1063</v>
      </c>
      <c r="E51" s="65">
        <v>223859.12</v>
      </c>
      <c r="F51" s="65">
        <v>97.856965999999943</v>
      </c>
      <c r="G51" s="65">
        <v>714.14128200493496</v>
      </c>
      <c r="H51" s="66">
        <v>7.1994367980281818E-3</v>
      </c>
      <c r="I51" s="66">
        <v>1.8800000000000001E-2</v>
      </c>
      <c r="J51" s="66">
        <v>2.5000000000000001E-3</v>
      </c>
    </row>
    <row r="52" spans="1:10">
      <c r="A52" t="s">
        <v>1064</v>
      </c>
      <c r="B52">
        <v>74216</v>
      </c>
      <c r="C52" t="s">
        <v>105</v>
      </c>
      <c r="D52" t="s">
        <v>278</v>
      </c>
      <c r="E52" s="65">
        <v>48053</v>
      </c>
      <c r="F52" s="65">
        <v>100</v>
      </c>
      <c r="G52" s="65">
        <v>156.65278000000001</v>
      </c>
      <c r="H52" s="66">
        <v>8.0088333333333333E-4</v>
      </c>
      <c r="I52" s="66">
        <v>4.1000000000000003E-3</v>
      </c>
      <c r="J52" s="66">
        <v>5.0000000000000001E-4</v>
      </c>
    </row>
    <row r="53" spans="1:10">
      <c r="A53" s="85" t="s">
        <v>231</v>
      </c>
      <c r="B53" s="14"/>
    </row>
    <row r="54" spans="1:10">
      <c r="A54" s="85" t="s">
        <v>282</v>
      </c>
      <c r="B54" s="14"/>
    </row>
    <row r="55" spans="1:10">
      <c r="A55" s="85" t="s">
        <v>283</v>
      </c>
      <c r="B55" s="14"/>
    </row>
    <row r="56" spans="1:10">
      <c r="A56" s="85" t="s">
        <v>284</v>
      </c>
      <c r="B56" s="14"/>
    </row>
    <row r="57" spans="1:10" hidden="1">
      <c r="B57" s="14"/>
    </row>
    <row r="58" spans="1:10" hidden="1">
      <c r="B58" s="14"/>
    </row>
    <row r="59" spans="1:10" hidden="1">
      <c r="B59" s="14"/>
    </row>
    <row r="60" spans="1:10" hidden="1">
      <c r="B60" s="14"/>
    </row>
    <row r="61" spans="1:10" hidden="1">
      <c r="B61" s="14"/>
    </row>
    <row r="62" spans="1:10" hidden="1">
      <c r="B62" s="14"/>
    </row>
    <row r="63" spans="1:10" hidden="1">
      <c r="B63" s="14"/>
    </row>
    <row r="64" spans="1:10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8" ht="26.25" customHeight="1">
      <c r="A6" s="99" t="s">
        <v>140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48190.080000000002</v>
      </c>
      <c r="G10" s="7"/>
      <c r="H10" s="63">
        <v>34.740076391347202</v>
      </c>
      <c r="I10" s="7"/>
      <c r="J10" s="64">
        <v>1</v>
      </c>
      <c r="K10" s="64">
        <v>1E-4</v>
      </c>
      <c r="L10" s="14"/>
      <c r="M10" s="14"/>
      <c r="N10" s="14"/>
      <c r="O10" s="14"/>
      <c r="BF10" s="14"/>
    </row>
    <row r="11" spans="1:58">
      <c r="A11" s="67" t="s">
        <v>1065</v>
      </c>
      <c r="B11" s="14"/>
      <c r="C11" s="14"/>
      <c r="F11" s="69">
        <v>48190.080000000002</v>
      </c>
      <c r="H11" s="69">
        <v>34.740076391347202</v>
      </c>
      <c r="J11" s="68">
        <v>1</v>
      </c>
      <c r="K11" s="68">
        <v>1E-4</v>
      </c>
    </row>
    <row r="12" spans="1:58">
      <c r="A12" t="s">
        <v>1066</v>
      </c>
      <c r="B12" t="s">
        <v>1067</v>
      </c>
      <c r="C12" t="s">
        <v>574</v>
      </c>
      <c r="D12" t="s">
        <v>105</v>
      </c>
      <c r="E12" t="s">
        <v>1068</v>
      </c>
      <c r="F12" s="65">
        <v>48190.080000000002</v>
      </c>
      <c r="G12" s="65">
        <v>22.113399999999999</v>
      </c>
      <c r="H12" s="65">
        <v>34.740076391347202</v>
      </c>
      <c r="I12" s="66">
        <v>0</v>
      </c>
      <c r="J12" s="66">
        <v>1</v>
      </c>
      <c r="K12" s="66">
        <v>1E-4</v>
      </c>
    </row>
    <row r="13" spans="1:58">
      <c r="A13" s="67" t="s">
        <v>939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224</v>
      </c>
      <c r="B14" t="s">
        <v>224</v>
      </c>
      <c r="C14" t="s">
        <v>224</v>
      </c>
      <c r="D14" t="s">
        <v>224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5" t="s">
        <v>231</v>
      </c>
      <c r="B15" s="14"/>
      <c r="C15" s="14"/>
    </row>
    <row r="16" spans="1:58">
      <c r="A16" s="85" t="s">
        <v>282</v>
      </c>
      <c r="B16" s="14"/>
      <c r="C16" s="14"/>
    </row>
    <row r="17" spans="1:3">
      <c r="A17" s="85" t="s">
        <v>283</v>
      </c>
      <c r="B17" s="14"/>
      <c r="C17" s="14"/>
    </row>
    <row r="18" spans="1:3">
      <c r="A18" s="85" t="s">
        <v>284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1" ht="26.25" customHeight="1">
      <c r="A6" s="99" t="s">
        <v>141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940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224</v>
      </c>
      <c r="B13" t="s">
        <v>224</v>
      </c>
      <c r="C13" t="s">
        <v>224</v>
      </c>
      <c r="D13" t="s">
        <v>224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941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224</v>
      </c>
      <c r="B15" t="s">
        <v>224</v>
      </c>
      <c r="C15" t="s">
        <v>224</v>
      </c>
      <c r="D15" t="s">
        <v>224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1069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224</v>
      </c>
      <c r="B17" t="s">
        <v>224</v>
      </c>
      <c r="C17" t="s">
        <v>224</v>
      </c>
      <c r="D17" t="s">
        <v>224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942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224</v>
      </c>
      <c r="B19" t="s">
        <v>224</v>
      </c>
      <c r="C19" t="s">
        <v>224</v>
      </c>
      <c r="D19" t="s">
        <v>224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542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224</v>
      </c>
      <c r="B21" t="s">
        <v>224</v>
      </c>
      <c r="C21" t="s">
        <v>224</v>
      </c>
      <c r="D21" t="s">
        <v>224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229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940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224</v>
      </c>
      <c r="B24" t="s">
        <v>224</v>
      </c>
      <c r="C24" t="s">
        <v>224</v>
      </c>
      <c r="D24" t="s">
        <v>224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945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224</v>
      </c>
      <c r="B26" t="s">
        <v>224</v>
      </c>
      <c r="C26" t="s">
        <v>224</v>
      </c>
      <c r="D26" t="s">
        <v>224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942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224</v>
      </c>
      <c r="B28" t="s">
        <v>224</v>
      </c>
      <c r="C28" t="s">
        <v>224</v>
      </c>
      <c r="D28" t="s">
        <v>224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946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224</v>
      </c>
      <c r="B30" t="s">
        <v>224</v>
      </c>
      <c r="C30" t="s">
        <v>224</v>
      </c>
      <c r="D30" t="s">
        <v>224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542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224</v>
      </c>
      <c r="B32" t="s">
        <v>224</v>
      </c>
      <c r="C32" t="s">
        <v>224</v>
      </c>
      <c r="D32" t="s">
        <v>224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5" t="s">
        <v>231</v>
      </c>
      <c r="B33" s="14"/>
      <c r="C33" s="14"/>
    </row>
    <row r="34" spans="1:3">
      <c r="A34" s="85" t="s">
        <v>282</v>
      </c>
      <c r="B34" s="14"/>
      <c r="C34" s="14"/>
    </row>
    <row r="35" spans="1:3">
      <c r="A35" s="85" t="s">
        <v>283</v>
      </c>
      <c r="B35" s="14"/>
      <c r="C35" s="14"/>
    </row>
    <row r="36" spans="1:3">
      <c r="A36" s="85" t="s">
        <v>284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3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2" t="s">
        <v>46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s="16" customFormat="1">
      <c r="A6" s="84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30688.088279218013</v>
      </c>
      <c r="J9" s="64">
        <f>I9/$I$9</f>
        <v>1</v>
      </c>
      <c r="K9" s="64">
        <f>I9/'סכום נכסי הקרן'!$C$41</f>
        <v>0.10552913799937318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30688.088279218013</v>
      </c>
      <c r="J10" s="68">
        <f t="shared" ref="J10:J24" si="0">I10/$I$9</f>
        <v>1</v>
      </c>
      <c r="K10" s="68">
        <f>I10/'סכום נכסי הקרן'!$C$41</f>
        <v>0.10552913799937318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f>I12+I13+I14</f>
        <v>21269.291990000012</v>
      </c>
      <c r="J11" s="68">
        <f t="shared" si="0"/>
        <v>0.69307973166916315</v>
      </c>
      <c r="K11" s="68">
        <f>I11/'סכום נכסי הקרן'!$C$41</f>
        <v>7.314010664788366E-2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101</v>
      </c>
      <c r="G12" s="66">
        <v>0</v>
      </c>
      <c r="H12" s="66">
        <v>0</v>
      </c>
      <c r="I12" s="65">
        <v>267.04162000000002</v>
      </c>
      <c r="J12" s="66">
        <f t="shared" si="0"/>
        <v>8.7018004370393032E-3</v>
      </c>
      <c r="K12" s="66">
        <f>I12/'סכום נכסי הקרן'!$C$41</f>
        <v>9.1829349916332649E-4</v>
      </c>
    </row>
    <row r="13" spans="1:12">
      <c r="A13" t="s">
        <v>207</v>
      </c>
      <c r="B13" t="s">
        <v>208</v>
      </c>
      <c r="C13" t="s">
        <v>209</v>
      </c>
      <c r="D13" t="s">
        <v>205</v>
      </c>
      <c r="E13" t="s">
        <v>206</v>
      </c>
      <c r="F13" t="s">
        <v>101</v>
      </c>
      <c r="G13" s="66">
        <v>0</v>
      </c>
      <c r="H13" s="66">
        <v>0</v>
      </c>
      <c r="I13" s="65">
        <f>18621.82864+109.515000000014</f>
        <v>18731.343640000014</v>
      </c>
      <c r="J13" s="66">
        <f t="shared" si="0"/>
        <v>0.61037831583288582</v>
      </c>
      <c r="K13" s="66">
        <f>I13/'סכום נכסי הקרן'!$C$41</f>
        <v>6.4412697523353601E-2</v>
      </c>
    </row>
    <row r="14" spans="1:12">
      <c r="A14" t="s">
        <v>210</v>
      </c>
      <c r="B14" t="s">
        <v>208</v>
      </c>
      <c r="C14" t="s">
        <v>209</v>
      </c>
      <c r="D14" t="s">
        <v>205</v>
      </c>
      <c r="E14" t="s">
        <v>206</v>
      </c>
      <c r="F14" t="s">
        <v>101</v>
      </c>
      <c r="G14" s="66">
        <v>0</v>
      </c>
      <c r="H14" s="66">
        <v>0</v>
      </c>
      <c r="I14" s="65">
        <v>2270.9067300000002</v>
      </c>
      <c r="J14" s="66">
        <f t="shared" si="0"/>
        <v>7.3999615399238119E-2</v>
      </c>
      <c r="K14" s="66">
        <f>I14/'סכום נכסי הקרן'!$C$41</f>
        <v>7.8091156253667403E-3</v>
      </c>
    </row>
    <row r="15" spans="1:12">
      <c r="A15" s="67" t="s">
        <v>211</v>
      </c>
      <c r="C15" s="14"/>
      <c r="H15" s="68">
        <v>0</v>
      </c>
      <c r="I15" s="69">
        <v>9418.7962892180003</v>
      </c>
      <c r="J15" s="68">
        <f t="shared" si="0"/>
        <v>0.3069202683308368</v>
      </c>
      <c r="K15" s="68">
        <f>I15/'סכום נכסי הקרן'!$C$41</f>
        <v>3.2389031351489524E-2</v>
      </c>
    </row>
    <row r="16" spans="1:12">
      <c r="A16" t="s">
        <v>212</v>
      </c>
      <c r="B16" t="s">
        <v>213</v>
      </c>
      <c r="C16" t="s">
        <v>209</v>
      </c>
      <c r="D16" t="s">
        <v>205</v>
      </c>
      <c r="E16" t="s">
        <v>206</v>
      </c>
      <c r="F16" t="s">
        <v>109</v>
      </c>
      <c r="G16" s="66">
        <v>0</v>
      </c>
      <c r="H16" s="66">
        <v>0</v>
      </c>
      <c r="I16" s="65">
        <v>1285.3563668520001</v>
      </c>
      <c r="J16" s="66">
        <f t="shared" si="0"/>
        <v>4.1884536930325636E-2</v>
      </c>
      <c r="K16" s="66">
        <f>I16/'סכום נכסי הקרן'!$C$41</f>
        <v>4.4200390777601765E-3</v>
      </c>
    </row>
    <row r="17" spans="1:11">
      <c r="A17" t="s">
        <v>214</v>
      </c>
      <c r="B17" t="s">
        <v>215</v>
      </c>
      <c r="C17" t="s">
        <v>204</v>
      </c>
      <c r="D17" t="s">
        <v>205</v>
      </c>
      <c r="E17" t="s">
        <v>206</v>
      </c>
      <c r="F17" t="s">
        <v>105</v>
      </c>
      <c r="G17" s="66">
        <v>0</v>
      </c>
      <c r="H17" s="66">
        <v>0</v>
      </c>
      <c r="I17" s="65">
        <v>262.22533720000001</v>
      </c>
      <c r="J17" s="66">
        <f t="shared" si="0"/>
        <v>8.5448573666147571E-3</v>
      </c>
      <c r="K17" s="66">
        <f>I17/'סכום נכסי הקרן'!$C$41</f>
        <v>9.017314322264492E-4</v>
      </c>
    </row>
    <row r="18" spans="1:11">
      <c r="A18" t="s">
        <v>216</v>
      </c>
      <c r="B18" t="s">
        <v>217</v>
      </c>
      <c r="C18" t="s">
        <v>209</v>
      </c>
      <c r="D18" t="s">
        <v>205</v>
      </c>
      <c r="E18" t="s">
        <v>206</v>
      </c>
      <c r="F18" t="s">
        <v>105</v>
      </c>
      <c r="G18" s="66">
        <v>0</v>
      </c>
      <c r="H18" s="66">
        <v>0</v>
      </c>
      <c r="I18" s="65">
        <v>4280.8427570000003</v>
      </c>
      <c r="J18" s="66">
        <f t="shared" si="0"/>
        <v>0.13949525685830971</v>
      </c>
      <c r="K18" s="66">
        <f>I18/'סכום נכסי הקרן'!$C$41</f>
        <v>1.4720814211258574E-2</v>
      </c>
    </row>
    <row r="19" spans="1:11">
      <c r="A19" t="s">
        <v>218</v>
      </c>
      <c r="B19" t="s">
        <v>217</v>
      </c>
      <c r="C19" t="s">
        <v>209</v>
      </c>
      <c r="D19" t="s">
        <v>205</v>
      </c>
      <c r="E19" t="s">
        <v>206</v>
      </c>
      <c r="F19" t="s">
        <v>105</v>
      </c>
      <c r="G19" s="66">
        <v>0</v>
      </c>
      <c r="H19" s="66">
        <v>0</v>
      </c>
      <c r="I19" s="65">
        <v>3584.4923152000001</v>
      </c>
      <c r="J19" s="66">
        <f t="shared" si="0"/>
        <v>0.11680402775781312</v>
      </c>
      <c r="K19" s="66">
        <f>I19/'סכום נכסי הקרן'!$C$41</f>
        <v>1.2326228364136877E-2</v>
      </c>
    </row>
    <row r="20" spans="1:11">
      <c r="A20" t="s">
        <v>219</v>
      </c>
      <c r="B20" t="s">
        <v>220</v>
      </c>
      <c r="C20" t="s">
        <v>209</v>
      </c>
      <c r="D20" t="s">
        <v>205</v>
      </c>
      <c r="E20" t="s">
        <v>206</v>
      </c>
      <c r="F20" t="s">
        <v>112</v>
      </c>
      <c r="G20" s="66">
        <v>0</v>
      </c>
      <c r="H20" s="66">
        <v>0</v>
      </c>
      <c r="I20" s="65">
        <v>5.869305486</v>
      </c>
      <c r="J20" s="66">
        <f t="shared" si="0"/>
        <v>1.9125679751041047E-4</v>
      </c>
      <c r="K20" s="66">
        <f>I20/'סכום נכסי הקרן'!$C$41</f>
        <v>2.018316497779428E-5</v>
      </c>
    </row>
    <row r="21" spans="1:11">
      <c r="A21" t="s">
        <v>221</v>
      </c>
      <c r="B21" t="s">
        <v>222</v>
      </c>
      <c r="C21" t="s">
        <v>209</v>
      </c>
      <c r="D21" t="s">
        <v>205</v>
      </c>
      <c r="E21" t="s">
        <v>206</v>
      </c>
      <c r="F21" t="s">
        <v>199</v>
      </c>
      <c r="G21" s="66">
        <v>0</v>
      </c>
      <c r="H21" s="66">
        <v>0</v>
      </c>
      <c r="I21" s="65">
        <v>1.020748E-2</v>
      </c>
      <c r="J21" s="66">
        <f t="shared" si="0"/>
        <v>3.3262026318245796E-7</v>
      </c>
      <c r="K21" s="66">
        <f>I21/'סכום נכסי הקרן'!$C$41</f>
        <v>3.5101129654769434E-8</v>
      </c>
    </row>
    <row r="22" spans="1:11">
      <c r="A22" s="67" t="s">
        <v>223</v>
      </c>
      <c r="C22" s="14"/>
      <c r="H22" s="68">
        <v>0</v>
      </c>
      <c r="I22" s="69">
        <v>0</v>
      </c>
      <c r="J22" s="68">
        <f t="shared" si="0"/>
        <v>0</v>
      </c>
      <c r="K22" s="68">
        <f>I22/'סכום נכסי הקרן'!$C$41</f>
        <v>0</v>
      </c>
    </row>
    <row r="23" spans="1:11">
      <c r="A23" t="s">
        <v>224</v>
      </c>
      <c r="B23" t="s">
        <v>224</v>
      </c>
      <c r="C23" s="14"/>
      <c r="D23" t="s">
        <v>224</v>
      </c>
      <c r="F23" t="s">
        <v>224</v>
      </c>
      <c r="G23" s="66">
        <v>0</v>
      </c>
      <c r="H23" s="66">
        <v>0</v>
      </c>
      <c r="I23" s="65">
        <v>0</v>
      </c>
      <c r="J23" s="66">
        <f t="shared" si="0"/>
        <v>0</v>
      </c>
      <c r="K23" s="66">
        <f>I23/'סכום נכסי הקרן'!$C$41</f>
        <v>0</v>
      </c>
    </row>
    <row r="24" spans="1:11">
      <c r="A24" s="67" t="s">
        <v>225</v>
      </c>
      <c r="C24" s="14"/>
      <c r="H24" s="68">
        <v>0</v>
      </c>
      <c r="I24" s="69">
        <v>0</v>
      </c>
      <c r="J24" s="68">
        <f t="shared" si="0"/>
        <v>0</v>
      </c>
      <c r="K24" s="68">
        <v>0</v>
      </c>
    </row>
    <row r="25" spans="1:11">
      <c r="A25" t="s">
        <v>224</v>
      </c>
      <c r="B25" t="s">
        <v>224</v>
      </c>
      <c r="C25" s="14"/>
      <c r="D25" t="s">
        <v>224</v>
      </c>
      <c r="F25" t="s">
        <v>224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226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224</v>
      </c>
      <c r="B27" t="s">
        <v>224</v>
      </c>
      <c r="C27" s="14"/>
      <c r="D27" t="s">
        <v>224</v>
      </c>
      <c r="F27" t="s">
        <v>224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227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224</v>
      </c>
      <c r="B29" t="s">
        <v>224</v>
      </c>
      <c r="C29" s="14"/>
      <c r="D29" t="s">
        <v>224</v>
      </c>
      <c r="F29" t="s">
        <v>224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228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224</v>
      </c>
      <c r="B31" t="s">
        <v>224</v>
      </c>
      <c r="C31" s="14"/>
      <c r="D31" t="s">
        <v>224</v>
      </c>
      <c r="F31" t="s">
        <v>224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229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s="67" t="s">
        <v>230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t="s">
        <v>224</v>
      </c>
      <c r="B34" t="s">
        <v>224</v>
      </c>
      <c r="C34" s="14"/>
      <c r="D34" t="s">
        <v>224</v>
      </c>
      <c r="F34" t="s">
        <v>224</v>
      </c>
      <c r="G34" s="66">
        <v>0</v>
      </c>
      <c r="H34" s="66">
        <v>0</v>
      </c>
      <c r="I34" s="65">
        <v>0</v>
      </c>
      <c r="J34" s="66">
        <v>0</v>
      </c>
      <c r="K34" s="66">
        <v>0</v>
      </c>
    </row>
    <row r="35" spans="1:11">
      <c r="A35" s="67" t="s">
        <v>228</v>
      </c>
      <c r="C35" s="14"/>
      <c r="H35" s="68">
        <v>0</v>
      </c>
      <c r="I35" s="69">
        <v>0</v>
      </c>
      <c r="J35" s="68">
        <v>0</v>
      </c>
      <c r="K35" s="68">
        <v>0</v>
      </c>
    </row>
    <row r="36" spans="1:11">
      <c r="A36" t="s">
        <v>224</v>
      </c>
      <c r="B36" t="s">
        <v>224</v>
      </c>
      <c r="C36" s="14"/>
      <c r="D36" t="s">
        <v>224</v>
      </c>
      <c r="F36" t="s">
        <v>224</v>
      </c>
      <c r="G36" s="66">
        <v>0</v>
      </c>
      <c r="H36" s="66">
        <v>0</v>
      </c>
      <c r="I36" s="65">
        <v>0</v>
      </c>
      <c r="J36" s="66">
        <v>0</v>
      </c>
      <c r="K36" s="66">
        <v>0</v>
      </c>
    </row>
    <row r="37" spans="1:11">
      <c r="A37" t="s">
        <v>231</v>
      </c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48" ht="26.25" customHeight="1">
      <c r="A6" s="99" t="s">
        <v>142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-14489633</v>
      </c>
      <c r="G10" s="7"/>
      <c r="H10" s="63">
        <v>-22.445402726447998</v>
      </c>
      <c r="I10" s="64">
        <v>1</v>
      </c>
      <c r="J10" s="64">
        <v>-1E-4</v>
      </c>
      <c r="AV10" s="14"/>
    </row>
    <row r="11" spans="1:48">
      <c r="A11" s="67" t="s">
        <v>200</v>
      </c>
      <c r="B11" s="14"/>
      <c r="C11" s="14"/>
      <c r="F11" s="69">
        <v>-14489633</v>
      </c>
      <c r="H11" s="69">
        <v>-22.445402726447998</v>
      </c>
      <c r="I11" s="68">
        <v>1</v>
      </c>
      <c r="J11" s="68">
        <v>-1E-4</v>
      </c>
    </row>
    <row r="12" spans="1:48">
      <c r="A12" s="67" t="s">
        <v>940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224</v>
      </c>
      <c r="B13" t="s">
        <v>224</v>
      </c>
      <c r="C13" t="s">
        <v>224</v>
      </c>
      <c r="D13" t="s">
        <v>224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941</v>
      </c>
      <c r="B14" s="14"/>
      <c r="C14" s="14"/>
      <c r="F14" s="69">
        <v>-14489633</v>
      </c>
      <c r="H14" s="69">
        <v>-22.445402726447998</v>
      </c>
      <c r="I14" s="68">
        <v>1</v>
      </c>
      <c r="J14" s="68">
        <v>-1E-4</v>
      </c>
    </row>
    <row r="15" spans="1:48">
      <c r="A15" t="s">
        <v>1070</v>
      </c>
      <c r="B15" t="s">
        <v>1071</v>
      </c>
      <c r="C15" t="s">
        <v>122</v>
      </c>
      <c r="D15" t="s">
        <v>109</v>
      </c>
      <c r="E15" t="s">
        <v>1072</v>
      </c>
      <c r="F15" s="65">
        <v>-2265633</v>
      </c>
      <c r="G15" s="65">
        <v>-7.6836408685930158</v>
      </c>
      <c r="H15" s="65">
        <v>174.08310312033001</v>
      </c>
      <c r="I15" s="66">
        <v>-7.7557999999999998</v>
      </c>
      <c r="J15" s="66">
        <v>5.9999999999999995E-4</v>
      </c>
    </row>
    <row r="16" spans="1:48">
      <c r="A16" t="s">
        <v>1073</v>
      </c>
      <c r="B16" t="s">
        <v>1074</v>
      </c>
      <c r="C16" t="s">
        <v>122</v>
      </c>
      <c r="D16" t="s">
        <v>105</v>
      </c>
      <c r="E16" t="s">
        <v>1072</v>
      </c>
      <c r="F16" s="65">
        <v>-11141000</v>
      </c>
      <c r="G16" s="65">
        <v>1.6158381827796429</v>
      </c>
      <c r="H16" s="65">
        <v>-180.02053194347999</v>
      </c>
      <c r="I16" s="66">
        <v>8.0204000000000004</v>
      </c>
      <c r="J16" s="66">
        <v>-5.9999999999999995E-4</v>
      </c>
    </row>
    <row r="17" spans="1:10">
      <c r="A17" t="s">
        <v>1075</v>
      </c>
      <c r="B17" t="s">
        <v>1076</v>
      </c>
      <c r="C17" t="s">
        <v>122</v>
      </c>
      <c r="D17" t="s">
        <v>105</v>
      </c>
      <c r="E17" t="s">
        <v>1072</v>
      </c>
      <c r="F17" s="65">
        <v>-1083000</v>
      </c>
      <c r="G17" s="65">
        <v>1.5242819855307479</v>
      </c>
      <c r="H17" s="65">
        <v>-16.507973903298002</v>
      </c>
      <c r="I17" s="66">
        <v>0.73550000000000004</v>
      </c>
      <c r="J17" s="66">
        <v>-1E-4</v>
      </c>
    </row>
    <row r="18" spans="1:10">
      <c r="A18" s="67" t="s">
        <v>1069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224</v>
      </c>
      <c r="B19" t="s">
        <v>224</v>
      </c>
      <c r="C19" t="s">
        <v>224</v>
      </c>
      <c r="D19" t="s">
        <v>224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942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224</v>
      </c>
      <c r="B21" t="s">
        <v>224</v>
      </c>
      <c r="C21" t="s">
        <v>224</v>
      </c>
      <c r="D21" t="s">
        <v>224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542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224</v>
      </c>
      <c r="B23" t="s">
        <v>224</v>
      </c>
      <c r="C23" t="s">
        <v>224</v>
      </c>
      <c r="D23" t="s">
        <v>224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229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s="67" t="s">
        <v>940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224</v>
      </c>
      <c r="B26" t="s">
        <v>224</v>
      </c>
      <c r="C26" t="s">
        <v>224</v>
      </c>
      <c r="D26" t="s">
        <v>224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945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224</v>
      </c>
      <c r="B28" t="s">
        <v>224</v>
      </c>
      <c r="C28" t="s">
        <v>224</v>
      </c>
      <c r="D28" t="s">
        <v>224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942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224</v>
      </c>
      <c r="B30" t="s">
        <v>224</v>
      </c>
      <c r="C30" t="s">
        <v>224</v>
      </c>
      <c r="D30" t="s">
        <v>224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542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224</v>
      </c>
      <c r="B32" t="s">
        <v>224</v>
      </c>
      <c r="C32" t="s">
        <v>224</v>
      </c>
      <c r="D32" t="s">
        <v>224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3">
      <c r="A33" s="85" t="s">
        <v>231</v>
      </c>
      <c r="B33" s="14"/>
      <c r="C33" s="14"/>
    </row>
    <row r="34" spans="1:3">
      <c r="A34" s="85" t="s">
        <v>282</v>
      </c>
      <c r="B34" s="14"/>
      <c r="C34" s="14"/>
    </row>
    <row r="35" spans="1:3">
      <c r="A35" s="85" t="s">
        <v>283</v>
      </c>
      <c r="B35" s="14"/>
      <c r="C35" s="14"/>
    </row>
    <row r="36" spans="1:3">
      <c r="A36" s="85" t="s">
        <v>284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77" ht="26.25" customHeight="1">
      <c r="A6" s="99" t="s">
        <v>144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960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224</v>
      </c>
      <c r="B13" t="s">
        <v>224</v>
      </c>
      <c r="C13" s="14"/>
      <c r="D13" t="s">
        <v>224</v>
      </c>
      <c r="G13" s="65">
        <v>0</v>
      </c>
      <c r="H13" t="s">
        <v>224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961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224</v>
      </c>
      <c r="B15" t="s">
        <v>224</v>
      </c>
      <c r="C15" s="14"/>
      <c r="D15" t="s">
        <v>224</v>
      </c>
      <c r="G15" s="65">
        <v>0</v>
      </c>
      <c r="H15" t="s">
        <v>224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962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963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224</v>
      </c>
      <c r="B18" t="s">
        <v>224</v>
      </c>
      <c r="C18" s="14"/>
      <c r="D18" t="s">
        <v>224</v>
      </c>
      <c r="G18" s="65">
        <v>0</v>
      </c>
      <c r="H18" t="s">
        <v>224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964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224</v>
      </c>
      <c r="B20" t="s">
        <v>224</v>
      </c>
      <c r="C20" s="14"/>
      <c r="D20" t="s">
        <v>224</v>
      </c>
      <c r="G20" s="65">
        <v>0</v>
      </c>
      <c r="H20" t="s">
        <v>224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965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224</v>
      </c>
      <c r="B22" t="s">
        <v>224</v>
      </c>
      <c r="C22" s="14"/>
      <c r="D22" t="s">
        <v>224</v>
      </c>
      <c r="G22" s="65">
        <v>0</v>
      </c>
      <c r="H22" t="s">
        <v>224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966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224</v>
      </c>
      <c r="B24" t="s">
        <v>224</v>
      </c>
      <c r="C24" s="14"/>
      <c r="D24" t="s">
        <v>224</v>
      </c>
      <c r="G24" s="65">
        <v>0</v>
      </c>
      <c r="H24" t="s">
        <v>224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229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960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224</v>
      </c>
      <c r="B27" t="s">
        <v>224</v>
      </c>
      <c r="C27" s="14"/>
      <c r="D27" t="s">
        <v>224</v>
      </c>
      <c r="G27" s="65">
        <v>0</v>
      </c>
      <c r="H27" t="s">
        <v>224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961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224</v>
      </c>
      <c r="B29" t="s">
        <v>224</v>
      </c>
      <c r="C29" s="14"/>
      <c r="D29" t="s">
        <v>224</v>
      </c>
      <c r="G29" s="65">
        <v>0</v>
      </c>
      <c r="H29" t="s">
        <v>224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962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963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224</v>
      </c>
      <c r="B32" t="s">
        <v>224</v>
      </c>
      <c r="C32" s="14"/>
      <c r="D32" t="s">
        <v>224</v>
      </c>
      <c r="G32" s="65">
        <v>0</v>
      </c>
      <c r="H32" t="s">
        <v>224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964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224</v>
      </c>
      <c r="B34" t="s">
        <v>224</v>
      </c>
      <c r="C34" s="14"/>
      <c r="D34" t="s">
        <v>224</v>
      </c>
      <c r="G34" s="65">
        <v>0</v>
      </c>
      <c r="H34" t="s">
        <v>224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965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224</v>
      </c>
      <c r="B36" t="s">
        <v>224</v>
      </c>
      <c r="C36" s="14"/>
      <c r="D36" t="s">
        <v>224</v>
      </c>
      <c r="G36" s="65">
        <v>0</v>
      </c>
      <c r="H36" t="s">
        <v>224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966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224</v>
      </c>
      <c r="B38" t="s">
        <v>224</v>
      </c>
      <c r="C38" s="14"/>
      <c r="D38" t="s">
        <v>224</v>
      </c>
      <c r="G38" s="65">
        <v>0</v>
      </c>
      <c r="H38" t="s">
        <v>224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5" t="s">
        <v>231</v>
      </c>
      <c r="C39" s="14"/>
    </row>
    <row r="40" spans="1:16">
      <c r="A40" s="85" t="s">
        <v>282</v>
      </c>
      <c r="C40" s="14"/>
    </row>
    <row r="41" spans="1:16">
      <c r="A41" s="85" t="s">
        <v>283</v>
      </c>
      <c r="C41" s="14"/>
    </row>
    <row r="42" spans="1:16">
      <c r="A42" s="85" t="s">
        <v>284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6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</row>
    <row r="6" spans="1:59" s="16" customFormat="1" ht="126">
      <c r="A6" s="40" t="s">
        <v>95</v>
      </c>
      <c r="B6" s="41" t="s">
        <v>146</v>
      </c>
      <c r="C6" s="41" t="s">
        <v>48</v>
      </c>
      <c r="D6" s="102" t="s">
        <v>49</v>
      </c>
      <c r="E6" s="102" t="s">
        <v>50</v>
      </c>
      <c r="F6" s="102" t="s">
        <v>70</v>
      </c>
      <c r="G6" s="102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2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1.56</v>
      </c>
      <c r="I9" s="15"/>
      <c r="J9" s="15"/>
      <c r="K9" s="15"/>
      <c r="L9" s="64">
        <v>4.9399999999999999E-2</v>
      </c>
      <c r="M9" s="63">
        <v>4075662.24</v>
      </c>
      <c r="N9" s="7"/>
      <c r="O9" s="63">
        <v>4628.5386578863991</v>
      </c>
      <c r="P9" s="64">
        <v>1</v>
      </c>
      <c r="Q9" s="64">
        <v>1.5900000000000001E-2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200</v>
      </c>
      <c r="H10" s="69">
        <v>1.56</v>
      </c>
      <c r="L10" s="68">
        <v>4.9399999999999999E-2</v>
      </c>
      <c r="M10" s="69">
        <v>4075662.24</v>
      </c>
      <c r="O10" s="69">
        <v>4628.5386578863991</v>
      </c>
      <c r="P10" s="68">
        <v>1</v>
      </c>
      <c r="Q10" s="68">
        <v>1.5900000000000001E-2</v>
      </c>
    </row>
    <row r="11" spans="1:59">
      <c r="A11" s="67" t="s">
        <v>1077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224</v>
      </c>
      <c r="C12" t="s">
        <v>224</v>
      </c>
      <c r="E12" t="s">
        <v>224</v>
      </c>
      <c r="H12" s="65">
        <v>0</v>
      </c>
      <c r="I12" t="s">
        <v>224</v>
      </c>
      <c r="J12" t="s">
        <v>224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1078</v>
      </c>
      <c r="H13" s="69">
        <v>0.82</v>
      </c>
      <c r="L13" s="68">
        <v>3.85E-2</v>
      </c>
      <c r="M13" s="69">
        <v>887264.53</v>
      </c>
      <c r="O13" s="69">
        <v>916.36680658399996</v>
      </c>
      <c r="P13" s="68">
        <v>0.19800000000000001</v>
      </c>
      <c r="Q13" s="68">
        <v>3.2000000000000002E-3</v>
      </c>
    </row>
    <row r="14" spans="1:59">
      <c r="A14" t="s">
        <v>1079</v>
      </c>
      <c r="B14" t="s">
        <v>1080</v>
      </c>
      <c r="C14" t="s">
        <v>1081</v>
      </c>
      <c r="D14" t="s">
        <v>1082</v>
      </c>
      <c r="E14" t="s">
        <v>224</v>
      </c>
      <c r="F14" t="s">
        <v>1083</v>
      </c>
      <c r="G14" t="s">
        <v>920</v>
      </c>
      <c r="H14" s="65">
        <v>0.82</v>
      </c>
      <c r="I14" t="s">
        <v>414</v>
      </c>
      <c r="J14" t="s">
        <v>101</v>
      </c>
      <c r="K14" s="66">
        <v>7.0000000000000007E-2</v>
      </c>
      <c r="L14" s="66">
        <v>3.85E-2</v>
      </c>
      <c r="M14" s="65">
        <v>887264.53</v>
      </c>
      <c r="N14" s="65">
        <v>103.28</v>
      </c>
      <c r="O14" s="65">
        <v>916.36680658399996</v>
      </c>
      <c r="P14" s="66">
        <v>0.19800000000000001</v>
      </c>
      <c r="Q14" s="66">
        <v>3.2000000000000002E-3</v>
      </c>
    </row>
    <row r="15" spans="1:59">
      <c r="A15" s="67" t="s">
        <v>1084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224</v>
      </c>
      <c r="C16" t="s">
        <v>224</v>
      </c>
      <c r="E16" t="s">
        <v>224</v>
      </c>
      <c r="H16" s="65">
        <v>0</v>
      </c>
      <c r="I16" t="s">
        <v>224</v>
      </c>
      <c r="J16" t="s">
        <v>224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1085</v>
      </c>
      <c r="H17" s="69">
        <v>1.23</v>
      </c>
      <c r="L17" s="68">
        <v>6.0299999999999999E-2</v>
      </c>
      <c r="M17" s="69">
        <v>1847397.71</v>
      </c>
      <c r="O17" s="69">
        <v>2292.3210513023992</v>
      </c>
      <c r="P17" s="68">
        <v>0.49530000000000002</v>
      </c>
      <c r="Q17" s="68">
        <v>7.9000000000000008E-3</v>
      </c>
    </row>
    <row r="18" spans="1:17">
      <c r="A18" t="s">
        <v>1086</v>
      </c>
      <c r="B18" t="s">
        <v>1080</v>
      </c>
      <c r="C18" t="s">
        <v>1087</v>
      </c>
      <c r="D18" t="s">
        <v>997</v>
      </c>
      <c r="E18" t="s">
        <v>1088</v>
      </c>
      <c r="F18" t="s">
        <v>452</v>
      </c>
      <c r="G18" t="s">
        <v>1089</v>
      </c>
      <c r="I18" t="s">
        <v>648</v>
      </c>
      <c r="J18" t="s">
        <v>101</v>
      </c>
      <c r="K18" s="66">
        <v>0</v>
      </c>
      <c r="L18" s="66">
        <v>0</v>
      </c>
      <c r="M18" s="65">
        <v>136335.79999999999</v>
      </c>
      <c r="N18" s="65">
        <v>408.62745100000001</v>
      </c>
      <c r="O18" s="65">
        <v>557.10550434045797</v>
      </c>
      <c r="P18" s="66">
        <v>0.12039999999999999</v>
      </c>
      <c r="Q18" s="66">
        <v>1.9E-3</v>
      </c>
    </row>
    <row r="19" spans="1:17">
      <c r="A19" t="s">
        <v>1090</v>
      </c>
      <c r="B19" t="s">
        <v>1080</v>
      </c>
      <c r="C19" t="s">
        <v>1091</v>
      </c>
      <c r="D19" t="s">
        <v>997</v>
      </c>
      <c r="E19" t="s">
        <v>1088</v>
      </c>
      <c r="F19" t="s">
        <v>1092</v>
      </c>
      <c r="G19" t="s">
        <v>1089</v>
      </c>
      <c r="H19" s="65">
        <v>1.64</v>
      </c>
      <c r="I19" t="s">
        <v>648</v>
      </c>
      <c r="J19" t="s">
        <v>101</v>
      </c>
      <c r="K19" s="66">
        <v>7.0000000000000007E-2</v>
      </c>
      <c r="L19" s="66">
        <v>6.59E-2</v>
      </c>
      <c r="M19" s="65">
        <v>909087.51</v>
      </c>
      <c r="N19" s="65">
        <v>102.65691</v>
      </c>
      <c r="O19" s="65">
        <v>933.24114696194101</v>
      </c>
      <c r="P19" s="66">
        <v>0.2016</v>
      </c>
      <c r="Q19" s="66">
        <v>3.2000000000000002E-3</v>
      </c>
    </row>
    <row r="20" spans="1:17">
      <c r="A20" t="s">
        <v>1093</v>
      </c>
      <c r="B20" t="s">
        <v>1080</v>
      </c>
      <c r="C20" t="s">
        <v>1094</v>
      </c>
      <c r="D20" t="s">
        <v>997</v>
      </c>
      <c r="E20" t="s">
        <v>224</v>
      </c>
      <c r="F20" t="s">
        <v>1095</v>
      </c>
      <c r="G20" t="s">
        <v>920</v>
      </c>
      <c r="H20" s="65">
        <v>1.62</v>
      </c>
      <c r="I20" t="s">
        <v>648</v>
      </c>
      <c r="J20" t="s">
        <v>101</v>
      </c>
      <c r="K20" s="66">
        <v>0.08</v>
      </c>
      <c r="L20" s="66">
        <v>9.5600000000000004E-2</v>
      </c>
      <c r="M20" s="65">
        <v>801974.4</v>
      </c>
      <c r="N20" s="65">
        <v>100</v>
      </c>
      <c r="O20" s="65">
        <v>801.97439999999995</v>
      </c>
      <c r="P20" s="66">
        <v>0.17330000000000001</v>
      </c>
      <c r="Q20" s="66">
        <v>2.8E-3</v>
      </c>
    </row>
    <row r="21" spans="1:17">
      <c r="A21" s="67" t="s">
        <v>1096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t="s">
        <v>224</v>
      </c>
      <c r="C22" t="s">
        <v>224</v>
      </c>
      <c r="E22" t="s">
        <v>224</v>
      </c>
      <c r="H22" s="65">
        <v>0</v>
      </c>
      <c r="I22" t="s">
        <v>224</v>
      </c>
      <c r="J22" t="s">
        <v>224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</row>
    <row r="23" spans="1:17">
      <c r="A23" s="67" t="s">
        <v>1097</v>
      </c>
      <c r="H23" s="69">
        <v>0</v>
      </c>
      <c r="L23" s="68">
        <v>0</v>
      </c>
      <c r="M23" s="69">
        <v>0</v>
      </c>
      <c r="O23" s="69">
        <v>0</v>
      </c>
      <c r="P23" s="68">
        <v>0</v>
      </c>
      <c r="Q23" s="68">
        <v>0</v>
      </c>
    </row>
    <row r="24" spans="1:17">
      <c r="A24" s="67" t="s">
        <v>1098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224</v>
      </c>
      <c r="C25" t="s">
        <v>224</v>
      </c>
      <c r="E25" t="s">
        <v>224</v>
      </c>
      <c r="H25" s="65">
        <v>0</v>
      </c>
      <c r="I25" t="s">
        <v>224</v>
      </c>
      <c r="J25" t="s">
        <v>224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1099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224</v>
      </c>
      <c r="C27" t="s">
        <v>224</v>
      </c>
      <c r="E27" t="s">
        <v>224</v>
      </c>
      <c r="H27" s="65">
        <v>0</v>
      </c>
      <c r="I27" t="s">
        <v>224</v>
      </c>
      <c r="J27" t="s">
        <v>224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1100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224</v>
      </c>
      <c r="C29" t="s">
        <v>224</v>
      </c>
      <c r="E29" t="s">
        <v>224</v>
      </c>
      <c r="H29" s="65">
        <v>0</v>
      </c>
      <c r="I29" t="s">
        <v>224</v>
      </c>
      <c r="J29" t="s">
        <v>224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1101</v>
      </c>
      <c r="H30" s="69">
        <v>2.58</v>
      </c>
      <c r="L30" s="68">
        <v>3.8800000000000001E-2</v>
      </c>
      <c r="M30" s="69">
        <v>1341000</v>
      </c>
      <c r="O30" s="69">
        <v>1419.8507999999999</v>
      </c>
      <c r="P30" s="68">
        <v>0.30680000000000002</v>
      </c>
      <c r="Q30" s="68">
        <v>4.8999999999999998E-3</v>
      </c>
    </row>
    <row r="31" spans="1:17">
      <c r="A31" t="s">
        <v>1102</v>
      </c>
      <c r="B31" t="s">
        <v>1080</v>
      </c>
      <c r="C31" t="s">
        <v>1103</v>
      </c>
      <c r="D31" t="s">
        <v>981</v>
      </c>
      <c r="E31" t="s">
        <v>415</v>
      </c>
      <c r="F31" t="s">
        <v>1104</v>
      </c>
      <c r="G31" t="s">
        <v>149</v>
      </c>
      <c r="H31" s="65">
        <v>2.58</v>
      </c>
      <c r="I31" t="s">
        <v>394</v>
      </c>
      <c r="J31" t="s">
        <v>101</v>
      </c>
      <c r="K31" s="66">
        <v>5.1799999999999999E-2</v>
      </c>
      <c r="L31" s="66">
        <v>3.8800000000000001E-2</v>
      </c>
      <c r="M31" s="65">
        <v>1341000</v>
      </c>
      <c r="N31" s="65">
        <v>105.88</v>
      </c>
      <c r="O31" s="65">
        <v>1419.8507999999999</v>
      </c>
      <c r="P31" s="66">
        <v>0.30680000000000002</v>
      </c>
      <c r="Q31" s="66">
        <v>4.8999999999999998E-3</v>
      </c>
    </row>
    <row r="32" spans="1:17">
      <c r="A32" s="67" t="s">
        <v>229</v>
      </c>
      <c r="H32" s="69">
        <v>0</v>
      </c>
      <c r="L32" s="68">
        <v>0</v>
      </c>
      <c r="M32" s="69">
        <v>0</v>
      </c>
      <c r="O32" s="69">
        <v>0</v>
      </c>
      <c r="P32" s="68">
        <v>0</v>
      </c>
      <c r="Q32" s="68">
        <v>0</v>
      </c>
    </row>
    <row r="33" spans="1:17">
      <c r="A33" s="67" t="s">
        <v>1105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224</v>
      </c>
      <c r="C34" t="s">
        <v>224</v>
      </c>
      <c r="E34" t="s">
        <v>224</v>
      </c>
      <c r="H34" s="65">
        <v>0</v>
      </c>
      <c r="I34" t="s">
        <v>224</v>
      </c>
      <c r="J34" t="s">
        <v>224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1084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224</v>
      </c>
      <c r="C36" t="s">
        <v>224</v>
      </c>
      <c r="E36" t="s">
        <v>224</v>
      </c>
      <c r="H36" s="65">
        <v>0</v>
      </c>
      <c r="I36" t="s">
        <v>224</v>
      </c>
      <c r="J36" t="s">
        <v>224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1085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224</v>
      </c>
      <c r="C38" t="s">
        <v>224</v>
      </c>
      <c r="E38" t="s">
        <v>224</v>
      </c>
      <c r="H38" s="65">
        <v>0</v>
      </c>
      <c r="I38" t="s">
        <v>224</v>
      </c>
      <c r="J38" t="s">
        <v>224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67" t="s">
        <v>1101</v>
      </c>
      <c r="H39" s="69">
        <v>0</v>
      </c>
      <c r="L39" s="68">
        <v>0</v>
      </c>
      <c r="M39" s="69">
        <v>0</v>
      </c>
      <c r="O39" s="69">
        <v>0</v>
      </c>
      <c r="P39" s="68">
        <v>0</v>
      </c>
      <c r="Q39" s="68">
        <v>0</v>
      </c>
    </row>
    <row r="40" spans="1:17">
      <c r="A40" t="s">
        <v>224</v>
      </c>
      <c r="C40" t="s">
        <v>224</v>
      </c>
      <c r="E40" t="s">
        <v>224</v>
      </c>
      <c r="H40" s="65">
        <v>0</v>
      </c>
      <c r="I40" t="s">
        <v>224</v>
      </c>
      <c r="J40" t="s">
        <v>224</v>
      </c>
      <c r="K40" s="66">
        <v>0</v>
      </c>
      <c r="L40" s="66">
        <v>0</v>
      </c>
      <c r="M40" s="65">
        <v>0</v>
      </c>
      <c r="N40" s="65">
        <v>0</v>
      </c>
      <c r="O40" s="65">
        <v>0</v>
      </c>
      <c r="P40" s="66">
        <v>0</v>
      </c>
      <c r="Q40" s="66">
        <v>0</v>
      </c>
    </row>
    <row r="41" spans="1:17">
      <c r="A41" s="85" t="s">
        <v>231</v>
      </c>
    </row>
    <row r="42" spans="1:17">
      <c r="A42" s="85" t="s">
        <v>282</v>
      </c>
    </row>
    <row r="43" spans="1:17">
      <c r="A43" s="85" t="s">
        <v>283</v>
      </c>
    </row>
    <row r="44" spans="1:17">
      <c r="A44" s="85" t="s">
        <v>284</v>
      </c>
    </row>
    <row r="45" spans="1:17" hidden="1"/>
    <row r="46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4" t="s">
        <v>152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972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224</v>
      </c>
      <c r="B12" t="s">
        <v>224</v>
      </c>
      <c r="D12" t="s">
        <v>224</v>
      </c>
      <c r="F12" s="65">
        <v>0</v>
      </c>
      <c r="G12" t="s">
        <v>224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973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224</v>
      </c>
      <c r="B14" t="s">
        <v>224</v>
      </c>
      <c r="D14" t="s">
        <v>224</v>
      </c>
      <c r="F14" s="65">
        <v>0</v>
      </c>
      <c r="G14" t="s">
        <v>224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1106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224</v>
      </c>
      <c r="B16" t="s">
        <v>224</v>
      </c>
      <c r="D16" t="s">
        <v>224</v>
      </c>
      <c r="F16" s="65">
        <v>0</v>
      </c>
      <c r="G16" t="s">
        <v>224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1107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224</v>
      </c>
      <c r="B18" t="s">
        <v>224</v>
      </c>
      <c r="D18" t="s">
        <v>224</v>
      </c>
      <c r="F18" s="65">
        <v>0</v>
      </c>
      <c r="G18" t="s">
        <v>224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542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224</v>
      </c>
      <c r="B20" t="s">
        <v>224</v>
      </c>
      <c r="D20" t="s">
        <v>224</v>
      </c>
      <c r="F20" s="65">
        <v>0</v>
      </c>
      <c r="G20" t="s">
        <v>224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229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224</v>
      </c>
      <c r="B22" t="s">
        <v>224</v>
      </c>
      <c r="D22" t="s">
        <v>224</v>
      </c>
      <c r="F22" s="65">
        <v>0</v>
      </c>
      <c r="G22" t="s">
        <v>224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5" t="s">
        <v>231</v>
      </c>
    </row>
    <row r="24" spans="1:14">
      <c r="A24" s="85" t="s">
        <v>282</v>
      </c>
    </row>
    <row r="25" spans="1:14">
      <c r="A25" s="85" t="s">
        <v>283</v>
      </c>
    </row>
    <row r="26" spans="1:14">
      <c r="A26" s="85" t="s">
        <v>284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4" t="s">
        <v>155</v>
      </c>
      <c r="B5" s="105"/>
      <c r="C5" s="105"/>
      <c r="D5" s="105"/>
      <c r="E5" s="105"/>
      <c r="F5" s="105"/>
      <c r="G5" s="105"/>
      <c r="H5" s="105"/>
      <c r="I5" s="106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64">
        <v>0</v>
      </c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1108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224</v>
      </c>
      <c r="D12" s="66">
        <v>0</v>
      </c>
      <c r="E12" t="s">
        <v>224</v>
      </c>
      <c r="F12" s="65">
        <v>0</v>
      </c>
      <c r="G12" s="66">
        <v>0</v>
      </c>
      <c r="H12" s="66">
        <v>0</v>
      </c>
    </row>
    <row r="13" spans="1:54">
      <c r="A13" s="67" t="s">
        <v>1109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224</v>
      </c>
      <c r="D14" s="66">
        <v>0</v>
      </c>
      <c r="E14" t="s">
        <v>224</v>
      </c>
      <c r="F14" s="65">
        <v>0</v>
      </c>
      <c r="G14" s="66">
        <v>0</v>
      </c>
      <c r="H14" s="66">
        <v>0</v>
      </c>
    </row>
    <row r="15" spans="1:54">
      <c r="A15" s="67" t="s">
        <v>229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1108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224</v>
      </c>
      <c r="D17" s="66">
        <v>0</v>
      </c>
      <c r="E17" t="s">
        <v>224</v>
      </c>
      <c r="F17" s="65">
        <v>0</v>
      </c>
      <c r="G17" s="66">
        <v>0</v>
      </c>
      <c r="H17" s="66">
        <v>0</v>
      </c>
    </row>
    <row r="18" spans="1:8">
      <c r="A18" s="67" t="s">
        <v>1109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224</v>
      </c>
      <c r="D19" s="66">
        <v>0</v>
      </c>
      <c r="E19" t="s">
        <v>224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4" t="s">
        <v>161</v>
      </c>
      <c r="B5" s="105"/>
      <c r="C5" s="105"/>
      <c r="D5" s="105"/>
      <c r="E5" s="105"/>
      <c r="F5" s="105"/>
      <c r="G5" s="105"/>
      <c r="H5" s="105"/>
      <c r="I5" s="105"/>
      <c r="J5" s="106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224</v>
      </c>
      <c r="C11" t="s">
        <v>224</v>
      </c>
      <c r="D11" s="16"/>
      <c r="E11" s="66">
        <v>0</v>
      </c>
      <c r="F11" t="s">
        <v>224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229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224</v>
      </c>
      <c r="C13" t="s">
        <v>224</v>
      </c>
      <c r="D13" s="16"/>
      <c r="E13" s="66">
        <v>0</v>
      </c>
      <c r="F13" t="s">
        <v>224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4" t="s">
        <v>166</v>
      </c>
      <c r="B5" s="105"/>
      <c r="C5" s="105"/>
      <c r="D5" s="105"/>
      <c r="E5" s="105"/>
      <c r="F5" s="105"/>
      <c r="G5" s="105"/>
      <c r="H5" s="105"/>
      <c r="I5" s="105"/>
      <c r="J5" s="106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2178.1549194630002</v>
      </c>
      <c r="I9" s="64">
        <v>1</v>
      </c>
      <c r="J9" s="64">
        <v>7.4999999999999997E-3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224</v>
      </c>
      <c r="B11" t="s">
        <v>224</v>
      </c>
      <c r="C11" t="s">
        <v>224</v>
      </c>
      <c r="D11" s="16"/>
      <c r="E11" s="66">
        <v>0</v>
      </c>
      <c r="F11" t="s">
        <v>224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229</v>
      </c>
      <c r="C12" s="16"/>
      <c r="D12" s="16"/>
      <c r="E12" s="16"/>
      <c r="F12" s="16"/>
      <c r="G12" s="68">
        <v>0</v>
      </c>
      <c r="H12" s="69">
        <v>2178.1549194630002</v>
      </c>
      <c r="I12" s="68">
        <v>1</v>
      </c>
      <c r="J12" s="68">
        <v>7.4999999999999997E-3</v>
      </c>
    </row>
    <row r="13" spans="1:59">
      <c r="A13" t="s">
        <v>1110</v>
      </c>
      <c r="B13" t="s">
        <v>1111</v>
      </c>
      <c r="C13" t="s">
        <v>224</v>
      </c>
      <c r="D13" t="s">
        <v>920</v>
      </c>
      <c r="E13" s="66">
        <v>0</v>
      </c>
      <c r="F13" t="s">
        <v>105</v>
      </c>
      <c r="G13" s="66">
        <v>0</v>
      </c>
      <c r="H13" s="65">
        <v>32.6</v>
      </c>
      <c r="I13" s="66">
        <v>1.4999999999999999E-2</v>
      </c>
      <c r="J13" s="66">
        <v>1E-4</v>
      </c>
    </row>
    <row r="14" spans="1:59">
      <c r="A14" t="s">
        <v>1112</v>
      </c>
      <c r="B14" t="s">
        <v>1113</v>
      </c>
      <c r="C14" t="s">
        <v>224</v>
      </c>
      <c r="D14" t="s">
        <v>920</v>
      </c>
      <c r="E14" s="66">
        <v>0</v>
      </c>
      <c r="F14" t="s">
        <v>199</v>
      </c>
      <c r="G14" s="66">
        <v>0</v>
      </c>
      <c r="H14" s="65">
        <v>172.63723727999999</v>
      </c>
      <c r="I14" s="66">
        <v>7.9299999999999995E-2</v>
      </c>
      <c r="J14" s="66">
        <v>5.9999999999999995E-4</v>
      </c>
    </row>
    <row r="15" spans="1:59">
      <c r="A15" t="s">
        <v>1114</v>
      </c>
      <c r="B15" t="s">
        <v>1115</v>
      </c>
      <c r="C15" t="s">
        <v>224</v>
      </c>
      <c r="D15" t="s">
        <v>920</v>
      </c>
      <c r="E15" s="66">
        <v>0</v>
      </c>
      <c r="F15" t="s">
        <v>112</v>
      </c>
      <c r="G15" s="66">
        <v>0</v>
      </c>
      <c r="H15" s="65">
        <v>278.76517544699999</v>
      </c>
      <c r="I15" s="66">
        <v>0.128</v>
      </c>
      <c r="J15" s="66">
        <v>1E-3</v>
      </c>
    </row>
    <row r="16" spans="1:59">
      <c r="A16" t="s">
        <v>1116</v>
      </c>
      <c r="B16" t="s">
        <v>1117</v>
      </c>
      <c r="C16" t="s">
        <v>224</v>
      </c>
      <c r="D16" t="s">
        <v>920</v>
      </c>
      <c r="E16" s="66">
        <v>0</v>
      </c>
      <c r="F16" t="s">
        <v>109</v>
      </c>
      <c r="G16" s="66">
        <v>0</v>
      </c>
      <c r="H16" s="65">
        <v>495.45060453600001</v>
      </c>
      <c r="I16" s="66">
        <v>0.22750000000000001</v>
      </c>
      <c r="J16" s="66">
        <v>1.6999999999999999E-3</v>
      </c>
    </row>
    <row r="17" spans="1:10">
      <c r="A17" t="s">
        <v>1118</v>
      </c>
      <c r="B17" t="s">
        <v>1119</v>
      </c>
      <c r="C17" t="s">
        <v>224</v>
      </c>
      <c r="D17" t="s">
        <v>920</v>
      </c>
      <c r="E17" s="66">
        <v>0</v>
      </c>
      <c r="F17" t="s">
        <v>105</v>
      </c>
      <c r="G17" s="66">
        <v>0</v>
      </c>
      <c r="H17" s="65">
        <v>1198.7019021999999</v>
      </c>
      <c r="I17" s="66">
        <v>0.55030000000000001</v>
      </c>
      <c r="J17" s="66">
        <v>4.1000000000000003E-3</v>
      </c>
    </row>
    <row r="18" spans="1:10" hidden="1">
      <c r="C18" s="16"/>
      <c r="D18" s="16"/>
      <c r="E18" s="16"/>
      <c r="F18" s="16"/>
      <c r="G18" s="16"/>
    </row>
    <row r="19" spans="1:10" hidden="1">
      <c r="C19" s="16"/>
      <c r="D19" s="16"/>
      <c r="E19" s="16"/>
      <c r="F19" s="16"/>
      <c r="G19" s="16"/>
    </row>
    <row r="20" spans="1:10" hidden="1">
      <c r="C20" s="16"/>
      <c r="D20" s="16"/>
      <c r="E20" s="16"/>
      <c r="F20" s="16"/>
      <c r="G20" s="16"/>
    </row>
    <row r="21" spans="1:10" hidden="1">
      <c r="C21" s="16"/>
      <c r="D21" s="16"/>
      <c r="E21" s="16"/>
      <c r="F21" s="16"/>
      <c r="G21" s="16"/>
    </row>
    <row r="22" spans="1:10" hidden="1">
      <c r="C22" s="16"/>
      <c r="D22" s="16"/>
      <c r="E22" s="16"/>
      <c r="F22" s="16"/>
      <c r="G22" s="16"/>
    </row>
    <row r="23" spans="1:10" hidden="1">
      <c r="C23" s="16"/>
      <c r="D23" s="16"/>
      <c r="E23" s="16"/>
      <c r="F23" s="16"/>
      <c r="G23" s="16"/>
    </row>
    <row r="24" spans="1:10" hidden="1">
      <c r="C24" s="16"/>
      <c r="D24" s="16"/>
      <c r="E24" s="16"/>
      <c r="F24" s="16"/>
      <c r="G24" s="16"/>
    </row>
    <row r="25" spans="1:10" hidden="1">
      <c r="C25" s="16"/>
      <c r="D25" s="16"/>
      <c r="E25" s="16"/>
      <c r="F25" s="16"/>
      <c r="G25" s="16"/>
    </row>
    <row r="26" spans="1:10" hidden="1">
      <c r="C26" s="16"/>
      <c r="D26" s="16"/>
      <c r="E26" s="16"/>
      <c r="F26" s="16"/>
      <c r="G26" s="16"/>
    </row>
    <row r="27" spans="1:10" hidden="1">
      <c r="C27" s="16"/>
      <c r="D27" s="16"/>
      <c r="E27" s="16"/>
      <c r="F27" s="16"/>
      <c r="G27" s="16"/>
    </row>
    <row r="28" spans="1:10" hidden="1">
      <c r="C28" s="16"/>
      <c r="D28" s="16"/>
      <c r="E28" s="16"/>
      <c r="F28" s="16"/>
      <c r="G28" s="16"/>
    </row>
    <row r="29" spans="1:10" hidden="1">
      <c r="C29" s="16"/>
      <c r="D29" s="16"/>
      <c r="E29" s="16"/>
      <c r="F29" s="16"/>
      <c r="G29" s="16"/>
    </row>
    <row r="30" spans="1:10" hidden="1">
      <c r="C30" s="16"/>
      <c r="D30" s="16"/>
      <c r="E30" s="16"/>
      <c r="F30" s="16"/>
      <c r="G30" s="16"/>
    </row>
    <row r="31" spans="1:10" hidden="1">
      <c r="C31" s="16"/>
      <c r="D31" s="16"/>
      <c r="E31" s="16"/>
      <c r="F31" s="16"/>
      <c r="G31" s="16"/>
    </row>
    <row r="32" spans="1:10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38"/>
  <sheetViews>
    <sheetView rightToLeft="1" workbookViewId="0">
      <selection activeCell="A5" sqref="A5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4" t="s">
        <v>168</v>
      </c>
      <c r="B5" s="105"/>
      <c r="C5" s="105"/>
    </row>
    <row r="6" spans="1:16" s="16" customFormat="1" ht="47.25" customHeigh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74">
        <f>B10+B18</f>
        <v>21129.634103338889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73">
        <f>SUM(B11:B17)</f>
        <v>8895.538377338893</v>
      </c>
    </row>
    <row r="11" spans="1:16">
      <c r="A11" s="70" t="s">
        <v>1120</v>
      </c>
      <c r="B11" s="71">
        <v>329.68053999999995</v>
      </c>
      <c r="C11" s="75">
        <v>45347</v>
      </c>
    </row>
    <row r="12" spans="1:16">
      <c r="A12" s="70" t="s">
        <v>1121</v>
      </c>
      <c r="B12" s="71">
        <v>973.73900000000003</v>
      </c>
      <c r="C12" s="75">
        <v>44854</v>
      </c>
    </row>
    <row r="13" spans="1:16">
      <c r="A13" s="70" t="s">
        <v>1122</v>
      </c>
      <c r="B13" s="71">
        <v>828.95661733889438</v>
      </c>
      <c r="C13" s="75">
        <v>45307</v>
      </c>
    </row>
    <row r="14" spans="1:16">
      <c r="A14" s="70" t="s">
        <v>1123</v>
      </c>
      <c r="B14" s="71">
        <v>2697.6439999999998</v>
      </c>
      <c r="C14" s="75">
        <v>44926</v>
      </c>
    </row>
    <row r="15" spans="1:16">
      <c r="A15" s="70" t="s">
        <v>1124</v>
      </c>
      <c r="B15" s="71">
        <v>497.096</v>
      </c>
      <c r="C15" s="75">
        <v>44926</v>
      </c>
    </row>
    <row r="16" spans="1:16">
      <c r="A16" s="70" t="s">
        <v>1125</v>
      </c>
      <c r="B16" s="71">
        <v>1147.3472199999999</v>
      </c>
      <c r="C16" s="75">
        <v>46197</v>
      </c>
    </row>
    <row r="17" spans="1:3">
      <c r="A17" s="70" t="s">
        <v>1126</v>
      </c>
      <c r="B17" s="71">
        <v>2421.0749999999998</v>
      </c>
      <c r="C17" s="75">
        <v>46196</v>
      </c>
    </row>
    <row r="18" spans="1:3">
      <c r="A18" s="67" t="s">
        <v>229</v>
      </c>
      <c r="B18" s="73">
        <f>SUM(B19:B36)</f>
        <v>12234.095725999998</v>
      </c>
    </row>
    <row r="19" spans="1:3">
      <c r="A19" s="70" t="s">
        <v>1127</v>
      </c>
      <c r="B19" s="71">
        <v>616.29974000000004</v>
      </c>
      <c r="C19" s="72">
        <v>44926</v>
      </c>
    </row>
    <row r="20" spans="1:3">
      <c r="A20" s="70" t="s">
        <v>1128</v>
      </c>
      <c r="B20" s="71">
        <v>1356.8315600000001</v>
      </c>
      <c r="C20" s="72">
        <v>44926</v>
      </c>
    </row>
    <row r="21" spans="1:3">
      <c r="A21" s="70" t="s">
        <v>1129</v>
      </c>
      <c r="B21" s="71">
        <v>894.7135199999999</v>
      </c>
      <c r="C21" s="72">
        <v>44926</v>
      </c>
    </row>
    <row r="22" spans="1:3">
      <c r="A22" s="70" t="s">
        <v>1130</v>
      </c>
      <c r="B22" s="71">
        <v>203.28381999999993</v>
      </c>
      <c r="C22" s="72">
        <v>44926</v>
      </c>
    </row>
    <row r="23" spans="1:3">
      <c r="A23" s="70" t="s">
        <v>1131</v>
      </c>
      <c r="B23" s="71">
        <v>331.10975659999986</v>
      </c>
      <c r="C23" s="72">
        <v>44977</v>
      </c>
    </row>
    <row r="24" spans="1:3">
      <c r="A24" s="70" t="s">
        <v>1132</v>
      </c>
      <c r="B24" s="71">
        <v>142.40511299999989</v>
      </c>
      <c r="C24" s="72">
        <v>45859</v>
      </c>
    </row>
    <row r="25" spans="1:3">
      <c r="A25" s="70" t="s">
        <v>1133</v>
      </c>
      <c r="B25" s="71">
        <v>799.77713659999995</v>
      </c>
      <c r="C25" s="75">
        <v>45658</v>
      </c>
    </row>
    <row r="26" spans="1:3">
      <c r="A26" s="70" t="s">
        <v>1053</v>
      </c>
      <c r="B26" s="71">
        <v>1430.9043997999997</v>
      </c>
      <c r="C26" s="72">
        <v>45748</v>
      </c>
    </row>
    <row r="27" spans="1:3">
      <c r="A27" s="70" t="s">
        <v>1134</v>
      </c>
      <c r="B27" s="71">
        <v>6333.3421799999996</v>
      </c>
      <c r="C27" s="72">
        <v>44713</v>
      </c>
    </row>
    <row r="28" spans="1:3">
      <c r="A28" s="70" t="s">
        <v>1135</v>
      </c>
      <c r="B28" s="71">
        <v>125.4285</v>
      </c>
      <c r="C28" s="72">
        <v>45769</v>
      </c>
    </row>
    <row r="29" spans="1:3" hidden="1">
      <c r="A29" s="70"/>
      <c r="B29" s="71"/>
      <c r="C29" s="72"/>
    </row>
    <row r="30" spans="1:3" hidden="1">
      <c r="A30" s="70"/>
      <c r="B30" s="71"/>
      <c r="C30" s="72"/>
    </row>
    <row r="31" spans="1:3" hidden="1">
      <c r="A31" s="70"/>
      <c r="B31" s="71"/>
      <c r="C31" s="72"/>
    </row>
    <row r="32" spans="1:3" hidden="1">
      <c r="A32" s="70"/>
      <c r="B32" s="71"/>
      <c r="C32" s="72"/>
    </row>
    <row r="33" spans="1:3" hidden="1">
      <c r="A33" s="70"/>
      <c r="B33" s="71"/>
      <c r="C33" s="72"/>
    </row>
    <row r="34" spans="1:3" hidden="1">
      <c r="A34" s="70"/>
      <c r="B34" s="71"/>
      <c r="C34" s="72"/>
    </row>
    <row r="35" spans="1:3" hidden="1">
      <c r="A35" s="70"/>
      <c r="B35" s="71"/>
      <c r="C35" s="72"/>
    </row>
    <row r="36" spans="1:3" hidden="1">
      <c r="A36" s="70"/>
      <c r="B36" s="71"/>
      <c r="C36" s="72"/>
    </row>
    <row r="37" spans="1:3" hidden="1"/>
    <row r="38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9" t="s">
        <v>172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286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224</v>
      </c>
      <c r="B12" t="s">
        <v>224</v>
      </c>
      <c r="C12" t="s">
        <v>224</v>
      </c>
      <c r="D12" t="s">
        <v>224</v>
      </c>
      <c r="G12" s="65">
        <v>0</v>
      </c>
      <c r="H12" t="s">
        <v>224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252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224</v>
      </c>
      <c r="B14" t="s">
        <v>224</v>
      </c>
      <c r="C14" t="s">
        <v>224</v>
      </c>
      <c r="D14" t="s">
        <v>224</v>
      </c>
      <c r="G14" s="65">
        <v>0</v>
      </c>
      <c r="H14" t="s">
        <v>224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224</v>
      </c>
      <c r="B16" t="s">
        <v>224</v>
      </c>
      <c r="C16" t="s">
        <v>224</v>
      </c>
      <c r="D16" t="s">
        <v>224</v>
      </c>
      <c r="G16" s="65">
        <v>0</v>
      </c>
      <c r="H16" t="s">
        <v>224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542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224</v>
      </c>
      <c r="B18" t="s">
        <v>224</v>
      </c>
      <c r="C18" t="s">
        <v>224</v>
      </c>
      <c r="D18" t="s">
        <v>224</v>
      </c>
      <c r="G18" s="65">
        <v>0</v>
      </c>
      <c r="H18" t="s">
        <v>224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229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224</v>
      </c>
      <c r="B21" t="s">
        <v>224</v>
      </c>
      <c r="C21" t="s">
        <v>224</v>
      </c>
      <c r="D21" t="s">
        <v>224</v>
      </c>
      <c r="G21" s="65">
        <v>0</v>
      </c>
      <c r="H21" t="s">
        <v>224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289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224</v>
      </c>
      <c r="B23" t="s">
        <v>224</v>
      </c>
      <c r="C23" t="s">
        <v>224</v>
      </c>
      <c r="D23" t="s">
        <v>224</v>
      </c>
      <c r="G23" s="65">
        <v>0</v>
      </c>
      <c r="H23" t="s">
        <v>224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5" t="s">
        <v>231</v>
      </c>
      <c r="C24" s="14"/>
    </row>
    <row r="25" spans="1:15">
      <c r="A25" s="85" t="s">
        <v>282</v>
      </c>
      <c r="C25" s="14"/>
    </row>
    <row r="26" spans="1:15">
      <c r="A26" s="85" t="s">
        <v>284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9" t="s">
        <v>176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972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224</v>
      </c>
      <c r="B12" t="s">
        <v>224</v>
      </c>
      <c r="C12" t="s">
        <v>224</v>
      </c>
      <c r="D12" t="s">
        <v>224</v>
      </c>
      <c r="G12" s="65">
        <v>0</v>
      </c>
      <c r="H12" t="s">
        <v>224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973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224</v>
      </c>
      <c r="B14" t="s">
        <v>224</v>
      </c>
      <c r="C14" t="s">
        <v>224</v>
      </c>
      <c r="D14" t="s">
        <v>224</v>
      </c>
      <c r="G14" s="65">
        <v>0</v>
      </c>
      <c r="H14" t="s">
        <v>224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224</v>
      </c>
      <c r="B16" t="s">
        <v>224</v>
      </c>
      <c r="C16" t="s">
        <v>224</v>
      </c>
      <c r="D16" t="s">
        <v>224</v>
      </c>
      <c r="G16" s="65">
        <v>0</v>
      </c>
      <c r="H16" t="s">
        <v>224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542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224</v>
      </c>
      <c r="B18" t="s">
        <v>224</v>
      </c>
      <c r="C18" t="s">
        <v>224</v>
      </c>
      <c r="D18" t="s">
        <v>224</v>
      </c>
      <c r="G18" s="65">
        <v>0</v>
      </c>
      <c r="H18" t="s">
        <v>224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229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224</v>
      </c>
      <c r="B21" t="s">
        <v>224</v>
      </c>
      <c r="C21" t="s">
        <v>224</v>
      </c>
      <c r="D21" t="s">
        <v>224</v>
      </c>
      <c r="G21" s="65">
        <v>0</v>
      </c>
      <c r="H21" t="s">
        <v>224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289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224</v>
      </c>
      <c r="B23" t="s">
        <v>224</v>
      </c>
      <c r="C23" t="s">
        <v>224</v>
      </c>
      <c r="D23" t="s">
        <v>224</v>
      </c>
      <c r="G23" s="65">
        <v>0</v>
      </c>
      <c r="H23" t="s">
        <v>224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5" t="s">
        <v>231</v>
      </c>
      <c r="C24" s="14"/>
    </row>
    <row r="25" spans="1:15">
      <c r="A25" s="85" t="s">
        <v>282</v>
      </c>
      <c r="C25" s="14"/>
    </row>
    <row r="26" spans="1:15">
      <c r="A26" s="85" t="s">
        <v>284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7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52" ht="27.75" customHeight="1">
      <c r="A6" s="90" t="s">
        <v>68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3" t="s">
        <v>191</v>
      </c>
      <c r="N7" s="41" t="s">
        <v>55</v>
      </c>
      <c r="O7" s="41" t="s">
        <v>188</v>
      </c>
      <c r="P7" s="41" t="s">
        <v>56</v>
      </c>
      <c r="Q7" s="94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6.37</v>
      </c>
      <c r="H10" s="7"/>
      <c r="I10" s="7"/>
      <c r="J10" s="64">
        <v>4.0000000000000002E-4</v>
      </c>
      <c r="K10" s="63">
        <v>41718102</v>
      </c>
      <c r="L10" s="7"/>
      <c r="M10" s="63">
        <v>0</v>
      </c>
      <c r="N10" s="63">
        <v>47742.398404599997</v>
      </c>
      <c r="O10" s="7"/>
      <c r="P10" s="64">
        <v>1</v>
      </c>
      <c r="Q10" s="64">
        <v>0.16420000000000001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6.37</v>
      </c>
      <c r="J11" s="68">
        <v>4.0000000000000002E-4</v>
      </c>
      <c r="K11" s="69">
        <v>41718102</v>
      </c>
      <c r="M11" s="69">
        <v>0</v>
      </c>
      <c r="N11" s="69">
        <v>47742.398404599997</v>
      </c>
      <c r="P11" s="68">
        <v>1</v>
      </c>
      <c r="Q11" s="68">
        <v>0.16420000000000001</v>
      </c>
    </row>
    <row r="12" spans="1:52">
      <c r="A12" s="67" t="s">
        <v>232</v>
      </c>
      <c r="B12" s="14"/>
      <c r="C12" s="14"/>
      <c r="G12" s="69">
        <v>3.83</v>
      </c>
      <c r="J12" s="68">
        <v>-1.12E-2</v>
      </c>
      <c r="K12" s="69">
        <v>17011430</v>
      </c>
      <c r="M12" s="69">
        <v>0</v>
      </c>
      <c r="N12" s="69">
        <v>20244.584203999999</v>
      </c>
      <c r="P12" s="68">
        <v>0.42399999999999999</v>
      </c>
      <c r="Q12" s="68">
        <v>6.9599999999999995E-2</v>
      </c>
    </row>
    <row r="13" spans="1:52">
      <c r="A13" s="67" t="s">
        <v>233</v>
      </c>
      <c r="B13" s="14"/>
      <c r="C13" s="14"/>
      <c r="G13" s="69">
        <v>3.83</v>
      </c>
      <c r="J13" s="68">
        <v>-1.12E-2</v>
      </c>
      <c r="K13" s="69">
        <v>17011430</v>
      </c>
      <c r="M13" s="69">
        <v>0</v>
      </c>
      <c r="N13" s="69">
        <v>20244.584203999999</v>
      </c>
      <c r="P13" s="68">
        <v>0.42399999999999999</v>
      </c>
      <c r="Q13" s="68">
        <v>6.9599999999999995E-2</v>
      </c>
    </row>
    <row r="14" spans="1:52">
      <c r="A14" t="s">
        <v>234</v>
      </c>
      <c r="B14" t="s">
        <v>235</v>
      </c>
      <c r="C14" t="s">
        <v>99</v>
      </c>
      <c r="D14" t="s">
        <v>236</v>
      </c>
      <c r="F14" t="s">
        <v>237</v>
      </c>
      <c r="G14" s="65">
        <v>0.08</v>
      </c>
      <c r="H14" t="s">
        <v>101</v>
      </c>
      <c r="I14" s="66">
        <v>0.04</v>
      </c>
      <c r="J14" s="66">
        <v>1.24E-2</v>
      </c>
      <c r="K14" s="65">
        <v>1687325</v>
      </c>
      <c r="L14" s="65">
        <v>137.53</v>
      </c>
      <c r="M14" s="65">
        <v>0</v>
      </c>
      <c r="N14" s="65">
        <v>2320.5780725</v>
      </c>
      <c r="O14" s="66">
        <v>2.0000000000000001E-4</v>
      </c>
      <c r="P14" s="66">
        <v>4.8599999999999997E-2</v>
      </c>
      <c r="Q14" s="66">
        <v>8.0000000000000002E-3</v>
      </c>
    </row>
    <row r="15" spans="1:52">
      <c r="A15" t="s">
        <v>238</v>
      </c>
      <c r="B15" t="s">
        <v>239</v>
      </c>
      <c r="C15" t="s">
        <v>99</v>
      </c>
      <c r="D15" t="s">
        <v>236</v>
      </c>
      <c r="F15" t="s">
        <v>240</v>
      </c>
      <c r="G15" s="65">
        <v>2.89</v>
      </c>
      <c r="H15" t="s">
        <v>101</v>
      </c>
      <c r="I15" s="66">
        <v>0.04</v>
      </c>
      <c r="J15" s="66">
        <v>-1.6E-2</v>
      </c>
      <c r="K15" s="65">
        <v>1962905</v>
      </c>
      <c r="L15" s="65">
        <v>152.28</v>
      </c>
      <c r="M15" s="65">
        <v>0</v>
      </c>
      <c r="N15" s="65">
        <v>2989.1117340000001</v>
      </c>
      <c r="O15" s="66">
        <v>1E-4</v>
      </c>
      <c r="P15" s="66">
        <v>6.2600000000000003E-2</v>
      </c>
      <c r="Q15" s="66">
        <v>1.03E-2</v>
      </c>
    </row>
    <row r="16" spans="1:52">
      <c r="A16" t="s">
        <v>241</v>
      </c>
      <c r="B16" t="s">
        <v>242</v>
      </c>
      <c r="C16" t="s">
        <v>99</v>
      </c>
      <c r="D16" t="s">
        <v>236</v>
      </c>
      <c r="F16" t="s">
        <v>237</v>
      </c>
      <c r="G16" s="65">
        <v>1.23</v>
      </c>
      <c r="H16" t="s">
        <v>101</v>
      </c>
      <c r="I16" s="66">
        <v>2.75E-2</v>
      </c>
      <c r="J16" s="66">
        <v>-1.89E-2</v>
      </c>
      <c r="K16" s="65">
        <v>5232926</v>
      </c>
      <c r="L16" s="65">
        <v>113.53</v>
      </c>
      <c r="M16" s="65">
        <v>0</v>
      </c>
      <c r="N16" s="65">
        <v>5940.9408878000004</v>
      </c>
      <c r="O16" s="66">
        <v>2.9999999999999997E-4</v>
      </c>
      <c r="P16" s="66">
        <v>0.1244</v>
      </c>
      <c r="Q16" s="66">
        <v>2.0400000000000001E-2</v>
      </c>
    </row>
    <row r="17" spans="1:17">
      <c r="A17" t="s">
        <v>243</v>
      </c>
      <c r="B17" t="s">
        <v>244</v>
      </c>
      <c r="C17" t="s">
        <v>99</v>
      </c>
      <c r="D17" t="s">
        <v>236</v>
      </c>
      <c r="F17" t="s">
        <v>245</v>
      </c>
      <c r="G17" s="65">
        <v>2.2000000000000002</v>
      </c>
      <c r="H17" t="s">
        <v>101</v>
      </c>
      <c r="I17" s="66">
        <v>1.7500000000000002E-2</v>
      </c>
      <c r="J17" s="66">
        <v>-1.7500000000000002E-2</v>
      </c>
      <c r="K17" s="65">
        <v>1494584</v>
      </c>
      <c r="L17" s="65">
        <v>112.94</v>
      </c>
      <c r="M17" s="65">
        <v>0</v>
      </c>
      <c r="N17" s="65">
        <v>1687.9831696000001</v>
      </c>
      <c r="O17" s="66">
        <v>1E-4</v>
      </c>
      <c r="P17" s="66">
        <v>3.5400000000000001E-2</v>
      </c>
      <c r="Q17" s="66">
        <v>5.7999999999999996E-3</v>
      </c>
    </row>
    <row r="18" spans="1:17">
      <c r="A18" t="s">
        <v>246</v>
      </c>
      <c r="B18" t="s">
        <v>247</v>
      </c>
      <c r="C18" t="s">
        <v>99</v>
      </c>
      <c r="D18" t="s">
        <v>236</v>
      </c>
      <c r="F18" t="s">
        <v>248</v>
      </c>
      <c r="G18" s="65">
        <v>4.2699999999999996</v>
      </c>
      <c r="H18" t="s">
        <v>101</v>
      </c>
      <c r="I18" s="66">
        <v>7.4999999999999997E-3</v>
      </c>
      <c r="J18" s="66">
        <v>-1.44E-2</v>
      </c>
      <c r="K18" s="65">
        <v>2647193</v>
      </c>
      <c r="L18" s="65">
        <v>112.46</v>
      </c>
      <c r="M18" s="65">
        <v>0</v>
      </c>
      <c r="N18" s="65">
        <v>2977.0332478</v>
      </c>
      <c r="O18" s="66">
        <v>1E-4</v>
      </c>
      <c r="P18" s="66">
        <v>6.2399999999999997E-2</v>
      </c>
      <c r="Q18" s="66">
        <v>1.0200000000000001E-2</v>
      </c>
    </row>
    <row r="19" spans="1:17">
      <c r="A19" t="s">
        <v>249</v>
      </c>
      <c r="B19" t="s">
        <v>250</v>
      </c>
      <c r="C19" t="s">
        <v>99</v>
      </c>
      <c r="D19" t="s">
        <v>236</v>
      </c>
      <c r="F19" t="s">
        <v>251</v>
      </c>
      <c r="G19" s="65">
        <v>10.37</v>
      </c>
      <c r="H19" t="s">
        <v>101</v>
      </c>
      <c r="I19" s="66">
        <v>1E-3</v>
      </c>
      <c r="J19" s="66">
        <v>-5.4999999999999997E-3</v>
      </c>
      <c r="K19" s="65">
        <v>3986497</v>
      </c>
      <c r="L19" s="65">
        <v>108.59</v>
      </c>
      <c r="M19" s="65">
        <v>0</v>
      </c>
      <c r="N19" s="65">
        <v>4328.9370922999997</v>
      </c>
      <c r="O19" s="66">
        <v>5.9999999999999995E-4</v>
      </c>
      <c r="P19" s="66">
        <v>9.0700000000000003E-2</v>
      </c>
      <c r="Q19" s="66">
        <v>1.49E-2</v>
      </c>
    </row>
    <row r="20" spans="1:17">
      <c r="A20" s="67" t="s">
        <v>252</v>
      </c>
      <c r="B20" s="14"/>
      <c r="C20" s="14"/>
      <c r="G20" s="69">
        <v>8.25</v>
      </c>
      <c r="J20" s="68">
        <v>8.9999999999999993E-3</v>
      </c>
      <c r="K20" s="69">
        <v>24706672</v>
      </c>
      <c r="M20" s="69">
        <v>0</v>
      </c>
      <c r="N20" s="69">
        <v>27497.814200600002</v>
      </c>
      <c r="P20" s="68">
        <v>0.57599999999999996</v>
      </c>
      <c r="Q20" s="68">
        <v>9.4600000000000004E-2</v>
      </c>
    </row>
    <row r="21" spans="1:17">
      <c r="A21" s="67" t="s">
        <v>253</v>
      </c>
      <c r="B21" s="14"/>
      <c r="C21" s="14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224</v>
      </c>
      <c r="B22" t="s">
        <v>224</v>
      </c>
      <c r="C22" s="14"/>
      <c r="D22" t="s">
        <v>224</v>
      </c>
      <c r="G22" s="65">
        <v>0</v>
      </c>
      <c r="H22" t="s">
        <v>224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254</v>
      </c>
      <c r="B23" s="14"/>
      <c r="C23" s="14"/>
      <c r="G23" s="69">
        <v>8.0399999999999991</v>
      </c>
      <c r="J23" s="68">
        <v>1.03E-2</v>
      </c>
      <c r="K23" s="69">
        <v>20031592</v>
      </c>
      <c r="M23" s="69">
        <v>0</v>
      </c>
      <c r="N23" s="69">
        <v>22912.906945399998</v>
      </c>
      <c r="P23" s="68">
        <v>0.47989999999999999</v>
      </c>
      <c r="Q23" s="68">
        <v>7.8799999999999995E-2</v>
      </c>
    </row>
    <row r="24" spans="1:17">
      <c r="A24" t="s">
        <v>255</v>
      </c>
      <c r="B24" t="s">
        <v>256</v>
      </c>
      <c r="C24" t="s">
        <v>99</v>
      </c>
      <c r="D24" t="s">
        <v>236</v>
      </c>
      <c r="F24" t="s">
        <v>257</v>
      </c>
      <c r="G24" s="65">
        <v>8.4</v>
      </c>
      <c r="H24" t="s">
        <v>101</v>
      </c>
      <c r="I24" s="66">
        <v>0.01</v>
      </c>
      <c r="J24" s="66">
        <v>1.1299999999999999E-2</v>
      </c>
      <c r="K24" s="65">
        <v>5700192</v>
      </c>
      <c r="L24" s="65">
        <v>99.34</v>
      </c>
      <c r="M24" s="65">
        <v>0</v>
      </c>
      <c r="N24" s="65">
        <v>5662.5707327999999</v>
      </c>
      <c r="O24" s="66">
        <v>2.0000000000000001E-4</v>
      </c>
      <c r="P24" s="66">
        <v>0.1186</v>
      </c>
      <c r="Q24" s="66">
        <v>1.95E-2</v>
      </c>
    </row>
    <row r="25" spans="1:17">
      <c r="A25" t="s">
        <v>258</v>
      </c>
      <c r="B25" t="s">
        <v>259</v>
      </c>
      <c r="C25" t="s">
        <v>99</v>
      </c>
      <c r="D25" t="s">
        <v>236</v>
      </c>
      <c r="F25" t="s">
        <v>260</v>
      </c>
      <c r="G25" s="65">
        <v>14.22</v>
      </c>
      <c r="H25" t="s">
        <v>101</v>
      </c>
      <c r="I25" s="66">
        <v>1.4999999999999999E-2</v>
      </c>
      <c r="J25" s="66">
        <v>1.8700000000000001E-2</v>
      </c>
      <c r="K25" s="65">
        <v>2450449</v>
      </c>
      <c r="L25" s="65">
        <v>95</v>
      </c>
      <c r="M25" s="65">
        <v>0</v>
      </c>
      <c r="N25" s="65">
        <v>2327.9265500000001</v>
      </c>
      <c r="O25" s="66">
        <v>1E-4</v>
      </c>
      <c r="P25" s="66">
        <v>4.8800000000000003E-2</v>
      </c>
      <c r="Q25" s="66">
        <v>8.0000000000000002E-3</v>
      </c>
    </row>
    <row r="26" spans="1:17">
      <c r="A26" t="s">
        <v>261</v>
      </c>
      <c r="B26" t="s">
        <v>262</v>
      </c>
      <c r="C26" t="s">
        <v>99</v>
      </c>
      <c r="D26" t="s">
        <v>236</v>
      </c>
      <c r="F26" t="s">
        <v>263</v>
      </c>
      <c r="G26" s="65">
        <v>6.7</v>
      </c>
      <c r="H26" t="s">
        <v>101</v>
      </c>
      <c r="I26" s="66">
        <v>2.2499999999999999E-2</v>
      </c>
      <c r="J26" s="66">
        <v>8.5000000000000006E-3</v>
      </c>
      <c r="K26" s="65">
        <v>3251787</v>
      </c>
      <c r="L26" s="65">
        <v>111.45</v>
      </c>
      <c r="M26" s="65">
        <v>0</v>
      </c>
      <c r="N26" s="65">
        <v>3624.1166115000001</v>
      </c>
      <c r="O26" s="66">
        <v>2.0000000000000001E-4</v>
      </c>
      <c r="P26" s="66">
        <v>7.5899999999999995E-2</v>
      </c>
      <c r="Q26" s="66">
        <v>1.2500000000000001E-2</v>
      </c>
    </row>
    <row r="27" spans="1:17">
      <c r="A27" t="s">
        <v>264</v>
      </c>
      <c r="B27" t="s">
        <v>265</v>
      </c>
      <c r="C27" t="s">
        <v>99</v>
      </c>
      <c r="D27" t="s">
        <v>236</v>
      </c>
      <c r="F27" t="s">
        <v>266</v>
      </c>
      <c r="G27" s="65">
        <v>2.08</v>
      </c>
      <c r="H27" t="s">
        <v>101</v>
      </c>
      <c r="I27" s="66">
        <v>1.5E-3</v>
      </c>
      <c r="J27" s="66">
        <v>1.1000000000000001E-3</v>
      </c>
      <c r="K27" s="65">
        <v>2527959</v>
      </c>
      <c r="L27" s="65">
        <v>100.21</v>
      </c>
      <c r="M27" s="65">
        <v>0</v>
      </c>
      <c r="N27" s="65">
        <v>2533.2677139000002</v>
      </c>
      <c r="O27" s="66">
        <v>1E-4</v>
      </c>
      <c r="P27" s="66">
        <v>5.3100000000000001E-2</v>
      </c>
      <c r="Q27" s="66">
        <v>8.6999999999999994E-3</v>
      </c>
    </row>
    <row r="28" spans="1:17">
      <c r="A28" t="s">
        <v>267</v>
      </c>
      <c r="B28" t="s">
        <v>268</v>
      </c>
      <c r="C28" t="s">
        <v>99</v>
      </c>
      <c r="D28" t="s">
        <v>236</v>
      </c>
      <c r="F28" t="s">
        <v>248</v>
      </c>
      <c r="G28" s="65">
        <v>4.6399999999999997</v>
      </c>
      <c r="H28" t="s">
        <v>101</v>
      </c>
      <c r="I28" s="66">
        <v>6.25E-2</v>
      </c>
      <c r="J28" s="66">
        <v>5.0000000000000001E-3</v>
      </c>
      <c r="K28" s="65">
        <v>3956103</v>
      </c>
      <c r="L28" s="65">
        <v>134.34</v>
      </c>
      <c r="M28" s="65">
        <v>0</v>
      </c>
      <c r="N28" s="65">
        <v>5314.6287702</v>
      </c>
      <c r="O28" s="66">
        <v>2.0000000000000001E-4</v>
      </c>
      <c r="P28" s="66">
        <v>0.1113</v>
      </c>
      <c r="Q28" s="66">
        <v>1.83E-2</v>
      </c>
    </row>
    <row r="29" spans="1:17">
      <c r="A29" t="s">
        <v>269</v>
      </c>
      <c r="B29" t="s">
        <v>270</v>
      </c>
      <c r="C29" t="s">
        <v>99</v>
      </c>
      <c r="D29" t="s">
        <v>236</v>
      </c>
      <c r="F29" t="s">
        <v>271</v>
      </c>
      <c r="G29" s="65">
        <v>14.31</v>
      </c>
      <c r="H29" t="s">
        <v>101</v>
      </c>
      <c r="I29" s="66">
        <v>5.5E-2</v>
      </c>
      <c r="J29" s="66">
        <v>0.02</v>
      </c>
      <c r="K29" s="65">
        <v>2145102</v>
      </c>
      <c r="L29" s="65">
        <v>160.85</v>
      </c>
      <c r="M29" s="65">
        <v>0</v>
      </c>
      <c r="N29" s="65">
        <v>3450.3965669999998</v>
      </c>
      <c r="O29" s="66">
        <v>1E-4</v>
      </c>
      <c r="P29" s="66">
        <v>7.2300000000000003E-2</v>
      </c>
      <c r="Q29" s="66">
        <v>1.1900000000000001E-2</v>
      </c>
    </row>
    <row r="30" spans="1:17">
      <c r="A30" s="67" t="s">
        <v>272</v>
      </c>
      <c r="B30" s="14"/>
      <c r="C30" s="14"/>
      <c r="G30" s="69">
        <v>9.2799999999999994</v>
      </c>
      <c r="J30" s="68">
        <v>2.0999999999999999E-3</v>
      </c>
      <c r="K30" s="69">
        <v>4675080</v>
      </c>
      <c r="M30" s="69">
        <v>0</v>
      </c>
      <c r="N30" s="69">
        <v>4584.9072551999998</v>
      </c>
      <c r="P30" s="68">
        <v>9.6000000000000002E-2</v>
      </c>
      <c r="Q30" s="68">
        <v>1.5800000000000002E-2</v>
      </c>
    </row>
    <row r="31" spans="1:17">
      <c r="A31" t="s">
        <v>273</v>
      </c>
      <c r="B31" t="s">
        <v>274</v>
      </c>
      <c r="C31" t="s">
        <v>99</v>
      </c>
      <c r="D31" t="s">
        <v>236</v>
      </c>
      <c r="F31" t="s">
        <v>275</v>
      </c>
      <c r="G31" s="65">
        <v>4.92</v>
      </c>
      <c r="H31" t="s">
        <v>101</v>
      </c>
      <c r="I31" s="66">
        <v>0</v>
      </c>
      <c r="J31" s="66">
        <v>1.4E-3</v>
      </c>
      <c r="K31" s="65">
        <v>149328</v>
      </c>
      <c r="L31" s="65">
        <v>99.32</v>
      </c>
      <c r="M31" s="65">
        <v>0</v>
      </c>
      <c r="N31" s="65">
        <v>148.31256959999999</v>
      </c>
      <c r="O31" s="66">
        <v>0</v>
      </c>
      <c r="P31" s="66">
        <v>3.0999999999999999E-3</v>
      </c>
      <c r="Q31" s="66">
        <v>5.0000000000000001E-4</v>
      </c>
    </row>
    <row r="32" spans="1:17">
      <c r="A32" t="s">
        <v>276</v>
      </c>
      <c r="B32" t="s">
        <v>277</v>
      </c>
      <c r="C32" t="s">
        <v>99</v>
      </c>
      <c r="D32" t="s">
        <v>236</v>
      </c>
      <c r="F32" t="s">
        <v>278</v>
      </c>
      <c r="G32" s="65">
        <v>9.42</v>
      </c>
      <c r="H32" t="s">
        <v>101</v>
      </c>
      <c r="I32" s="66">
        <v>0</v>
      </c>
      <c r="J32" s="66">
        <v>2.0999999999999999E-3</v>
      </c>
      <c r="K32" s="65">
        <v>4525752</v>
      </c>
      <c r="L32" s="65">
        <v>98.03</v>
      </c>
      <c r="M32" s="65">
        <v>0</v>
      </c>
      <c r="N32" s="65">
        <v>4436.5946856</v>
      </c>
      <c r="O32" s="66">
        <v>2.9999999999999997E-4</v>
      </c>
      <c r="P32" s="66">
        <v>9.2899999999999996E-2</v>
      </c>
      <c r="Q32" s="66">
        <v>1.5299999999999999E-2</v>
      </c>
    </row>
    <row r="33" spans="1:17">
      <c r="A33" s="67" t="s">
        <v>279</v>
      </c>
      <c r="B33" s="14"/>
      <c r="C33" s="14"/>
      <c r="G33" s="69">
        <v>0</v>
      </c>
      <c r="J33" s="68">
        <v>0</v>
      </c>
      <c r="K33" s="69">
        <v>0</v>
      </c>
      <c r="M33" s="69">
        <v>0</v>
      </c>
      <c r="N33" s="69">
        <v>0</v>
      </c>
      <c r="P33" s="68">
        <v>0</v>
      </c>
      <c r="Q33" s="68">
        <v>0</v>
      </c>
    </row>
    <row r="34" spans="1:17">
      <c r="A34" t="s">
        <v>224</v>
      </c>
      <c r="B34" t="s">
        <v>224</v>
      </c>
      <c r="C34" s="14"/>
      <c r="D34" t="s">
        <v>224</v>
      </c>
      <c r="G34" s="65">
        <v>0</v>
      </c>
      <c r="H34" t="s">
        <v>224</v>
      </c>
      <c r="I34" s="66">
        <v>0</v>
      </c>
      <c r="J34" s="66">
        <v>0</v>
      </c>
      <c r="K34" s="65">
        <v>0</v>
      </c>
      <c r="L34" s="65">
        <v>0</v>
      </c>
      <c r="N34" s="65">
        <v>0</v>
      </c>
      <c r="O34" s="66">
        <v>0</v>
      </c>
      <c r="P34" s="66">
        <v>0</v>
      </c>
      <c r="Q34" s="66">
        <v>0</v>
      </c>
    </row>
    <row r="35" spans="1:17">
      <c r="A35" s="67" t="s">
        <v>229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s="67" t="s">
        <v>280</v>
      </c>
      <c r="B36" s="14"/>
      <c r="C36" s="14"/>
      <c r="G36" s="69">
        <v>0</v>
      </c>
      <c r="J36" s="68">
        <v>0</v>
      </c>
      <c r="K36" s="69">
        <v>0</v>
      </c>
      <c r="M36" s="69">
        <v>0</v>
      </c>
      <c r="N36" s="69">
        <v>0</v>
      </c>
      <c r="P36" s="68">
        <v>0</v>
      </c>
      <c r="Q36" s="68">
        <v>0</v>
      </c>
    </row>
    <row r="37" spans="1:17">
      <c r="A37" t="s">
        <v>224</v>
      </c>
      <c r="B37" t="s">
        <v>224</v>
      </c>
      <c r="C37" s="14"/>
      <c r="D37" t="s">
        <v>224</v>
      </c>
      <c r="G37" s="65">
        <v>0</v>
      </c>
      <c r="H37" t="s">
        <v>224</v>
      </c>
      <c r="I37" s="66">
        <v>0</v>
      </c>
      <c r="J37" s="66">
        <v>0</v>
      </c>
      <c r="K37" s="65">
        <v>0</v>
      </c>
      <c r="L37" s="65">
        <v>0</v>
      </c>
      <c r="N37" s="65">
        <v>0</v>
      </c>
      <c r="O37" s="66">
        <v>0</v>
      </c>
      <c r="P37" s="66">
        <v>0</v>
      </c>
      <c r="Q37" s="66">
        <v>0</v>
      </c>
    </row>
    <row r="38" spans="1:17">
      <c r="A38" s="67" t="s">
        <v>281</v>
      </c>
      <c r="B38" s="14"/>
      <c r="C38" s="14"/>
      <c r="G38" s="69">
        <v>0</v>
      </c>
      <c r="J38" s="68">
        <v>0</v>
      </c>
      <c r="K38" s="69">
        <v>0</v>
      </c>
      <c r="M38" s="69">
        <v>0</v>
      </c>
      <c r="N38" s="69">
        <v>0</v>
      </c>
      <c r="P38" s="68">
        <v>0</v>
      </c>
      <c r="Q38" s="68">
        <v>0</v>
      </c>
    </row>
    <row r="39" spans="1:17">
      <c r="A39" t="s">
        <v>224</v>
      </c>
      <c r="B39" t="s">
        <v>224</v>
      </c>
      <c r="C39" s="14"/>
      <c r="D39" t="s">
        <v>224</v>
      </c>
      <c r="G39" s="65">
        <v>0</v>
      </c>
      <c r="H39" t="s">
        <v>224</v>
      </c>
      <c r="I39" s="66">
        <v>0</v>
      </c>
      <c r="J39" s="66">
        <v>0</v>
      </c>
      <c r="K39" s="65">
        <v>0</v>
      </c>
      <c r="L39" s="65">
        <v>0</v>
      </c>
      <c r="N39" s="65">
        <v>0</v>
      </c>
      <c r="O39" s="66">
        <v>0</v>
      </c>
      <c r="P39" s="66">
        <v>0</v>
      </c>
      <c r="Q39" s="66">
        <v>0</v>
      </c>
    </row>
    <row r="40" spans="1:17">
      <c r="A40" s="85" t="s">
        <v>282</v>
      </c>
      <c r="B40" s="14"/>
      <c r="C40" s="14"/>
    </row>
    <row r="41" spans="1:17">
      <c r="A41" s="85" t="s">
        <v>283</v>
      </c>
      <c r="B41" s="14"/>
      <c r="C41" s="14"/>
    </row>
    <row r="42" spans="1:17">
      <c r="A42" s="85" t="s">
        <v>284</v>
      </c>
      <c r="B42" s="14"/>
      <c r="C42" s="14"/>
    </row>
    <row r="43" spans="1:17">
      <c r="A43" s="85" t="s">
        <v>285</v>
      </c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9" t="s">
        <v>178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972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224</v>
      </c>
      <c r="B12" t="s">
        <v>224</v>
      </c>
      <c r="C12" t="s">
        <v>224</v>
      </c>
      <c r="D12" t="s">
        <v>224</v>
      </c>
      <c r="E12" s="13"/>
      <c r="F12" s="13"/>
      <c r="G12" s="65">
        <v>0</v>
      </c>
      <c r="H12" t="s">
        <v>224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973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224</v>
      </c>
      <c r="B14" t="s">
        <v>224</v>
      </c>
      <c r="C14" t="s">
        <v>224</v>
      </c>
      <c r="D14" t="s">
        <v>224</v>
      </c>
      <c r="E14" s="13"/>
      <c r="F14" s="13"/>
      <c r="G14" s="65">
        <v>0</v>
      </c>
      <c r="H14" t="s">
        <v>224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287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224</v>
      </c>
      <c r="B16" t="s">
        <v>224</v>
      </c>
      <c r="C16" t="s">
        <v>224</v>
      </c>
      <c r="D16" t="s">
        <v>224</v>
      </c>
      <c r="E16" s="13"/>
      <c r="F16" s="13"/>
      <c r="G16" s="65">
        <v>0</v>
      </c>
      <c r="H16" t="s">
        <v>224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542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224</v>
      </c>
      <c r="B18" t="s">
        <v>224</v>
      </c>
      <c r="C18" t="s">
        <v>224</v>
      </c>
      <c r="D18" t="s">
        <v>224</v>
      </c>
      <c r="E18" s="13"/>
      <c r="F18" s="13"/>
      <c r="G18" s="65">
        <v>0</v>
      </c>
      <c r="H18" t="s">
        <v>224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229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288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224</v>
      </c>
      <c r="B21" t="s">
        <v>224</v>
      </c>
      <c r="C21" t="s">
        <v>224</v>
      </c>
      <c r="D21" t="s">
        <v>224</v>
      </c>
      <c r="G21" s="65">
        <v>0</v>
      </c>
      <c r="H21" t="s">
        <v>224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289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224</v>
      </c>
      <c r="B23" t="s">
        <v>224</v>
      </c>
      <c r="C23" t="s">
        <v>224</v>
      </c>
      <c r="D23" t="s">
        <v>224</v>
      </c>
      <c r="G23" s="65">
        <v>0</v>
      </c>
      <c r="H23" t="s">
        <v>224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5" t="s">
        <v>231</v>
      </c>
      <c r="C24" s="14"/>
    </row>
    <row r="25" spans="1:22">
      <c r="A25" s="85" t="s">
        <v>282</v>
      </c>
      <c r="C25" s="14"/>
    </row>
    <row r="26" spans="1:22">
      <c r="A26" s="85" t="s">
        <v>283</v>
      </c>
      <c r="C26" s="14"/>
    </row>
    <row r="27" spans="1:22">
      <c r="A27" s="85" t="s">
        <v>284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6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  <c r="BO5" s="16"/>
    </row>
    <row r="6" spans="1:67" ht="26.25" customHeight="1">
      <c r="A6" s="86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J6" s="16"/>
      <c r="BO6" s="16"/>
    </row>
    <row r="7" spans="1:67" s="16" customFormat="1" ht="20.25">
      <c r="A7" s="97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3" t="s">
        <v>191</v>
      </c>
      <c r="Q7" s="43" t="s">
        <v>55</v>
      </c>
      <c r="R7" s="43" t="s">
        <v>72</v>
      </c>
      <c r="S7" s="43" t="s">
        <v>56</v>
      </c>
      <c r="T7" s="98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286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224</v>
      </c>
      <c r="B13" t="s">
        <v>224</v>
      </c>
      <c r="C13" s="14"/>
      <c r="D13" s="14"/>
      <c r="E13" s="14"/>
      <c r="F13" t="s">
        <v>224</v>
      </c>
      <c r="G13" t="s">
        <v>224</v>
      </c>
      <c r="J13" s="65">
        <v>0</v>
      </c>
      <c r="K13" t="s">
        <v>224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252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224</v>
      </c>
      <c r="B15" t="s">
        <v>224</v>
      </c>
      <c r="C15" s="14"/>
      <c r="D15" s="14"/>
      <c r="E15" s="14"/>
      <c r="F15" t="s">
        <v>224</v>
      </c>
      <c r="G15" t="s">
        <v>224</v>
      </c>
      <c r="J15" s="65">
        <v>0</v>
      </c>
      <c r="K15" t="s">
        <v>224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287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224</v>
      </c>
      <c r="B17" t="s">
        <v>224</v>
      </c>
      <c r="C17" s="14"/>
      <c r="D17" s="14"/>
      <c r="E17" s="14"/>
      <c r="F17" t="s">
        <v>224</v>
      </c>
      <c r="G17" t="s">
        <v>224</v>
      </c>
      <c r="J17" s="65">
        <v>0</v>
      </c>
      <c r="K17" t="s">
        <v>224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229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288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224</v>
      </c>
      <c r="B20" t="s">
        <v>224</v>
      </c>
      <c r="C20" s="14"/>
      <c r="D20" s="14"/>
      <c r="E20" s="14"/>
      <c r="F20" t="s">
        <v>224</v>
      </c>
      <c r="G20" t="s">
        <v>224</v>
      </c>
      <c r="J20" s="65">
        <v>0</v>
      </c>
      <c r="K20" t="s">
        <v>224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289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224</v>
      </c>
      <c r="B22" t="s">
        <v>224</v>
      </c>
      <c r="C22" s="14"/>
      <c r="D22" s="14"/>
      <c r="E22" s="14"/>
      <c r="F22" t="s">
        <v>224</v>
      </c>
      <c r="G22" t="s">
        <v>224</v>
      </c>
      <c r="J22" s="65">
        <v>0</v>
      </c>
      <c r="K22" t="s">
        <v>224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5" t="s">
        <v>231</v>
      </c>
      <c r="B23" s="14"/>
      <c r="C23" s="14"/>
      <c r="D23" s="14"/>
      <c r="E23" s="14"/>
      <c r="F23" s="14"/>
    </row>
    <row r="24" spans="1:20">
      <c r="A24" s="85" t="s">
        <v>282</v>
      </c>
      <c r="B24" s="14"/>
      <c r="C24" s="14"/>
      <c r="D24" s="14"/>
      <c r="E24" s="14"/>
      <c r="F24" s="14"/>
    </row>
    <row r="25" spans="1:20">
      <c r="A25" s="85" t="s">
        <v>283</v>
      </c>
      <c r="B25" s="14"/>
      <c r="C25" s="14"/>
      <c r="D25" s="14"/>
      <c r="E25" s="14"/>
      <c r="F25" s="14"/>
    </row>
    <row r="26" spans="1:20">
      <c r="A26" s="85" t="s">
        <v>284</v>
      </c>
      <c r="B26" s="14"/>
      <c r="C26" s="14"/>
      <c r="D26" s="14"/>
      <c r="E26" s="14"/>
      <c r="F26" s="14"/>
    </row>
    <row r="27" spans="1:20">
      <c r="A27" s="85" t="s">
        <v>285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</row>
    <row r="6" spans="1:65" ht="26.25" customHeight="1">
      <c r="A6" s="99" t="s">
        <v>88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3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3.47</v>
      </c>
      <c r="K10" s="7"/>
      <c r="L10" s="7"/>
      <c r="M10" s="64">
        <v>-3.2099999999999997E-2</v>
      </c>
      <c r="N10" s="63">
        <v>20921203.280000001</v>
      </c>
      <c r="O10" s="28"/>
      <c r="P10" s="63">
        <v>431.20501000000002</v>
      </c>
      <c r="Q10" s="63">
        <v>25960.480824116999</v>
      </c>
      <c r="R10" s="7"/>
      <c r="S10" s="64">
        <v>1</v>
      </c>
      <c r="T10" s="64">
        <v>8.9300000000000004E-2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3.44</v>
      </c>
      <c r="M11" s="68">
        <v>-3.4500000000000003E-2</v>
      </c>
      <c r="N11" s="69">
        <v>20664203.280000001</v>
      </c>
      <c r="P11" s="69">
        <v>431.20501000000002</v>
      </c>
      <c r="Q11" s="69">
        <v>25085.096380387</v>
      </c>
      <c r="S11" s="68">
        <v>0.96630000000000005</v>
      </c>
      <c r="T11" s="68">
        <v>8.6300000000000002E-2</v>
      </c>
    </row>
    <row r="12" spans="1:65">
      <c r="A12" s="67" t="s">
        <v>286</v>
      </c>
      <c r="B12" s="14"/>
      <c r="C12" s="14"/>
      <c r="D12" s="14"/>
      <c r="E12" s="14"/>
      <c r="J12" s="69">
        <v>3.46</v>
      </c>
      <c r="M12" s="68">
        <v>-9.7100000000000006E-2</v>
      </c>
      <c r="N12" s="69">
        <v>7907403.6799999997</v>
      </c>
      <c r="P12" s="69">
        <v>379.03813000000002</v>
      </c>
      <c r="Q12" s="69">
        <v>11940.447979487</v>
      </c>
      <c r="S12" s="68">
        <v>0.45989999999999998</v>
      </c>
      <c r="T12" s="68">
        <v>4.1099999999999998E-2</v>
      </c>
    </row>
    <row r="13" spans="1:65">
      <c r="A13" t="s">
        <v>290</v>
      </c>
      <c r="B13" t="s">
        <v>291</v>
      </c>
      <c r="C13" t="s">
        <v>99</v>
      </c>
      <c r="D13" t="s">
        <v>122</v>
      </c>
      <c r="E13" t="s">
        <v>292</v>
      </c>
      <c r="F13" t="s">
        <v>293</v>
      </c>
      <c r="G13" t="s">
        <v>205</v>
      </c>
      <c r="H13" t="s">
        <v>206</v>
      </c>
      <c r="I13" t="s">
        <v>294</v>
      </c>
      <c r="J13" s="65">
        <v>14.73</v>
      </c>
      <c r="K13" t="s">
        <v>101</v>
      </c>
      <c r="L13" s="66">
        <v>2.07E-2</v>
      </c>
      <c r="M13" s="66">
        <v>6.6E-3</v>
      </c>
      <c r="N13" s="65">
        <v>701280</v>
      </c>
      <c r="O13" s="65">
        <v>121.8</v>
      </c>
      <c r="P13" s="65">
        <v>0</v>
      </c>
      <c r="Q13" s="65">
        <v>854.15904</v>
      </c>
      <c r="R13" s="66">
        <v>2.9999999999999997E-4</v>
      </c>
      <c r="S13" s="66">
        <v>3.2899999999999999E-2</v>
      </c>
      <c r="T13" s="66">
        <v>2.8999999999999998E-3</v>
      </c>
    </row>
    <row r="14" spans="1:65">
      <c r="A14" t="s">
        <v>295</v>
      </c>
      <c r="B14" t="s">
        <v>296</v>
      </c>
      <c r="C14" t="s">
        <v>99</v>
      </c>
      <c r="D14" t="s">
        <v>122</v>
      </c>
      <c r="E14" t="s">
        <v>297</v>
      </c>
      <c r="F14" t="s">
        <v>298</v>
      </c>
      <c r="G14" t="s">
        <v>205</v>
      </c>
      <c r="H14" t="s">
        <v>206</v>
      </c>
      <c r="I14" t="s">
        <v>299</v>
      </c>
      <c r="J14" s="65">
        <v>4.88</v>
      </c>
      <c r="K14" t="s">
        <v>101</v>
      </c>
      <c r="L14" s="66">
        <v>1.7500000000000002E-2</v>
      </c>
      <c r="M14" s="66">
        <v>-9.7000000000000003E-3</v>
      </c>
      <c r="N14" s="65">
        <v>242136.02</v>
      </c>
      <c r="O14" s="65">
        <v>114.9</v>
      </c>
      <c r="P14" s="65">
        <v>0</v>
      </c>
      <c r="Q14" s="65">
        <v>278.21428698</v>
      </c>
      <c r="R14" s="66">
        <v>1E-4</v>
      </c>
      <c r="S14" s="66">
        <v>1.0699999999999999E-2</v>
      </c>
      <c r="T14" s="66">
        <v>1E-3</v>
      </c>
    </row>
    <row r="15" spans="1:65">
      <c r="A15" t="s">
        <v>300</v>
      </c>
      <c r="B15" t="s">
        <v>301</v>
      </c>
      <c r="C15" t="s">
        <v>99</v>
      </c>
      <c r="D15" t="s">
        <v>122</v>
      </c>
      <c r="E15" t="s">
        <v>302</v>
      </c>
      <c r="F15" t="s">
        <v>303</v>
      </c>
      <c r="G15" t="s">
        <v>304</v>
      </c>
      <c r="H15" t="s">
        <v>149</v>
      </c>
      <c r="I15" t="s">
        <v>305</v>
      </c>
      <c r="J15" s="65">
        <v>4.71</v>
      </c>
      <c r="K15" t="s">
        <v>101</v>
      </c>
      <c r="L15" s="66">
        <v>1.34E-2</v>
      </c>
      <c r="M15" s="66">
        <v>-4.4999999999999997E-3</v>
      </c>
      <c r="N15" s="65">
        <v>498213</v>
      </c>
      <c r="O15" s="65">
        <v>111.6</v>
      </c>
      <c r="P15" s="65">
        <v>32.051850000000002</v>
      </c>
      <c r="Q15" s="65">
        <v>588.05755799999997</v>
      </c>
      <c r="R15" s="66">
        <v>2.0000000000000001E-4</v>
      </c>
      <c r="S15" s="66">
        <v>2.2700000000000001E-2</v>
      </c>
      <c r="T15" s="66">
        <v>2E-3</v>
      </c>
    </row>
    <row r="16" spans="1:65">
      <c r="A16" t="s">
        <v>306</v>
      </c>
      <c r="B16" t="s">
        <v>307</v>
      </c>
      <c r="C16" t="s">
        <v>99</v>
      </c>
      <c r="D16" t="s">
        <v>122</v>
      </c>
      <c r="E16" t="s">
        <v>308</v>
      </c>
      <c r="F16" t="s">
        <v>303</v>
      </c>
      <c r="G16" t="s">
        <v>309</v>
      </c>
      <c r="H16" t="s">
        <v>206</v>
      </c>
      <c r="I16" t="s">
        <v>310</v>
      </c>
      <c r="J16" s="65">
        <v>0.49</v>
      </c>
      <c r="K16" t="s">
        <v>101</v>
      </c>
      <c r="L16" s="66">
        <v>4.8000000000000001E-2</v>
      </c>
      <c r="M16" s="66">
        <v>1.6500000000000001E-2</v>
      </c>
      <c r="N16" s="65">
        <v>208787.7</v>
      </c>
      <c r="O16" s="65">
        <v>109.98</v>
      </c>
      <c r="P16" s="65">
        <v>236.66336999999999</v>
      </c>
      <c r="Q16" s="65">
        <v>466.28808246</v>
      </c>
      <c r="R16" s="66">
        <v>5.0000000000000001E-4</v>
      </c>
      <c r="S16" s="66">
        <v>1.7999999999999999E-2</v>
      </c>
      <c r="T16" s="66">
        <v>1.6000000000000001E-3</v>
      </c>
    </row>
    <row r="17" spans="1:20">
      <c r="A17" t="s">
        <v>311</v>
      </c>
      <c r="B17" t="s">
        <v>312</v>
      </c>
      <c r="C17" t="s">
        <v>99</v>
      </c>
      <c r="D17" t="s">
        <v>122</v>
      </c>
      <c r="E17" t="s">
        <v>313</v>
      </c>
      <c r="F17" t="s">
        <v>303</v>
      </c>
      <c r="G17" t="s">
        <v>309</v>
      </c>
      <c r="H17" t="s">
        <v>206</v>
      </c>
      <c r="I17" t="s">
        <v>314</v>
      </c>
      <c r="J17" s="65">
        <v>3.89</v>
      </c>
      <c r="K17" t="s">
        <v>101</v>
      </c>
      <c r="L17" s="66">
        <v>2.3400000000000001E-2</v>
      </c>
      <c r="M17" s="66">
        <v>-4.7000000000000002E-3</v>
      </c>
      <c r="N17" s="65">
        <v>332860.71000000002</v>
      </c>
      <c r="O17" s="65">
        <v>113.44</v>
      </c>
      <c r="P17" s="65">
        <v>0</v>
      </c>
      <c r="Q17" s="65">
        <v>377.59718942400002</v>
      </c>
      <c r="R17" s="66">
        <v>1E-4</v>
      </c>
      <c r="S17" s="66">
        <v>1.4500000000000001E-2</v>
      </c>
      <c r="T17" s="66">
        <v>1.2999999999999999E-3</v>
      </c>
    </row>
    <row r="18" spans="1:20">
      <c r="A18" t="s">
        <v>315</v>
      </c>
      <c r="B18" t="s">
        <v>316</v>
      </c>
      <c r="C18" t="s">
        <v>99</v>
      </c>
      <c r="D18" t="s">
        <v>122</v>
      </c>
      <c r="E18" t="s">
        <v>317</v>
      </c>
      <c r="F18" t="s">
        <v>303</v>
      </c>
      <c r="G18" t="s">
        <v>309</v>
      </c>
      <c r="H18" t="s">
        <v>206</v>
      </c>
      <c r="I18" t="s">
        <v>318</v>
      </c>
      <c r="J18" s="65">
        <v>5.91</v>
      </c>
      <c r="K18" t="s">
        <v>101</v>
      </c>
      <c r="L18" s="66">
        <v>2.81E-2</v>
      </c>
      <c r="M18" s="66">
        <v>5.9999999999999995E-4</v>
      </c>
      <c r="N18" s="65">
        <v>15773.45</v>
      </c>
      <c r="O18" s="65">
        <v>119.8</v>
      </c>
      <c r="P18" s="65">
        <v>0</v>
      </c>
      <c r="Q18" s="65">
        <v>18.8965931</v>
      </c>
      <c r="R18" s="66">
        <v>0</v>
      </c>
      <c r="S18" s="66">
        <v>6.9999999999999999E-4</v>
      </c>
      <c r="T18" s="66">
        <v>1E-4</v>
      </c>
    </row>
    <row r="19" spans="1:20">
      <c r="A19" t="s">
        <v>319</v>
      </c>
      <c r="B19" t="s">
        <v>320</v>
      </c>
      <c r="C19" t="s">
        <v>99</v>
      </c>
      <c r="D19" t="s">
        <v>122</v>
      </c>
      <c r="E19" t="s">
        <v>297</v>
      </c>
      <c r="F19" t="s">
        <v>298</v>
      </c>
      <c r="G19" t="s">
        <v>309</v>
      </c>
      <c r="H19" t="s">
        <v>206</v>
      </c>
      <c r="I19" t="s">
        <v>321</v>
      </c>
      <c r="J19" s="65">
        <v>0</v>
      </c>
      <c r="K19" t="s">
        <v>101</v>
      </c>
      <c r="L19" s="66">
        <v>3.9300000000000002E-2</v>
      </c>
      <c r="M19" s="66">
        <v>0</v>
      </c>
      <c r="N19" s="65">
        <v>615178</v>
      </c>
      <c r="O19" s="65">
        <v>113.81</v>
      </c>
      <c r="P19" s="65">
        <v>0</v>
      </c>
      <c r="Q19" s="65">
        <v>700.13408179999999</v>
      </c>
      <c r="R19" s="66">
        <v>5.9999999999999995E-4</v>
      </c>
      <c r="S19" s="66">
        <v>2.7E-2</v>
      </c>
      <c r="T19" s="66">
        <v>2.3999999999999998E-3</v>
      </c>
    </row>
    <row r="20" spans="1:20">
      <c r="A20" t="s">
        <v>322</v>
      </c>
      <c r="B20" t="s">
        <v>323</v>
      </c>
      <c r="C20" t="s">
        <v>99</v>
      </c>
      <c r="D20" t="s">
        <v>122</v>
      </c>
      <c r="E20" t="s">
        <v>324</v>
      </c>
      <c r="F20" t="s">
        <v>303</v>
      </c>
      <c r="G20" t="s">
        <v>309</v>
      </c>
      <c r="H20" t="s">
        <v>206</v>
      </c>
      <c r="I20" t="s">
        <v>325</v>
      </c>
      <c r="J20" s="65">
        <v>1.8</v>
      </c>
      <c r="K20" t="s">
        <v>101</v>
      </c>
      <c r="L20" s="66">
        <v>0.04</v>
      </c>
      <c r="M20" s="66">
        <v>-1.38E-2</v>
      </c>
      <c r="N20" s="65">
        <v>74647.789999999994</v>
      </c>
      <c r="O20" s="65">
        <v>112.47</v>
      </c>
      <c r="P20" s="65">
        <v>0</v>
      </c>
      <c r="Q20" s="65">
        <v>83.956369413000004</v>
      </c>
      <c r="R20" s="66">
        <v>2.0000000000000001E-4</v>
      </c>
      <c r="S20" s="66">
        <v>3.2000000000000002E-3</v>
      </c>
      <c r="T20" s="66">
        <v>2.9999999999999997E-4</v>
      </c>
    </row>
    <row r="21" spans="1:20">
      <c r="A21" t="s">
        <v>326</v>
      </c>
      <c r="B21" t="s">
        <v>327</v>
      </c>
      <c r="C21" t="s">
        <v>99</v>
      </c>
      <c r="D21" t="s">
        <v>122</v>
      </c>
      <c r="E21" t="s">
        <v>328</v>
      </c>
      <c r="F21" t="s">
        <v>329</v>
      </c>
      <c r="G21" t="s">
        <v>330</v>
      </c>
      <c r="H21" t="s">
        <v>206</v>
      </c>
      <c r="I21" t="s">
        <v>331</v>
      </c>
      <c r="J21" s="65">
        <v>7.07</v>
      </c>
      <c r="K21" t="s">
        <v>101</v>
      </c>
      <c r="L21" s="66">
        <v>5.1499999999999997E-2</v>
      </c>
      <c r="M21" s="66">
        <v>7.4000000000000003E-3</v>
      </c>
      <c r="N21" s="65">
        <v>165197.18</v>
      </c>
      <c r="O21" s="65">
        <v>163.82</v>
      </c>
      <c r="P21" s="65">
        <v>0</v>
      </c>
      <c r="Q21" s="65">
        <v>270.62602027600002</v>
      </c>
      <c r="R21" s="66">
        <v>0</v>
      </c>
      <c r="S21" s="66">
        <v>1.04E-2</v>
      </c>
      <c r="T21" s="66">
        <v>8.9999999999999998E-4</v>
      </c>
    </row>
    <row r="22" spans="1:20">
      <c r="A22" t="s">
        <v>332</v>
      </c>
      <c r="B22" t="s">
        <v>333</v>
      </c>
      <c r="C22" t="s">
        <v>99</v>
      </c>
      <c r="D22" t="s">
        <v>122</v>
      </c>
      <c r="E22" t="s">
        <v>334</v>
      </c>
      <c r="F22" t="s">
        <v>303</v>
      </c>
      <c r="G22" t="s">
        <v>330</v>
      </c>
      <c r="H22" t="s">
        <v>206</v>
      </c>
      <c r="I22" t="s">
        <v>299</v>
      </c>
      <c r="J22" s="65">
        <v>1.1499999999999999</v>
      </c>
      <c r="K22" t="s">
        <v>101</v>
      </c>
      <c r="L22" s="66">
        <v>4.4499999999999998E-2</v>
      </c>
      <c r="M22" s="66">
        <v>-7.0000000000000001E-3</v>
      </c>
      <c r="N22" s="65">
        <v>262166</v>
      </c>
      <c r="O22" s="65">
        <v>112.61</v>
      </c>
      <c r="P22" s="65">
        <v>0</v>
      </c>
      <c r="Q22" s="65">
        <v>295.22513259999999</v>
      </c>
      <c r="R22" s="66">
        <v>5.9999999999999995E-4</v>
      </c>
      <c r="S22" s="66">
        <v>1.14E-2</v>
      </c>
      <c r="T22" s="66">
        <v>1E-3</v>
      </c>
    </row>
    <row r="23" spans="1:20">
      <c r="A23" t="s">
        <v>335</v>
      </c>
      <c r="B23" t="s">
        <v>336</v>
      </c>
      <c r="C23" t="s">
        <v>99</v>
      </c>
      <c r="D23" t="s">
        <v>122</v>
      </c>
      <c r="E23" t="s">
        <v>337</v>
      </c>
      <c r="F23" t="s">
        <v>338</v>
      </c>
      <c r="G23" t="s">
        <v>330</v>
      </c>
      <c r="H23" t="s">
        <v>206</v>
      </c>
      <c r="I23" t="s">
        <v>339</v>
      </c>
      <c r="J23" s="65">
        <v>2.14</v>
      </c>
      <c r="K23" t="s">
        <v>101</v>
      </c>
      <c r="L23" s="66">
        <v>5.3499999999999999E-2</v>
      </c>
      <c r="M23" s="66">
        <v>8.0999999999999996E-3</v>
      </c>
      <c r="N23" s="65">
        <v>389415</v>
      </c>
      <c r="O23" s="65">
        <v>117.02</v>
      </c>
      <c r="P23" s="65">
        <v>0</v>
      </c>
      <c r="Q23" s="65">
        <v>455.69343300000003</v>
      </c>
      <c r="R23" s="66">
        <v>4.0000000000000002E-4</v>
      </c>
      <c r="S23" s="66">
        <v>1.7600000000000001E-2</v>
      </c>
      <c r="T23" s="66">
        <v>1.6000000000000001E-3</v>
      </c>
    </row>
    <row r="24" spans="1:20">
      <c r="A24" t="s">
        <v>340</v>
      </c>
      <c r="B24" t="s">
        <v>341</v>
      </c>
      <c r="C24" t="s">
        <v>99</v>
      </c>
      <c r="D24" t="s">
        <v>122</v>
      </c>
      <c r="E24" t="s">
        <v>337</v>
      </c>
      <c r="F24" t="s">
        <v>338</v>
      </c>
      <c r="G24" t="s">
        <v>330</v>
      </c>
      <c r="H24" t="s">
        <v>206</v>
      </c>
      <c r="I24" t="s">
        <v>342</v>
      </c>
      <c r="J24" s="65">
        <v>4.67</v>
      </c>
      <c r="K24" t="s">
        <v>101</v>
      </c>
      <c r="L24" s="66">
        <v>2.7799999999999998E-2</v>
      </c>
      <c r="M24" s="66">
        <v>1.34E-2</v>
      </c>
      <c r="N24" s="65">
        <v>716100.5</v>
      </c>
      <c r="O24" s="65">
        <v>106.74</v>
      </c>
      <c r="P24" s="65">
        <v>0</v>
      </c>
      <c r="Q24" s="65">
        <v>764.3656737</v>
      </c>
      <c r="R24" s="66">
        <v>4.0000000000000002E-4</v>
      </c>
      <c r="S24" s="66">
        <v>2.9399999999999999E-2</v>
      </c>
      <c r="T24" s="66">
        <v>2.5999999999999999E-3</v>
      </c>
    </row>
    <row r="25" spans="1:20">
      <c r="A25" t="s">
        <v>343</v>
      </c>
      <c r="B25" t="s">
        <v>344</v>
      </c>
      <c r="C25" t="s">
        <v>99</v>
      </c>
      <c r="D25" t="s">
        <v>122</v>
      </c>
      <c r="E25" t="s">
        <v>345</v>
      </c>
      <c r="F25" t="s">
        <v>298</v>
      </c>
      <c r="G25" t="s">
        <v>346</v>
      </c>
      <c r="H25" t="s">
        <v>149</v>
      </c>
      <c r="I25" t="s">
        <v>347</v>
      </c>
      <c r="J25" s="65">
        <v>1.2</v>
      </c>
      <c r="K25" t="s">
        <v>101</v>
      </c>
      <c r="L25" s="66">
        <v>1.6899999999999998E-2</v>
      </c>
      <c r="M25" s="66">
        <v>-1.5699999999999999E-2</v>
      </c>
      <c r="N25" s="65">
        <v>24</v>
      </c>
      <c r="O25" s="65">
        <v>5339030</v>
      </c>
      <c r="P25" s="65">
        <v>0</v>
      </c>
      <c r="Q25" s="65">
        <v>1281.3671999999999</v>
      </c>
      <c r="R25" s="66">
        <v>0</v>
      </c>
      <c r="S25" s="66">
        <v>4.9399999999999999E-2</v>
      </c>
      <c r="T25" s="66">
        <v>4.4000000000000003E-3</v>
      </c>
    </row>
    <row r="26" spans="1:20">
      <c r="A26" t="s">
        <v>348</v>
      </c>
      <c r="B26" t="s">
        <v>349</v>
      </c>
      <c r="C26" t="s">
        <v>99</v>
      </c>
      <c r="D26" t="s">
        <v>122</v>
      </c>
      <c r="E26" t="s">
        <v>350</v>
      </c>
      <c r="F26" t="s">
        <v>298</v>
      </c>
      <c r="G26" t="s">
        <v>330</v>
      </c>
      <c r="H26" t="s">
        <v>206</v>
      </c>
      <c r="I26" t="s">
        <v>351</v>
      </c>
      <c r="J26" s="65">
        <v>0.5</v>
      </c>
      <c r="K26" t="s">
        <v>101</v>
      </c>
      <c r="L26" s="66">
        <v>4.4999999999999998E-2</v>
      </c>
      <c r="M26" s="66">
        <v>1.1999999999999999E-3</v>
      </c>
      <c r="N26" s="65">
        <v>983525</v>
      </c>
      <c r="O26" s="65">
        <v>124.96</v>
      </c>
      <c r="P26" s="65">
        <v>13.52816</v>
      </c>
      <c r="Q26" s="65">
        <v>1242.5409999999999</v>
      </c>
      <c r="R26" s="66">
        <v>5.9999999999999995E-4</v>
      </c>
      <c r="S26" s="66">
        <v>4.7899999999999998E-2</v>
      </c>
      <c r="T26" s="66">
        <v>4.3E-3</v>
      </c>
    </row>
    <row r="27" spans="1:20">
      <c r="A27" t="s">
        <v>352</v>
      </c>
      <c r="B27" t="s">
        <v>353</v>
      </c>
      <c r="C27" t="s">
        <v>99</v>
      </c>
      <c r="D27" t="s">
        <v>122</v>
      </c>
      <c r="E27" t="s">
        <v>354</v>
      </c>
      <c r="F27" t="s">
        <v>303</v>
      </c>
      <c r="G27" t="s">
        <v>346</v>
      </c>
      <c r="H27" t="s">
        <v>149</v>
      </c>
      <c r="I27" t="s">
        <v>314</v>
      </c>
      <c r="J27" s="65">
        <v>5.96</v>
      </c>
      <c r="K27" t="s">
        <v>101</v>
      </c>
      <c r="L27" s="66">
        <v>1.9599999999999999E-2</v>
      </c>
      <c r="M27" s="66">
        <v>-2.0000000000000001E-4</v>
      </c>
      <c r="N27" s="65">
        <v>28916</v>
      </c>
      <c r="O27" s="65">
        <v>115.15</v>
      </c>
      <c r="P27" s="65">
        <v>0</v>
      </c>
      <c r="Q27" s="65">
        <v>33.296773999999999</v>
      </c>
      <c r="R27" s="66">
        <v>0</v>
      </c>
      <c r="S27" s="66">
        <v>1.2999999999999999E-3</v>
      </c>
      <c r="T27" s="66">
        <v>1E-4</v>
      </c>
    </row>
    <row r="28" spans="1:20">
      <c r="A28" t="s">
        <v>355</v>
      </c>
      <c r="B28" t="s">
        <v>356</v>
      </c>
      <c r="C28" t="s">
        <v>99</v>
      </c>
      <c r="D28" t="s">
        <v>122</v>
      </c>
      <c r="E28" t="s">
        <v>297</v>
      </c>
      <c r="F28" t="s">
        <v>298</v>
      </c>
      <c r="G28" t="s">
        <v>346</v>
      </c>
      <c r="H28" t="s">
        <v>149</v>
      </c>
      <c r="I28" t="s">
        <v>357</v>
      </c>
      <c r="J28" s="65">
        <v>1.83</v>
      </c>
      <c r="K28" t="s">
        <v>101</v>
      </c>
      <c r="L28" s="66">
        <v>1.4200000000000001E-2</v>
      </c>
      <c r="M28" s="66">
        <v>-0.99729999999999996</v>
      </c>
      <c r="N28" s="65">
        <v>22</v>
      </c>
      <c r="O28" s="65">
        <v>5315208</v>
      </c>
      <c r="P28" s="65">
        <v>0</v>
      </c>
      <c r="Q28" s="65">
        <v>1169.3457599999999</v>
      </c>
      <c r="R28" s="66">
        <v>0</v>
      </c>
      <c r="S28" s="66">
        <v>4.4999999999999998E-2</v>
      </c>
      <c r="T28" s="66">
        <v>4.0000000000000001E-3</v>
      </c>
    </row>
    <row r="29" spans="1:20">
      <c r="A29" t="s">
        <v>358</v>
      </c>
      <c r="B29" t="s">
        <v>359</v>
      </c>
      <c r="C29" t="s">
        <v>99</v>
      </c>
      <c r="D29" t="s">
        <v>122</v>
      </c>
      <c r="E29" t="s">
        <v>360</v>
      </c>
      <c r="F29" t="s">
        <v>361</v>
      </c>
      <c r="G29" t="s">
        <v>330</v>
      </c>
      <c r="H29" t="s">
        <v>206</v>
      </c>
      <c r="I29" t="s">
        <v>299</v>
      </c>
      <c r="J29" s="65">
        <v>4.91</v>
      </c>
      <c r="K29" t="s">
        <v>101</v>
      </c>
      <c r="L29" s="66">
        <v>1.23E-2</v>
      </c>
      <c r="M29" s="66">
        <v>-3.0000000000000001E-3</v>
      </c>
      <c r="N29" s="65">
        <v>380535.61</v>
      </c>
      <c r="O29" s="65">
        <v>109.9</v>
      </c>
      <c r="P29" s="65">
        <v>0</v>
      </c>
      <c r="Q29" s="65">
        <v>418.20863538999998</v>
      </c>
      <c r="R29" s="66">
        <v>2.0000000000000001E-4</v>
      </c>
      <c r="S29" s="66">
        <v>1.61E-2</v>
      </c>
      <c r="T29" s="66">
        <v>1.4E-3</v>
      </c>
    </row>
    <row r="30" spans="1:20">
      <c r="A30" t="s">
        <v>362</v>
      </c>
      <c r="B30" t="s">
        <v>363</v>
      </c>
      <c r="C30" t="s">
        <v>99</v>
      </c>
      <c r="D30" t="s">
        <v>122</v>
      </c>
      <c r="E30" t="s">
        <v>364</v>
      </c>
      <c r="F30" t="s">
        <v>303</v>
      </c>
      <c r="G30" t="s">
        <v>365</v>
      </c>
      <c r="H30" t="s">
        <v>206</v>
      </c>
      <c r="I30" t="s">
        <v>366</v>
      </c>
      <c r="J30" s="65">
        <v>3.21</v>
      </c>
      <c r="K30" t="s">
        <v>101</v>
      </c>
      <c r="L30" s="66">
        <v>2.1499999999999998E-2</v>
      </c>
      <c r="M30" s="66">
        <v>8.9999999999999998E-4</v>
      </c>
      <c r="N30" s="65">
        <v>558009</v>
      </c>
      <c r="O30" s="65">
        <v>109.9</v>
      </c>
      <c r="P30" s="65">
        <v>0</v>
      </c>
      <c r="Q30" s="65">
        <v>613.251891</v>
      </c>
      <c r="R30" s="66">
        <v>2.9999999999999997E-4</v>
      </c>
      <c r="S30" s="66">
        <v>2.3599999999999999E-2</v>
      </c>
      <c r="T30" s="66">
        <v>2.0999999999999999E-3</v>
      </c>
    </row>
    <row r="31" spans="1:20">
      <c r="A31" t="s">
        <v>367</v>
      </c>
      <c r="B31" t="s">
        <v>368</v>
      </c>
      <c r="C31" t="s">
        <v>99</v>
      </c>
      <c r="D31" t="s">
        <v>122</v>
      </c>
      <c r="E31" t="s">
        <v>369</v>
      </c>
      <c r="F31" t="s">
        <v>338</v>
      </c>
      <c r="G31" t="s">
        <v>370</v>
      </c>
      <c r="H31" t="s">
        <v>149</v>
      </c>
      <c r="I31" t="s">
        <v>299</v>
      </c>
      <c r="J31" s="65">
        <v>1.32</v>
      </c>
      <c r="K31" t="s">
        <v>101</v>
      </c>
      <c r="L31" s="66">
        <v>3.6999999999999998E-2</v>
      </c>
      <c r="M31" s="66">
        <v>-3.8999999999999998E-3</v>
      </c>
      <c r="N31" s="65">
        <v>283436.79999999999</v>
      </c>
      <c r="O31" s="65">
        <v>107.91</v>
      </c>
      <c r="P31" s="65">
        <v>0</v>
      </c>
      <c r="Q31" s="65">
        <v>305.85665088000002</v>
      </c>
      <c r="R31" s="66">
        <v>5.9999999999999995E-4</v>
      </c>
      <c r="S31" s="66">
        <v>1.18E-2</v>
      </c>
      <c r="T31" s="66">
        <v>1.1000000000000001E-3</v>
      </c>
    </row>
    <row r="32" spans="1:20">
      <c r="A32" t="s">
        <v>371</v>
      </c>
      <c r="B32" t="s">
        <v>372</v>
      </c>
      <c r="C32" t="s">
        <v>99</v>
      </c>
      <c r="D32" t="s">
        <v>122</v>
      </c>
      <c r="E32" t="s">
        <v>373</v>
      </c>
      <c r="F32" t="s">
        <v>303</v>
      </c>
      <c r="G32" t="s">
        <v>374</v>
      </c>
      <c r="H32" t="s">
        <v>206</v>
      </c>
      <c r="I32" t="s">
        <v>375</v>
      </c>
      <c r="J32" s="65">
        <v>3.3</v>
      </c>
      <c r="K32" t="s">
        <v>101</v>
      </c>
      <c r="L32" s="66">
        <v>3.0599999999999999E-2</v>
      </c>
      <c r="M32" s="66">
        <v>-3.3999999999999998E-3</v>
      </c>
      <c r="N32" s="65">
        <v>382000.71</v>
      </c>
      <c r="O32" s="65">
        <v>114.11</v>
      </c>
      <c r="P32" s="65">
        <v>5.9795999999999996</v>
      </c>
      <c r="Q32" s="65">
        <v>441.88061018100001</v>
      </c>
      <c r="R32" s="66">
        <v>8.0000000000000004E-4</v>
      </c>
      <c r="S32" s="66">
        <v>1.7000000000000001E-2</v>
      </c>
      <c r="T32" s="66">
        <v>1.5E-3</v>
      </c>
    </row>
    <row r="33" spans="1:20">
      <c r="A33" t="s">
        <v>376</v>
      </c>
      <c r="B33" t="s">
        <v>377</v>
      </c>
      <c r="C33" t="s">
        <v>99</v>
      </c>
      <c r="D33" t="s">
        <v>122</v>
      </c>
      <c r="E33" t="s">
        <v>373</v>
      </c>
      <c r="F33" t="s">
        <v>303</v>
      </c>
      <c r="G33" t="s">
        <v>374</v>
      </c>
      <c r="H33" t="s">
        <v>206</v>
      </c>
      <c r="I33" t="s">
        <v>378</v>
      </c>
      <c r="J33" s="65">
        <v>0.91</v>
      </c>
      <c r="K33" t="s">
        <v>101</v>
      </c>
      <c r="L33" s="66">
        <v>4.5999999999999999E-2</v>
      </c>
      <c r="M33" s="66">
        <v>-5.7000000000000002E-3</v>
      </c>
      <c r="N33" s="65">
        <v>18813.61</v>
      </c>
      <c r="O33" s="65">
        <v>108.03</v>
      </c>
      <c r="P33" s="65">
        <v>0</v>
      </c>
      <c r="Q33" s="65">
        <v>20.324342883</v>
      </c>
      <c r="R33" s="66">
        <v>2.0000000000000001E-4</v>
      </c>
      <c r="S33" s="66">
        <v>8.0000000000000004E-4</v>
      </c>
      <c r="T33" s="66">
        <v>1E-4</v>
      </c>
    </row>
    <row r="34" spans="1:20">
      <c r="A34" t="s">
        <v>379</v>
      </c>
      <c r="B34" t="s">
        <v>380</v>
      </c>
      <c r="C34" t="s">
        <v>99</v>
      </c>
      <c r="D34" t="s">
        <v>122</v>
      </c>
      <c r="E34" t="s">
        <v>381</v>
      </c>
      <c r="F34" t="s">
        <v>338</v>
      </c>
      <c r="G34" t="s">
        <v>382</v>
      </c>
      <c r="H34" t="s">
        <v>149</v>
      </c>
      <c r="I34" t="s">
        <v>299</v>
      </c>
      <c r="J34" s="65">
        <v>2.4300000000000002</v>
      </c>
      <c r="K34" t="s">
        <v>101</v>
      </c>
      <c r="L34" s="66">
        <v>4.65E-2</v>
      </c>
      <c r="M34" s="66">
        <v>2.9999999999999997E-4</v>
      </c>
      <c r="N34" s="65">
        <v>319365.59999999998</v>
      </c>
      <c r="O34" s="65">
        <v>113.65</v>
      </c>
      <c r="P34" s="65">
        <v>90.815150000000003</v>
      </c>
      <c r="Q34" s="65">
        <v>453.77415439999999</v>
      </c>
      <c r="R34" s="66">
        <v>5.9999999999999995E-4</v>
      </c>
      <c r="S34" s="66">
        <v>1.7500000000000002E-2</v>
      </c>
      <c r="T34" s="66">
        <v>1.6000000000000001E-3</v>
      </c>
    </row>
    <row r="35" spans="1:20">
      <c r="A35" t="s">
        <v>383</v>
      </c>
      <c r="B35" t="s">
        <v>384</v>
      </c>
      <c r="C35" t="s">
        <v>99</v>
      </c>
      <c r="D35" t="s">
        <v>122</v>
      </c>
      <c r="E35" t="s">
        <v>381</v>
      </c>
      <c r="F35" t="s">
        <v>338</v>
      </c>
      <c r="G35" t="s">
        <v>382</v>
      </c>
      <c r="H35" t="s">
        <v>149</v>
      </c>
      <c r="I35" t="s">
        <v>385</v>
      </c>
      <c r="J35" s="65">
        <v>5.65</v>
      </c>
      <c r="K35" t="s">
        <v>101</v>
      </c>
      <c r="L35" s="66">
        <v>2.4500000000000001E-2</v>
      </c>
      <c r="M35" s="66">
        <v>9.7000000000000003E-3</v>
      </c>
      <c r="N35" s="65">
        <v>417000</v>
      </c>
      <c r="O35" s="65">
        <v>110.57</v>
      </c>
      <c r="P35" s="65">
        <v>0</v>
      </c>
      <c r="Q35" s="65">
        <v>461.07690000000002</v>
      </c>
      <c r="R35" s="66">
        <v>1E-3</v>
      </c>
      <c r="S35" s="66">
        <v>1.78E-2</v>
      </c>
      <c r="T35" s="66">
        <v>1.6000000000000001E-3</v>
      </c>
    </row>
    <row r="36" spans="1:20">
      <c r="A36" t="s">
        <v>386</v>
      </c>
      <c r="B36" t="s">
        <v>387</v>
      </c>
      <c r="C36" t="s">
        <v>99</v>
      </c>
      <c r="D36" t="s">
        <v>122</v>
      </c>
      <c r="E36" t="s">
        <v>388</v>
      </c>
      <c r="F36" t="s">
        <v>303</v>
      </c>
      <c r="G36" t="s">
        <v>389</v>
      </c>
      <c r="H36" t="s">
        <v>206</v>
      </c>
      <c r="I36" t="s">
        <v>390</v>
      </c>
      <c r="J36" s="65">
        <v>4.87</v>
      </c>
      <c r="K36" t="s">
        <v>101</v>
      </c>
      <c r="L36" s="66">
        <v>3.3000000000000002E-2</v>
      </c>
      <c r="M36" s="66">
        <v>1.5100000000000001E-2</v>
      </c>
      <c r="N36" s="65">
        <v>314000</v>
      </c>
      <c r="O36" s="65">
        <v>110.29</v>
      </c>
      <c r="P36" s="65">
        <v>0</v>
      </c>
      <c r="Q36" s="65">
        <v>346.31060000000002</v>
      </c>
      <c r="R36" s="66">
        <v>5.9999999999999995E-4</v>
      </c>
      <c r="S36" s="66">
        <v>1.3299999999999999E-2</v>
      </c>
      <c r="T36" s="66">
        <v>1.1999999999999999E-3</v>
      </c>
    </row>
    <row r="37" spans="1:20">
      <c r="A37" s="67" t="s">
        <v>252</v>
      </c>
      <c r="B37" s="14"/>
      <c r="C37" s="14"/>
      <c r="D37" s="14"/>
      <c r="E37" s="14"/>
      <c r="J37" s="69">
        <v>3.47</v>
      </c>
      <c r="M37" s="68">
        <v>1.9E-2</v>
      </c>
      <c r="N37" s="69">
        <v>9768007.9600000009</v>
      </c>
      <c r="P37" s="69">
        <v>44.982039999999998</v>
      </c>
      <c r="Q37" s="69">
        <v>10258.925019578001</v>
      </c>
      <c r="S37" s="68">
        <v>0.3952</v>
      </c>
      <c r="T37" s="68">
        <v>3.5299999999999998E-2</v>
      </c>
    </row>
    <row r="38" spans="1:20">
      <c r="A38" t="s">
        <v>391</v>
      </c>
      <c r="B38" t="s">
        <v>392</v>
      </c>
      <c r="C38" t="s">
        <v>99</v>
      </c>
      <c r="D38" t="s">
        <v>122</v>
      </c>
      <c r="E38" t="s">
        <v>393</v>
      </c>
      <c r="F38" t="s">
        <v>394</v>
      </c>
      <c r="G38" t="s">
        <v>395</v>
      </c>
      <c r="H38" t="s">
        <v>149</v>
      </c>
      <c r="I38" t="s">
        <v>396</v>
      </c>
      <c r="J38" s="65">
        <v>1.66</v>
      </c>
      <c r="K38" t="s">
        <v>101</v>
      </c>
      <c r="L38" s="66">
        <v>1.49E-2</v>
      </c>
      <c r="M38" s="66">
        <v>2.7000000000000001E-3</v>
      </c>
      <c r="N38" s="65">
        <v>6865</v>
      </c>
      <c r="O38" s="65">
        <v>102.16</v>
      </c>
      <c r="P38" s="65">
        <v>0</v>
      </c>
      <c r="Q38" s="65">
        <v>7.0132839999999996</v>
      </c>
      <c r="R38" s="66">
        <v>0</v>
      </c>
      <c r="S38" s="66">
        <v>2.9999999999999997E-4</v>
      </c>
      <c r="T38" s="66">
        <v>0</v>
      </c>
    </row>
    <row r="39" spans="1:20">
      <c r="A39" t="s">
        <v>397</v>
      </c>
      <c r="B39" t="s">
        <v>398</v>
      </c>
      <c r="C39" t="s">
        <v>99</v>
      </c>
      <c r="D39" t="s">
        <v>122</v>
      </c>
      <c r="E39" t="s">
        <v>399</v>
      </c>
      <c r="F39" t="s">
        <v>338</v>
      </c>
      <c r="G39" t="s">
        <v>395</v>
      </c>
      <c r="H39" t="s">
        <v>149</v>
      </c>
      <c r="I39" t="s">
        <v>375</v>
      </c>
      <c r="J39" s="65">
        <v>6.16</v>
      </c>
      <c r="K39" t="s">
        <v>101</v>
      </c>
      <c r="L39" s="66">
        <v>3.6900000000000002E-2</v>
      </c>
      <c r="M39" s="66">
        <v>1.9400000000000001E-2</v>
      </c>
      <c r="N39" s="65">
        <v>269189.36</v>
      </c>
      <c r="O39" s="65">
        <v>112.8</v>
      </c>
      <c r="P39" s="65">
        <v>0</v>
      </c>
      <c r="Q39" s="65">
        <v>303.64559808000001</v>
      </c>
      <c r="R39" s="66">
        <v>8.9999999999999998E-4</v>
      </c>
      <c r="S39" s="66">
        <v>1.17E-2</v>
      </c>
      <c r="T39" s="66">
        <v>1E-3</v>
      </c>
    </row>
    <row r="40" spans="1:20">
      <c r="A40" t="s">
        <v>400</v>
      </c>
      <c r="B40" t="s">
        <v>401</v>
      </c>
      <c r="C40" t="s">
        <v>99</v>
      </c>
      <c r="D40" t="s">
        <v>122</v>
      </c>
      <c r="E40" t="s">
        <v>402</v>
      </c>
      <c r="F40" t="s">
        <v>131</v>
      </c>
      <c r="G40" t="s">
        <v>330</v>
      </c>
      <c r="H40" t="s">
        <v>206</v>
      </c>
      <c r="I40" t="s">
        <v>403</v>
      </c>
      <c r="J40" s="65">
        <v>3.08</v>
      </c>
      <c r="K40" t="s">
        <v>101</v>
      </c>
      <c r="L40" s="66">
        <v>3.6499999999999998E-2</v>
      </c>
      <c r="M40" s="66">
        <v>1.0699999999999999E-2</v>
      </c>
      <c r="N40" s="65">
        <v>6646</v>
      </c>
      <c r="O40" s="65">
        <v>108.42</v>
      </c>
      <c r="P40" s="65">
        <v>0</v>
      </c>
      <c r="Q40" s="65">
        <v>7.2055932</v>
      </c>
      <c r="R40" s="66">
        <v>0</v>
      </c>
      <c r="S40" s="66">
        <v>2.9999999999999997E-4</v>
      </c>
      <c r="T40" s="66">
        <v>0</v>
      </c>
    </row>
    <row r="41" spans="1:20">
      <c r="A41" t="s">
        <v>404</v>
      </c>
      <c r="B41" t="s">
        <v>405</v>
      </c>
      <c r="C41" t="s">
        <v>99</v>
      </c>
      <c r="D41" t="s">
        <v>122</v>
      </c>
      <c r="E41" t="s">
        <v>406</v>
      </c>
      <c r="F41" t="s">
        <v>407</v>
      </c>
      <c r="G41" t="s">
        <v>330</v>
      </c>
      <c r="H41" t="s">
        <v>206</v>
      </c>
      <c r="I41" t="s">
        <v>237</v>
      </c>
      <c r="J41" s="65">
        <v>2.9</v>
      </c>
      <c r="K41" t="s">
        <v>101</v>
      </c>
      <c r="L41" s="66">
        <v>3.9199999999999999E-2</v>
      </c>
      <c r="M41" s="66">
        <v>1.0800000000000001E-2</v>
      </c>
      <c r="N41" s="65">
        <v>356507</v>
      </c>
      <c r="O41" s="65">
        <v>110.24</v>
      </c>
      <c r="P41" s="65">
        <v>0</v>
      </c>
      <c r="Q41" s="65">
        <v>393.01331679999998</v>
      </c>
      <c r="R41" s="66">
        <v>4.0000000000000002E-4</v>
      </c>
      <c r="S41" s="66">
        <v>1.5100000000000001E-2</v>
      </c>
      <c r="T41" s="66">
        <v>1.4E-3</v>
      </c>
    </row>
    <row r="42" spans="1:20">
      <c r="A42" t="s">
        <v>408</v>
      </c>
      <c r="B42" t="s">
        <v>409</v>
      </c>
      <c r="C42" t="s">
        <v>99</v>
      </c>
      <c r="D42" t="s">
        <v>122</v>
      </c>
      <c r="E42" t="s">
        <v>360</v>
      </c>
      <c r="F42" t="s">
        <v>361</v>
      </c>
      <c r="G42" t="s">
        <v>330</v>
      </c>
      <c r="H42" t="s">
        <v>206</v>
      </c>
      <c r="I42" t="s">
        <v>410</v>
      </c>
      <c r="J42" s="65">
        <v>6.82</v>
      </c>
      <c r="K42" t="s">
        <v>101</v>
      </c>
      <c r="L42" s="66">
        <v>2.4299999999999999E-2</v>
      </c>
      <c r="M42" s="66">
        <v>1.84E-2</v>
      </c>
      <c r="N42" s="65">
        <v>264865</v>
      </c>
      <c r="O42" s="65">
        <v>104.3</v>
      </c>
      <c r="P42" s="65">
        <v>0</v>
      </c>
      <c r="Q42" s="65">
        <v>276.25419499999998</v>
      </c>
      <c r="R42" s="66">
        <v>2.9999999999999997E-4</v>
      </c>
      <c r="S42" s="66">
        <v>1.06E-2</v>
      </c>
      <c r="T42" s="66">
        <v>1E-3</v>
      </c>
    </row>
    <row r="43" spans="1:20">
      <c r="A43" t="s">
        <v>411</v>
      </c>
      <c r="B43" t="s">
        <v>412</v>
      </c>
      <c r="C43" t="s">
        <v>99</v>
      </c>
      <c r="D43" t="s">
        <v>122</v>
      </c>
      <c r="E43" t="s">
        <v>413</v>
      </c>
      <c r="F43" t="s">
        <v>414</v>
      </c>
      <c r="G43" t="s">
        <v>415</v>
      </c>
      <c r="H43" t="s">
        <v>149</v>
      </c>
      <c r="I43" t="s">
        <v>416</v>
      </c>
      <c r="J43" s="65">
        <v>2.5499999999999998</v>
      </c>
      <c r="K43" t="s">
        <v>101</v>
      </c>
      <c r="L43" s="66">
        <v>4.1700000000000001E-2</v>
      </c>
      <c r="M43" s="66">
        <v>1.17E-2</v>
      </c>
      <c r="N43" s="65">
        <v>365420</v>
      </c>
      <c r="O43" s="65">
        <v>107.8</v>
      </c>
      <c r="P43" s="65">
        <v>0</v>
      </c>
      <c r="Q43" s="65">
        <v>393.92275999999998</v>
      </c>
      <c r="R43" s="66">
        <v>1.1000000000000001E-3</v>
      </c>
      <c r="S43" s="66">
        <v>1.52E-2</v>
      </c>
      <c r="T43" s="66">
        <v>1.4E-3</v>
      </c>
    </row>
    <row r="44" spans="1:20">
      <c r="A44" t="s">
        <v>417</v>
      </c>
      <c r="B44" t="s">
        <v>418</v>
      </c>
      <c r="C44" t="s">
        <v>99</v>
      </c>
      <c r="D44" t="s">
        <v>122</v>
      </c>
      <c r="E44" t="s">
        <v>413</v>
      </c>
      <c r="F44" t="s">
        <v>414</v>
      </c>
      <c r="G44" t="s">
        <v>415</v>
      </c>
      <c r="H44" t="s">
        <v>149</v>
      </c>
      <c r="I44" t="s">
        <v>419</v>
      </c>
      <c r="J44" s="65">
        <v>4.49</v>
      </c>
      <c r="K44" t="s">
        <v>101</v>
      </c>
      <c r="L44" s="66">
        <v>2.58E-2</v>
      </c>
      <c r="M44" s="66">
        <v>1.5299999999999999E-2</v>
      </c>
      <c r="N44" s="65">
        <v>366179</v>
      </c>
      <c r="O44" s="65">
        <v>104.74</v>
      </c>
      <c r="P44" s="65">
        <v>0</v>
      </c>
      <c r="Q44" s="65">
        <v>383.53588459999997</v>
      </c>
      <c r="R44" s="66">
        <v>1.6999999999999999E-3</v>
      </c>
      <c r="S44" s="66">
        <v>1.4800000000000001E-2</v>
      </c>
      <c r="T44" s="66">
        <v>1.2999999999999999E-3</v>
      </c>
    </row>
    <row r="45" spans="1:20">
      <c r="A45" t="s">
        <v>420</v>
      </c>
      <c r="B45" t="s">
        <v>421</v>
      </c>
      <c r="C45" t="s">
        <v>99</v>
      </c>
      <c r="D45" t="s">
        <v>122</v>
      </c>
      <c r="E45" t="s">
        <v>422</v>
      </c>
      <c r="F45" t="s">
        <v>423</v>
      </c>
      <c r="G45" t="s">
        <v>365</v>
      </c>
      <c r="H45" t="s">
        <v>206</v>
      </c>
      <c r="I45" t="s">
        <v>424</v>
      </c>
      <c r="J45" s="65">
        <v>3.69</v>
      </c>
      <c r="K45" t="s">
        <v>101</v>
      </c>
      <c r="L45" s="66">
        <v>2.18E-2</v>
      </c>
      <c r="M45" s="66">
        <v>1.5299999999999999E-2</v>
      </c>
      <c r="N45" s="65">
        <v>678125</v>
      </c>
      <c r="O45" s="65">
        <v>102.75</v>
      </c>
      <c r="P45" s="65">
        <v>0</v>
      </c>
      <c r="Q45" s="65">
        <v>696.7734375</v>
      </c>
      <c r="R45" s="66">
        <v>2.3E-3</v>
      </c>
      <c r="S45" s="66">
        <v>2.6800000000000001E-2</v>
      </c>
      <c r="T45" s="66">
        <v>2.3999999999999998E-3</v>
      </c>
    </row>
    <row r="46" spans="1:20">
      <c r="A46" t="s">
        <v>425</v>
      </c>
      <c r="B46" t="s">
        <v>426</v>
      </c>
      <c r="C46" t="s">
        <v>99</v>
      </c>
      <c r="D46" t="s">
        <v>122</v>
      </c>
      <c r="E46" t="s">
        <v>427</v>
      </c>
      <c r="F46" t="s">
        <v>131</v>
      </c>
      <c r="G46" t="s">
        <v>365</v>
      </c>
      <c r="H46" t="s">
        <v>206</v>
      </c>
      <c r="I46" t="s">
        <v>375</v>
      </c>
      <c r="J46" s="65">
        <v>1.96</v>
      </c>
      <c r="K46" t="s">
        <v>101</v>
      </c>
      <c r="L46" s="66">
        <v>2.1600000000000001E-2</v>
      </c>
      <c r="M46" s="66">
        <v>8.3000000000000001E-3</v>
      </c>
      <c r="N46" s="65">
        <v>38340.269999999997</v>
      </c>
      <c r="O46" s="65">
        <v>102.64</v>
      </c>
      <c r="P46" s="65">
        <v>0</v>
      </c>
      <c r="Q46" s="65">
        <v>39.352453128000001</v>
      </c>
      <c r="R46" s="66">
        <v>1E-4</v>
      </c>
      <c r="S46" s="66">
        <v>1.5E-3</v>
      </c>
      <c r="T46" s="66">
        <v>1E-4</v>
      </c>
    </row>
    <row r="47" spans="1:20">
      <c r="A47" t="s">
        <v>428</v>
      </c>
      <c r="B47" t="s">
        <v>429</v>
      </c>
      <c r="C47" t="s">
        <v>99</v>
      </c>
      <c r="D47" t="s">
        <v>122</v>
      </c>
      <c r="E47" t="s">
        <v>430</v>
      </c>
      <c r="F47" t="s">
        <v>423</v>
      </c>
      <c r="G47" t="s">
        <v>415</v>
      </c>
      <c r="H47" t="s">
        <v>149</v>
      </c>
      <c r="I47" t="s">
        <v>431</v>
      </c>
      <c r="J47" s="65">
        <v>2.58</v>
      </c>
      <c r="K47" t="s">
        <v>101</v>
      </c>
      <c r="L47" s="66">
        <v>2.75E-2</v>
      </c>
      <c r="M47" s="66">
        <v>1.18E-2</v>
      </c>
      <c r="N47" s="65">
        <v>104612.86</v>
      </c>
      <c r="O47" s="65">
        <v>105.01</v>
      </c>
      <c r="P47" s="65">
        <v>0</v>
      </c>
      <c r="Q47" s="65">
        <v>109.85396428599999</v>
      </c>
      <c r="R47" s="66">
        <v>2.9999999999999997E-4</v>
      </c>
      <c r="S47" s="66">
        <v>4.1999999999999997E-3</v>
      </c>
      <c r="T47" s="66">
        <v>4.0000000000000002E-4</v>
      </c>
    </row>
    <row r="48" spans="1:20">
      <c r="A48" t="s">
        <v>432</v>
      </c>
      <c r="B48" t="s">
        <v>433</v>
      </c>
      <c r="C48" t="s">
        <v>99</v>
      </c>
      <c r="D48" t="s">
        <v>122</v>
      </c>
      <c r="E48" t="s">
        <v>434</v>
      </c>
      <c r="F48" t="s">
        <v>414</v>
      </c>
      <c r="G48" t="s">
        <v>370</v>
      </c>
      <c r="H48" t="s">
        <v>149</v>
      </c>
      <c r="I48" t="s">
        <v>435</v>
      </c>
      <c r="J48" s="65">
        <v>2.4300000000000002</v>
      </c>
      <c r="K48" t="s">
        <v>101</v>
      </c>
      <c r="L48" s="66">
        <v>3.15E-2</v>
      </c>
      <c r="M48" s="66">
        <v>1.34E-2</v>
      </c>
      <c r="N48" s="65">
        <v>15185.73</v>
      </c>
      <c r="O48" s="65">
        <v>104.42</v>
      </c>
      <c r="P48" s="65">
        <v>0</v>
      </c>
      <c r="Q48" s="65">
        <v>15.856939265999999</v>
      </c>
      <c r="R48" s="66">
        <v>1E-4</v>
      </c>
      <c r="S48" s="66">
        <v>5.9999999999999995E-4</v>
      </c>
      <c r="T48" s="66">
        <v>1E-4</v>
      </c>
    </row>
    <row r="49" spans="1:20">
      <c r="A49" t="s">
        <v>436</v>
      </c>
      <c r="B49" t="s">
        <v>437</v>
      </c>
      <c r="C49" t="s">
        <v>99</v>
      </c>
      <c r="D49" t="s">
        <v>122</v>
      </c>
      <c r="E49" t="s">
        <v>434</v>
      </c>
      <c r="F49" t="s">
        <v>414</v>
      </c>
      <c r="G49" t="s">
        <v>370</v>
      </c>
      <c r="H49" t="s">
        <v>149</v>
      </c>
      <c r="I49" t="s">
        <v>438</v>
      </c>
      <c r="J49" s="65">
        <v>3.41</v>
      </c>
      <c r="K49" t="s">
        <v>101</v>
      </c>
      <c r="L49" s="66">
        <v>2.9499999999999998E-2</v>
      </c>
      <c r="M49" s="66">
        <v>1.3899999999999999E-2</v>
      </c>
      <c r="N49" s="65">
        <v>106346.8</v>
      </c>
      <c r="O49" s="65">
        <v>105.39</v>
      </c>
      <c r="P49" s="65">
        <v>0</v>
      </c>
      <c r="Q49" s="65">
        <v>112.07889252</v>
      </c>
      <c r="R49" s="66">
        <v>4.0000000000000002E-4</v>
      </c>
      <c r="S49" s="66">
        <v>4.3E-3</v>
      </c>
      <c r="T49" s="66">
        <v>4.0000000000000002E-4</v>
      </c>
    </row>
    <row r="50" spans="1:20">
      <c r="A50" t="s">
        <v>439</v>
      </c>
      <c r="B50" t="s">
        <v>440</v>
      </c>
      <c r="C50" t="s">
        <v>99</v>
      </c>
      <c r="D50" t="s">
        <v>122</v>
      </c>
      <c r="E50" t="s">
        <v>441</v>
      </c>
      <c r="F50" t="s">
        <v>293</v>
      </c>
      <c r="G50" t="s">
        <v>374</v>
      </c>
      <c r="H50" t="s">
        <v>206</v>
      </c>
      <c r="I50" t="s">
        <v>442</v>
      </c>
      <c r="J50" s="65">
        <v>0.83</v>
      </c>
      <c r="K50" t="s">
        <v>101</v>
      </c>
      <c r="L50" s="66">
        <v>3.6999999999999998E-2</v>
      </c>
      <c r="M50" s="66">
        <v>2.01E-2</v>
      </c>
      <c r="N50" s="65">
        <v>599066.67000000004</v>
      </c>
      <c r="O50" s="65">
        <v>102</v>
      </c>
      <c r="P50" s="65">
        <v>0</v>
      </c>
      <c r="Q50" s="65">
        <v>611.04800339999997</v>
      </c>
      <c r="R50" s="66">
        <v>4.5999999999999999E-3</v>
      </c>
      <c r="S50" s="66">
        <v>2.35E-2</v>
      </c>
      <c r="T50" s="66">
        <v>2.0999999999999999E-3</v>
      </c>
    </row>
    <row r="51" spans="1:20">
      <c r="A51" t="s">
        <v>443</v>
      </c>
      <c r="B51" t="s">
        <v>444</v>
      </c>
      <c r="C51" t="s">
        <v>99</v>
      </c>
      <c r="D51" t="s">
        <v>122</v>
      </c>
      <c r="E51" t="s">
        <v>445</v>
      </c>
      <c r="F51" t="s">
        <v>446</v>
      </c>
      <c r="G51" t="s">
        <v>374</v>
      </c>
      <c r="H51" t="s">
        <v>206</v>
      </c>
      <c r="I51" t="s">
        <v>447</v>
      </c>
      <c r="J51" s="65">
        <v>3.04</v>
      </c>
      <c r="K51" t="s">
        <v>101</v>
      </c>
      <c r="L51" s="66">
        <v>3.9E-2</v>
      </c>
      <c r="M51" s="66">
        <v>1.9599999999999999E-2</v>
      </c>
      <c r="N51" s="65">
        <v>333000</v>
      </c>
      <c r="O51" s="65">
        <v>107</v>
      </c>
      <c r="P51" s="65">
        <v>0</v>
      </c>
      <c r="Q51" s="65">
        <v>356.31</v>
      </c>
      <c r="R51" s="66">
        <v>5.0000000000000001E-4</v>
      </c>
      <c r="S51" s="66">
        <v>1.37E-2</v>
      </c>
      <c r="T51" s="66">
        <v>1.1999999999999999E-3</v>
      </c>
    </row>
    <row r="52" spans="1:20">
      <c r="A52" t="s">
        <v>448</v>
      </c>
      <c r="B52" t="s">
        <v>449</v>
      </c>
      <c r="C52" t="s">
        <v>99</v>
      </c>
      <c r="D52" t="s">
        <v>122</v>
      </c>
      <c r="E52" t="s">
        <v>450</v>
      </c>
      <c r="F52" t="s">
        <v>451</v>
      </c>
      <c r="G52" t="s">
        <v>374</v>
      </c>
      <c r="H52" t="s">
        <v>206</v>
      </c>
      <c r="I52" t="s">
        <v>452</v>
      </c>
      <c r="J52" s="65">
        <v>4.57</v>
      </c>
      <c r="K52" t="s">
        <v>101</v>
      </c>
      <c r="L52" s="66">
        <v>2.0500000000000001E-2</v>
      </c>
      <c r="M52" s="66">
        <v>1.47E-2</v>
      </c>
      <c r="N52" s="65">
        <v>465921</v>
      </c>
      <c r="O52" s="65">
        <v>103.53</v>
      </c>
      <c r="P52" s="65">
        <v>0</v>
      </c>
      <c r="Q52" s="65">
        <v>482.36801129999998</v>
      </c>
      <c r="R52" s="66">
        <v>1.1000000000000001E-3</v>
      </c>
      <c r="S52" s="66">
        <v>1.8599999999999998E-2</v>
      </c>
      <c r="T52" s="66">
        <v>1.6999999999999999E-3</v>
      </c>
    </row>
    <row r="53" spans="1:20">
      <c r="A53" t="s">
        <v>453</v>
      </c>
      <c r="B53" t="s">
        <v>454</v>
      </c>
      <c r="C53" t="s">
        <v>99</v>
      </c>
      <c r="D53" t="s">
        <v>122</v>
      </c>
      <c r="E53" t="s">
        <v>369</v>
      </c>
      <c r="F53" t="s">
        <v>338</v>
      </c>
      <c r="G53" t="s">
        <v>370</v>
      </c>
      <c r="H53" t="s">
        <v>149</v>
      </c>
      <c r="I53" t="s">
        <v>455</v>
      </c>
      <c r="J53" s="65">
        <v>5.14</v>
      </c>
      <c r="K53" t="s">
        <v>101</v>
      </c>
      <c r="L53" s="66">
        <v>2.3E-2</v>
      </c>
      <c r="M53" s="66">
        <v>1.9E-2</v>
      </c>
      <c r="N53" s="65">
        <v>817000</v>
      </c>
      <c r="O53" s="65">
        <v>102.8</v>
      </c>
      <c r="P53" s="65">
        <v>0</v>
      </c>
      <c r="Q53" s="65">
        <v>839.87599999999998</v>
      </c>
      <c r="R53" s="66">
        <v>1.2999999999999999E-3</v>
      </c>
      <c r="S53" s="66">
        <v>3.2399999999999998E-2</v>
      </c>
      <c r="T53" s="66">
        <v>2.8999999999999998E-3</v>
      </c>
    </row>
    <row r="54" spans="1:20">
      <c r="A54" t="s">
        <v>456</v>
      </c>
      <c r="B54" t="s">
        <v>457</v>
      </c>
      <c r="C54" t="s">
        <v>99</v>
      </c>
      <c r="D54" t="s">
        <v>122</v>
      </c>
      <c r="E54" t="s">
        <v>458</v>
      </c>
      <c r="F54" t="s">
        <v>414</v>
      </c>
      <c r="G54" t="s">
        <v>374</v>
      </c>
      <c r="H54" t="s">
        <v>206</v>
      </c>
      <c r="I54" t="s">
        <v>459</v>
      </c>
      <c r="J54" s="65">
        <v>2.29</v>
      </c>
      <c r="K54" t="s">
        <v>101</v>
      </c>
      <c r="L54" s="66">
        <v>3.4200000000000001E-2</v>
      </c>
      <c r="M54" s="66">
        <v>1.1599999999999999E-2</v>
      </c>
      <c r="N54" s="65">
        <v>485000</v>
      </c>
      <c r="O54" s="65">
        <v>106.7</v>
      </c>
      <c r="P54" s="65">
        <v>0</v>
      </c>
      <c r="Q54" s="65">
        <v>517.495</v>
      </c>
      <c r="R54" s="66">
        <v>1.2999999999999999E-3</v>
      </c>
      <c r="S54" s="66">
        <v>1.9900000000000001E-2</v>
      </c>
      <c r="T54" s="66">
        <v>1.8E-3</v>
      </c>
    </row>
    <row r="55" spans="1:20">
      <c r="A55" t="s">
        <v>460</v>
      </c>
      <c r="B55" t="s">
        <v>461</v>
      </c>
      <c r="C55" t="s">
        <v>99</v>
      </c>
      <c r="D55" t="s">
        <v>122</v>
      </c>
      <c r="E55" t="s">
        <v>462</v>
      </c>
      <c r="F55" t="s">
        <v>414</v>
      </c>
      <c r="G55" t="s">
        <v>374</v>
      </c>
      <c r="H55" t="s">
        <v>206</v>
      </c>
      <c r="I55" t="s">
        <v>416</v>
      </c>
      <c r="J55" s="65">
        <v>2.27</v>
      </c>
      <c r="K55" t="s">
        <v>101</v>
      </c>
      <c r="L55" s="66">
        <v>4.2000000000000003E-2</v>
      </c>
      <c r="M55" s="66">
        <v>1.2699999999999999E-2</v>
      </c>
      <c r="N55" s="65">
        <v>41126.660000000003</v>
      </c>
      <c r="O55" s="65">
        <v>107.36</v>
      </c>
      <c r="P55" s="65">
        <v>0</v>
      </c>
      <c r="Q55" s="65">
        <v>44.153582176</v>
      </c>
      <c r="R55" s="66">
        <v>1E-4</v>
      </c>
      <c r="S55" s="66">
        <v>1.6999999999999999E-3</v>
      </c>
      <c r="T55" s="66">
        <v>2.0000000000000001E-4</v>
      </c>
    </row>
    <row r="56" spans="1:20">
      <c r="A56" t="s">
        <v>463</v>
      </c>
      <c r="B56" t="s">
        <v>464</v>
      </c>
      <c r="C56" t="s">
        <v>99</v>
      </c>
      <c r="D56" t="s">
        <v>122</v>
      </c>
      <c r="E56" t="s">
        <v>462</v>
      </c>
      <c r="F56" t="s">
        <v>414</v>
      </c>
      <c r="G56" t="s">
        <v>374</v>
      </c>
      <c r="H56" t="s">
        <v>206</v>
      </c>
      <c r="I56" t="s">
        <v>237</v>
      </c>
      <c r="J56" s="65">
        <v>3.51</v>
      </c>
      <c r="K56" t="s">
        <v>101</v>
      </c>
      <c r="L56" s="66">
        <v>4.2999999999999997E-2</v>
      </c>
      <c r="M56" s="66">
        <v>1.67E-2</v>
      </c>
      <c r="N56" s="65">
        <v>267444.44</v>
      </c>
      <c r="O56" s="65">
        <v>111.49</v>
      </c>
      <c r="P56" s="65">
        <v>0</v>
      </c>
      <c r="Q56" s="65">
        <v>298.17380615600001</v>
      </c>
      <c r="R56" s="66">
        <v>2.0000000000000001E-4</v>
      </c>
      <c r="S56" s="66">
        <v>1.15E-2</v>
      </c>
      <c r="T56" s="66">
        <v>1E-3</v>
      </c>
    </row>
    <row r="57" spans="1:20">
      <c r="A57" t="s">
        <v>465</v>
      </c>
      <c r="B57" t="s">
        <v>466</v>
      </c>
      <c r="C57" t="s">
        <v>99</v>
      </c>
      <c r="D57" t="s">
        <v>122</v>
      </c>
      <c r="E57" t="s">
        <v>467</v>
      </c>
      <c r="F57" t="s">
        <v>446</v>
      </c>
      <c r="G57" t="s">
        <v>374</v>
      </c>
      <c r="H57" t="s">
        <v>206</v>
      </c>
      <c r="I57" t="s">
        <v>468</v>
      </c>
      <c r="J57" s="65">
        <v>6.53</v>
      </c>
      <c r="K57" t="s">
        <v>101</v>
      </c>
      <c r="L57" s="66">
        <v>2.7400000000000001E-2</v>
      </c>
      <c r="M57" s="66">
        <v>2.6200000000000001E-2</v>
      </c>
      <c r="N57" s="65">
        <v>452000</v>
      </c>
      <c r="O57" s="65">
        <v>101.43</v>
      </c>
      <c r="P57" s="65">
        <v>0</v>
      </c>
      <c r="Q57" s="65">
        <v>458.46359999999999</v>
      </c>
      <c r="R57" s="66">
        <v>5.9999999999999995E-4</v>
      </c>
      <c r="S57" s="66">
        <v>1.77E-2</v>
      </c>
      <c r="T57" s="66">
        <v>1.6000000000000001E-3</v>
      </c>
    </row>
    <row r="58" spans="1:20">
      <c r="A58" t="s">
        <v>469</v>
      </c>
      <c r="B58" t="s">
        <v>470</v>
      </c>
      <c r="C58" t="s">
        <v>99</v>
      </c>
      <c r="D58" t="s">
        <v>122</v>
      </c>
      <c r="E58" t="s">
        <v>467</v>
      </c>
      <c r="F58" t="s">
        <v>446</v>
      </c>
      <c r="G58" t="s">
        <v>374</v>
      </c>
      <c r="H58" t="s">
        <v>206</v>
      </c>
      <c r="I58" t="s">
        <v>237</v>
      </c>
      <c r="J58" s="65">
        <v>4.49</v>
      </c>
      <c r="K58" t="s">
        <v>101</v>
      </c>
      <c r="L58" s="66">
        <v>2.1999999999999999E-2</v>
      </c>
      <c r="M58" s="66">
        <v>1.7999999999999999E-2</v>
      </c>
      <c r="N58" s="65">
        <v>41295</v>
      </c>
      <c r="O58" s="65">
        <v>101.82</v>
      </c>
      <c r="P58" s="65">
        <v>0</v>
      </c>
      <c r="Q58" s="65">
        <v>42.046568999999998</v>
      </c>
      <c r="R58" s="66">
        <v>0</v>
      </c>
      <c r="S58" s="66">
        <v>1.6000000000000001E-3</v>
      </c>
      <c r="T58" s="66">
        <v>1E-4</v>
      </c>
    </row>
    <row r="59" spans="1:20">
      <c r="A59" t="s">
        <v>471</v>
      </c>
      <c r="B59" t="s">
        <v>472</v>
      </c>
      <c r="C59" t="s">
        <v>99</v>
      </c>
      <c r="D59" t="s">
        <v>122</v>
      </c>
      <c r="E59" t="s">
        <v>473</v>
      </c>
      <c r="F59" t="s">
        <v>338</v>
      </c>
      <c r="G59" t="s">
        <v>374</v>
      </c>
      <c r="H59" t="s">
        <v>206</v>
      </c>
      <c r="I59" t="s">
        <v>474</v>
      </c>
      <c r="J59" s="65">
        <v>1.52</v>
      </c>
      <c r="K59" t="s">
        <v>101</v>
      </c>
      <c r="L59" s="66">
        <v>4.65E-2</v>
      </c>
      <c r="M59" s="66">
        <v>3.3799999999999997E-2</v>
      </c>
      <c r="N59" s="65">
        <v>557881.12</v>
      </c>
      <c r="O59" s="65">
        <v>103.9</v>
      </c>
      <c r="P59" s="65">
        <v>0</v>
      </c>
      <c r="Q59" s="65">
        <v>579.63848368000004</v>
      </c>
      <c r="R59" s="66">
        <v>2.3E-3</v>
      </c>
      <c r="S59" s="66">
        <v>2.23E-2</v>
      </c>
      <c r="T59" s="66">
        <v>2E-3</v>
      </c>
    </row>
    <row r="60" spans="1:20">
      <c r="A60" t="s">
        <v>475</v>
      </c>
      <c r="B60" t="s">
        <v>476</v>
      </c>
      <c r="C60" t="s">
        <v>99</v>
      </c>
      <c r="D60" t="s">
        <v>122</v>
      </c>
      <c r="E60" t="s">
        <v>477</v>
      </c>
      <c r="F60" t="s">
        <v>131</v>
      </c>
      <c r="G60" t="s">
        <v>374</v>
      </c>
      <c r="H60" t="s">
        <v>206</v>
      </c>
      <c r="I60" t="s">
        <v>237</v>
      </c>
      <c r="J60" s="65">
        <v>3.98</v>
      </c>
      <c r="K60" t="s">
        <v>101</v>
      </c>
      <c r="L60" s="66">
        <v>2.5000000000000001E-2</v>
      </c>
      <c r="M60" s="66">
        <v>2.4199999999999999E-2</v>
      </c>
      <c r="N60" s="65">
        <v>157542</v>
      </c>
      <c r="O60" s="65">
        <v>101.5</v>
      </c>
      <c r="P60" s="65">
        <v>0</v>
      </c>
      <c r="Q60" s="65">
        <v>159.90513000000001</v>
      </c>
      <c r="R60" s="66">
        <v>1E-4</v>
      </c>
      <c r="S60" s="66">
        <v>6.1999999999999998E-3</v>
      </c>
      <c r="T60" s="66">
        <v>5.9999999999999995E-4</v>
      </c>
    </row>
    <row r="61" spans="1:20">
      <c r="A61" t="s">
        <v>478</v>
      </c>
      <c r="B61" t="s">
        <v>479</v>
      </c>
      <c r="C61" t="s">
        <v>99</v>
      </c>
      <c r="D61" t="s">
        <v>122</v>
      </c>
      <c r="E61" t="s">
        <v>480</v>
      </c>
      <c r="F61" t="s">
        <v>414</v>
      </c>
      <c r="G61" t="s">
        <v>374</v>
      </c>
      <c r="H61" t="s">
        <v>206</v>
      </c>
      <c r="I61" t="s">
        <v>481</v>
      </c>
      <c r="J61" s="65">
        <v>6.23</v>
      </c>
      <c r="K61" t="s">
        <v>101</v>
      </c>
      <c r="L61" s="66">
        <v>2.8000000000000001E-2</v>
      </c>
      <c r="M61" s="66">
        <v>2.5499999999999998E-2</v>
      </c>
      <c r="N61" s="65">
        <v>450000</v>
      </c>
      <c r="O61" s="65">
        <v>102.1</v>
      </c>
      <c r="P61" s="65">
        <v>0</v>
      </c>
      <c r="Q61" s="65">
        <v>459.45</v>
      </c>
      <c r="R61" s="66">
        <v>8.9999999999999998E-4</v>
      </c>
      <c r="S61" s="66">
        <v>1.77E-2</v>
      </c>
      <c r="T61" s="66">
        <v>1.6000000000000001E-3</v>
      </c>
    </row>
    <row r="62" spans="1:20">
      <c r="A62" t="s">
        <v>482</v>
      </c>
      <c r="B62" t="s">
        <v>483</v>
      </c>
      <c r="C62" t="s">
        <v>99</v>
      </c>
      <c r="D62" t="s">
        <v>122</v>
      </c>
      <c r="E62" t="s">
        <v>445</v>
      </c>
      <c r="F62" t="s">
        <v>446</v>
      </c>
      <c r="G62" t="s">
        <v>382</v>
      </c>
      <c r="H62" t="s">
        <v>149</v>
      </c>
      <c r="I62" t="s">
        <v>484</v>
      </c>
      <c r="J62" s="65">
        <v>1.85</v>
      </c>
      <c r="K62" t="s">
        <v>101</v>
      </c>
      <c r="L62" s="66">
        <v>4.5999999999999999E-2</v>
      </c>
      <c r="M62" s="66">
        <v>1.3299999999999999E-2</v>
      </c>
      <c r="N62" s="65">
        <v>1030688.78</v>
      </c>
      <c r="O62" s="65">
        <v>106.08</v>
      </c>
      <c r="P62" s="65">
        <v>0</v>
      </c>
      <c r="Q62" s="65">
        <v>1093.354657824</v>
      </c>
      <c r="R62" s="66">
        <v>1.4E-3</v>
      </c>
      <c r="S62" s="66">
        <v>4.2099999999999999E-2</v>
      </c>
      <c r="T62" s="66">
        <v>3.8E-3</v>
      </c>
    </row>
    <row r="63" spans="1:20">
      <c r="A63" t="s">
        <v>485</v>
      </c>
      <c r="B63" t="s">
        <v>486</v>
      </c>
      <c r="C63" t="s">
        <v>99</v>
      </c>
      <c r="D63" t="s">
        <v>122</v>
      </c>
      <c r="E63" t="s">
        <v>445</v>
      </c>
      <c r="F63" t="s">
        <v>446</v>
      </c>
      <c r="G63" t="s">
        <v>382</v>
      </c>
      <c r="H63" t="s">
        <v>149</v>
      </c>
      <c r="I63" t="s">
        <v>487</v>
      </c>
      <c r="J63" s="65">
        <v>0.33</v>
      </c>
      <c r="K63" t="s">
        <v>101</v>
      </c>
      <c r="L63" s="66">
        <v>4.02E-2</v>
      </c>
      <c r="M63" s="66">
        <v>1.47E-2</v>
      </c>
      <c r="N63" s="65">
        <v>84525.4</v>
      </c>
      <c r="O63" s="65">
        <v>101.52</v>
      </c>
      <c r="P63" s="65">
        <v>0</v>
      </c>
      <c r="Q63" s="65">
        <v>85.810186079999994</v>
      </c>
      <c r="R63" s="66">
        <v>1.5E-3</v>
      </c>
      <c r="S63" s="66">
        <v>3.3E-3</v>
      </c>
      <c r="T63" s="66">
        <v>2.9999999999999997E-4</v>
      </c>
    </row>
    <row r="64" spans="1:20">
      <c r="A64" t="s">
        <v>488</v>
      </c>
      <c r="B64" t="s">
        <v>489</v>
      </c>
      <c r="C64" t="s">
        <v>99</v>
      </c>
      <c r="D64" t="s">
        <v>122</v>
      </c>
      <c r="E64" t="s">
        <v>490</v>
      </c>
      <c r="F64" t="s">
        <v>491</v>
      </c>
      <c r="G64" t="s">
        <v>382</v>
      </c>
      <c r="H64" t="s">
        <v>149</v>
      </c>
      <c r="I64" t="s">
        <v>492</v>
      </c>
      <c r="J64" s="65">
        <v>1.52</v>
      </c>
      <c r="K64" t="s">
        <v>101</v>
      </c>
      <c r="L64" s="66">
        <v>2.4500000000000001E-2</v>
      </c>
      <c r="M64" s="66">
        <v>-2.6499999999999999E-2</v>
      </c>
      <c r="N64" s="65">
        <v>6</v>
      </c>
      <c r="O64" s="65">
        <v>107.9</v>
      </c>
      <c r="P64" s="65">
        <v>0</v>
      </c>
      <c r="Q64" s="65">
        <v>6.4739999999999997E-3</v>
      </c>
      <c r="R64" s="66">
        <v>0</v>
      </c>
      <c r="S64" s="66">
        <v>0</v>
      </c>
      <c r="T64" s="66">
        <v>0</v>
      </c>
    </row>
    <row r="65" spans="1:20">
      <c r="A65" t="s">
        <v>493</v>
      </c>
      <c r="B65" t="s">
        <v>494</v>
      </c>
      <c r="C65" t="s">
        <v>99</v>
      </c>
      <c r="D65" t="s">
        <v>122</v>
      </c>
      <c r="E65" t="s">
        <v>495</v>
      </c>
      <c r="F65" t="s">
        <v>361</v>
      </c>
      <c r="G65" t="s">
        <v>389</v>
      </c>
      <c r="H65" t="s">
        <v>206</v>
      </c>
      <c r="I65" t="s">
        <v>416</v>
      </c>
      <c r="J65" s="65">
        <v>4.59</v>
      </c>
      <c r="K65" t="s">
        <v>101</v>
      </c>
      <c r="L65" s="66">
        <v>2.7E-2</v>
      </c>
      <c r="M65" s="66">
        <v>3.8800000000000001E-2</v>
      </c>
      <c r="N65" s="65">
        <v>432067.6</v>
      </c>
      <c r="O65" s="65">
        <v>95.6</v>
      </c>
      <c r="P65" s="65">
        <v>0</v>
      </c>
      <c r="Q65" s="65">
        <v>413.05662560000002</v>
      </c>
      <c r="R65" s="66">
        <v>5.0000000000000001E-4</v>
      </c>
      <c r="S65" s="66">
        <v>1.5900000000000001E-2</v>
      </c>
      <c r="T65" s="66">
        <v>1.4E-3</v>
      </c>
    </row>
    <row r="66" spans="1:20">
      <c r="A66" t="s">
        <v>496</v>
      </c>
      <c r="B66" t="s">
        <v>497</v>
      </c>
      <c r="C66" t="s">
        <v>99</v>
      </c>
      <c r="D66" t="s">
        <v>122</v>
      </c>
      <c r="E66" t="s">
        <v>498</v>
      </c>
      <c r="F66" t="s">
        <v>361</v>
      </c>
      <c r="G66" t="s">
        <v>382</v>
      </c>
      <c r="H66" t="s">
        <v>149</v>
      </c>
      <c r="I66" t="s">
        <v>375</v>
      </c>
      <c r="J66" s="65">
        <v>1.48</v>
      </c>
      <c r="K66" t="s">
        <v>101</v>
      </c>
      <c r="L66" s="66">
        <v>4.5499999999999999E-2</v>
      </c>
      <c r="M66" s="66">
        <v>8.0999999999999996E-3</v>
      </c>
      <c r="N66" s="65">
        <v>84216.4</v>
      </c>
      <c r="O66" s="65">
        <v>105.56</v>
      </c>
      <c r="P66" s="65">
        <v>44.982039999999998</v>
      </c>
      <c r="Q66" s="65">
        <v>133.88087184</v>
      </c>
      <c r="R66" s="66">
        <v>6.9999999999999999E-4</v>
      </c>
      <c r="S66" s="66">
        <v>5.1999999999999998E-3</v>
      </c>
      <c r="T66" s="66">
        <v>5.0000000000000001E-4</v>
      </c>
    </row>
    <row r="67" spans="1:20">
      <c r="A67" t="s">
        <v>499</v>
      </c>
      <c r="B67" t="s">
        <v>500</v>
      </c>
      <c r="C67" t="s">
        <v>99</v>
      </c>
      <c r="D67" t="s">
        <v>122</v>
      </c>
      <c r="E67" t="s">
        <v>498</v>
      </c>
      <c r="F67" t="s">
        <v>361</v>
      </c>
      <c r="G67" t="s">
        <v>382</v>
      </c>
      <c r="H67" t="s">
        <v>149</v>
      </c>
      <c r="I67" t="s">
        <v>237</v>
      </c>
      <c r="J67" s="65">
        <v>3.09</v>
      </c>
      <c r="K67" t="s">
        <v>101</v>
      </c>
      <c r="L67" s="66">
        <v>3.2899999999999999E-2</v>
      </c>
      <c r="M67" s="66">
        <v>1.7500000000000002E-2</v>
      </c>
      <c r="N67" s="65">
        <v>172701.37</v>
      </c>
      <c r="O67" s="65">
        <v>105.66</v>
      </c>
      <c r="P67" s="65">
        <v>0</v>
      </c>
      <c r="Q67" s="65">
        <v>182.47626754199999</v>
      </c>
      <c r="R67" s="66">
        <v>4.0000000000000002E-4</v>
      </c>
      <c r="S67" s="66">
        <v>7.0000000000000001E-3</v>
      </c>
      <c r="T67" s="66">
        <v>5.9999999999999995E-4</v>
      </c>
    </row>
    <row r="68" spans="1:20">
      <c r="A68" t="s">
        <v>501</v>
      </c>
      <c r="B68" t="s">
        <v>502</v>
      </c>
      <c r="C68" t="s">
        <v>99</v>
      </c>
      <c r="D68" t="s">
        <v>122</v>
      </c>
      <c r="E68" t="s">
        <v>503</v>
      </c>
      <c r="F68" t="s">
        <v>414</v>
      </c>
      <c r="G68" t="s">
        <v>504</v>
      </c>
      <c r="H68" t="s">
        <v>149</v>
      </c>
      <c r="I68" t="s">
        <v>505</v>
      </c>
      <c r="J68" s="65">
        <v>2.67</v>
      </c>
      <c r="K68" t="s">
        <v>101</v>
      </c>
      <c r="L68" s="66">
        <v>4.3999999999999997E-2</v>
      </c>
      <c r="M68" s="66">
        <v>2.5399999999999999E-2</v>
      </c>
      <c r="N68" s="65">
        <v>376858</v>
      </c>
      <c r="O68" s="65">
        <v>105.01</v>
      </c>
      <c r="P68" s="65">
        <v>0</v>
      </c>
      <c r="Q68" s="65">
        <v>395.73858580000001</v>
      </c>
      <c r="R68" s="66">
        <v>1.6999999999999999E-3</v>
      </c>
      <c r="S68" s="66">
        <v>1.52E-2</v>
      </c>
      <c r="T68" s="66">
        <v>1.4E-3</v>
      </c>
    </row>
    <row r="69" spans="1:20">
      <c r="A69" t="s">
        <v>506</v>
      </c>
      <c r="B69" t="s">
        <v>507</v>
      </c>
      <c r="C69" t="s">
        <v>99</v>
      </c>
      <c r="D69" t="s">
        <v>122</v>
      </c>
      <c r="E69" t="s">
        <v>508</v>
      </c>
      <c r="F69" t="s">
        <v>414</v>
      </c>
      <c r="G69" t="s">
        <v>509</v>
      </c>
      <c r="H69" t="s">
        <v>206</v>
      </c>
      <c r="I69" t="s">
        <v>510</v>
      </c>
      <c r="J69" s="65">
        <v>1.23</v>
      </c>
      <c r="K69" t="s">
        <v>101</v>
      </c>
      <c r="L69" s="66">
        <v>6.3E-2</v>
      </c>
      <c r="M69" s="66">
        <v>1.3299999999999999E-2</v>
      </c>
      <c r="N69" s="65">
        <v>11385.5</v>
      </c>
      <c r="O69" s="65">
        <v>106.16</v>
      </c>
      <c r="P69" s="65">
        <v>0</v>
      </c>
      <c r="Q69" s="65">
        <v>12.0868468</v>
      </c>
      <c r="R69" s="66">
        <v>2.0000000000000001E-4</v>
      </c>
      <c r="S69" s="66">
        <v>5.0000000000000001E-4</v>
      </c>
      <c r="T69" s="66">
        <v>0</v>
      </c>
    </row>
    <row r="70" spans="1:20">
      <c r="A70" t="s">
        <v>511</v>
      </c>
      <c r="B70" t="s">
        <v>512</v>
      </c>
      <c r="C70" t="s">
        <v>99</v>
      </c>
      <c r="D70" t="s">
        <v>122</v>
      </c>
      <c r="E70" t="s">
        <v>513</v>
      </c>
      <c r="F70" t="s">
        <v>414</v>
      </c>
      <c r="G70" t="s">
        <v>509</v>
      </c>
      <c r="H70" t="s">
        <v>206</v>
      </c>
      <c r="I70" t="s">
        <v>514</v>
      </c>
      <c r="J70" s="65">
        <v>2.15</v>
      </c>
      <c r="K70" t="s">
        <v>101</v>
      </c>
      <c r="L70" s="66">
        <v>4.8000000000000001E-2</v>
      </c>
      <c r="M70" s="66">
        <v>1.8700000000000001E-2</v>
      </c>
      <c r="N70" s="65">
        <v>330000</v>
      </c>
      <c r="O70" s="65">
        <v>107.6</v>
      </c>
      <c r="P70" s="65">
        <v>0</v>
      </c>
      <c r="Q70" s="65">
        <v>355.08</v>
      </c>
      <c r="R70" s="66">
        <v>1.6000000000000001E-3</v>
      </c>
      <c r="S70" s="66">
        <v>1.37E-2</v>
      </c>
      <c r="T70" s="66">
        <v>1.1999999999999999E-3</v>
      </c>
    </row>
    <row r="71" spans="1:20">
      <c r="A71" s="67" t="s">
        <v>287</v>
      </c>
      <c r="B71" s="14"/>
      <c r="C71" s="14"/>
      <c r="D71" s="14"/>
      <c r="E71" s="14"/>
      <c r="J71" s="69">
        <v>3.24</v>
      </c>
      <c r="M71" s="68">
        <v>3.44E-2</v>
      </c>
      <c r="N71" s="69">
        <v>2988791.64</v>
      </c>
      <c r="P71" s="69">
        <v>7.1848400000000003</v>
      </c>
      <c r="Q71" s="69">
        <v>2885.723381322</v>
      </c>
      <c r="S71" s="68">
        <v>0.11119999999999999</v>
      </c>
      <c r="T71" s="68">
        <v>9.9000000000000008E-3</v>
      </c>
    </row>
    <row r="72" spans="1:20">
      <c r="A72" t="s">
        <v>515</v>
      </c>
      <c r="B72" t="s">
        <v>516</v>
      </c>
      <c r="C72" t="s">
        <v>99</v>
      </c>
      <c r="D72" t="s">
        <v>122</v>
      </c>
      <c r="E72" t="s">
        <v>517</v>
      </c>
      <c r="F72" t="s">
        <v>518</v>
      </c>
      <c r="G72" t="s">
        <v>205</v>
      </c>
      <c r="H72" t="s">
        <v>206</v>
      </c>
      <c r="I72" t="s">
        <v>519</v>
      </c>
      <c r="J72" s="65">
        <v>2.06</v>
      </c>
      <c r="K72" t="s">
        <v>101</v>
      </c>
      <c r="L72" s="66">
        <v>2.9000000000000001E-2</v>
      </c>
      <c r="M72" s="66">
        <v>1.9400000000000001E-2</v>
      </c>
      <c r="N72" s="65">
        <v>591704</v>
      </c>
      <c r="O72" s="65">
        <v>94.02</v>
      </c>
      <c r="P72" s="65">
        <v>0</v>
      </c>
      <c r="Q72" s="65">
        <v>556.32010079999998</v>
      </c>
      <c r="R72" s="66">
        <v>6.9999999999999999E-4</v>
      </c>
      <c r="S72" s="66">
        <v>2.1399999999999999E-2</v>
      </c>
      <c r="T72" s="66">
        <v>1.9E-3</v>
      </c>
    </row>
    <row r="73" spans="1:20">
      <c r="A73" t="s">
        <v>520</v>
      </c>
      <c r="B73" t="s">
        <v>521</v>
      </c>
      <c r="C73" t="s">
        <v>99</v>
      </c>
      <c r="D73" t="s">
        <v>122</v>
      </c>
      <c r="E73" t="s">
        <v>522</v>
      </c>
      <c r="F73" t="s">
        <v>523</v>
      </c>
      <c r="G73" t="s">
        <v>309</v>
      </c>
      <c r="H73" t="s">
        <v>206</v>
      </c>
      <c r="I73" t="s">
        <v>524</v>
      </c>
      <c r="J73" s="65">
        <v>2.19</v>
      </c>
      <c r="K73" t="s">
        <v>101</v>
      </c>
      <c r="L73" s="66">
        <v>3.49E-2</v>
      </c>
      <c r="M73" s="66">
        <v>2.2700000000000001E-2</v>
      </c>
      <c r="N73" s="65">
        <v>192501.9</v>
      </c>
      <c r="O73" s="65">
        <v>93.44</v>
      </c>
      <c r="P73" s="65">
        <v>0</v>
      </c>
      <c r="Q73" s="65">
        <v>179.87377536</v>
      </c>
      <c r="R73" s="66">
        <v>1E-4</v>
      </c>
      <c r="S73" s="66">
        <v>6.8999999999999999E-3</v>
      </c>
      <c r="T73" s="66">
        <v>5.9999999999999995E-4</v>
      </c>
    </row>
    <row r="74" spans="1:20">
      <c r="A74" t="s">
        <v>525</v>
      </c>
      <c r="B74" t="s">
        <v>526</v>
      </c>
      <c r="C74" t="s">
        <v>99</v>
      </c>
      <c r="D74" t="s">
        <v>122</v>
      </c>
      <c r="E74" t="s">
        <v>527</v>
      </c>
      <c r="F74" t="s">
        <v>303</v>
      </c>
      <c r="G74" t="s">
        <v>346</v>
      </c>
      <c r="H74" t="s">
        <v>149</v>
      </c>
      <c r="I74" t="s">
        <v>528</v>
      </c>
      <c r="J74" s="65">
        <v>4</v>
      </c>
      <c r="K74" t="s">
        <v>101</v>
      </c>
      <c r="L74" s="66">
        <v>3.78E-2</v>
      </c>
      <c r="M74" s="66">
        <v>3.2099999999999997E-2</v>
      </c>
      <c r="N74" s="65">
        <v>380698.74</v>
      </c>
      <c r="O74" s="65">
        <v>102.13</v>
      </c>
      <c r="P74" s="65">
        <v>0</v>
      </c>
      <c r="Q74" s="65">
        <v>388.80762316200003</v>
      </c>
      <c r="R74" s="66">
        <v>1.6999999999999999E-3</v>
      </c>
      <c r="S74" s="66">
        <v>1.4999999999999999E-2</v>
      </c>
      <c r="T74" s="66">
        <v>1.2999999999999999E-3</v>
      </c>
    </row>
    <row r="75" spans="1:20">
      <c r="A75" t="s">
        <v>529</v>
      </c>
      <c r="B75" t="s">
        <v>530</v>
      </c>
      <c r="C75" t="s">
        <v>99</v>
      </c>
      <c r="D75" t="s">
        <v>122</v>
      </c>
      <c r="E75" t="s">
        <v>531</v>
      </c>
      <c r="F75" t="s">
        <v>338</v>
      </c>
      <c r="G75" t="s">
        <v>346</v>
      </c>
      <c r="H75" t="s">
        <v>149</v>
      </c>
      <c r="I75" t="s">
        <v>532</v>
      </c>
      <c r="J75" s="65">
        <v>4.82</v>
      </c>
      <c r="K75" t="s">
        <v>101</v>
      </c>
      <c r="L75" s="66">
        <v>4.2999999999999997E-2</v>
      </c>
      <c r="M75" s="66">
        <v>5.1700000000000003E-2</v>
      </c>
      <c r="N75" s="65">
        <v>795361</v>
      </c>
      <c r="O75" s="65">
        <v>97.2</v>
      </c>
      <c r="P75" s="65">
        <v>0</v>
      </c>
      <c r="Q75" s="65">
        <v>773.09089200000005</v>
      </c>
      <c r="R75" s="66">
        <v>5.9999999999999995E-4</v>
      </c>
      <c r="S75" s="66">
        <v>2.98E-2</v>
      </c>
      <c r="T75" s="66">
        <v>2.7000000000000001E-3</v>
      </c>
    </row>
    <row r="76" spans="1:20">
      <c r="A76" t="s">
        <v>533</v>
      </c>
      <c r="B76" t="s">
        <v>534</v>
      </c>
      <c r="C76" t="s">
        <v>99</v>
      </c>
      <c r="D76" t="s">
        <v>122</v>
      </c>
      <c r="E76" t="s">
        <v>535</v>
      </c>
      <c r="F76" t="s">
        <v>128</v>
      </c>
      <c r="G76" t="s">
        <v>365</v>
      </c>
      <c r="H76" t="s">
        <v>206</v>
      </c>
      <c r="I76" t="s">
        <v>536</v>
      </c>
      <c r="J76" s="65">
        <v>2.37</v>
      </c>
      <c r="K76" t="s">
        <v>101</v>
      </c>
      <c r="L76" s="66">
        <v>3.3700000000000001E-2</v>
      </c>
      <c r="M76" s="66">
        <v>2.86E-2</v>
      </c>
      <c r="N76" s="65">
        <v>462500</v>
      </c>
      <c r="O76" s="65">
        <v>95.27</v>
      </c>
      <c r="P76" s="65">
        <v>7.1848400000000003</v>
      </c>
      <c r="Q76" s="65">
        <v>447.80858999999998</v>
      </c>
      <c r="R76" s="66">
        <v>1.2999999999999999E-3</v>
      </c>
      <c r="S76" s="66">
        <v>1.72E-2</v>
      </c>
      <c r="T76" s="66">
        <v>1.5E-3</v>
      </c>
    </row>
    <row r="77" spans="1:20">
      <c r="A77" t="s">
        <v>537</v>
      </c>
      <c r="B77" t="s">
        <v>538</v>
      </c>
      <c r="C77" t="s">
        <v>99</v>
      </c>
      <c r="D77" t="s">
        <v>122</v>
      </c>
      <c r="E77" t="s">
        <v>467</v>
      </c>
      <c r="F77" t="s">
        <v>446</v>
      </c>
      <c r="G77" t="s">
        <v>374</v>
      </c>
      <c r="H77" t="s">
        <v>206</v>
      </c>
      <c r="I77" t="s">
        <v>375</v>
      </c>
      <c r="J77" s="65">
        <v>2.78</v>
      </c>
      <c r="K77" t="s">
        <v>101</v>
      </c>
      <c r="L77" s="66">
        <v>5.6000000000000001E-2</v>
      </c>
      <c r="M77" s="66">
        <v>2.6599999999999999E-2</v>
      </c>
      <c r="N77" s="65">
        <v>172326</v>
      </c>
      <c r="O77" s="65">
        <v>102.5</v>
      </c>
      <c r="P77" s="65">
        <v>0</v>
      </c>
      <c r="Q77" s="65">
        <v>176.63415000000001</v>
      </c>
      <c r="R77" s="66">
        <v>5.9999999999999995E-4</v>
      </c>
      <c r="S77" s="66">
        <v>6.7999999999999996E-3</v>
      </c>
      <c r="T77" s="66">
        <v>5.9999999999999995E-4</v>
      </c>
    </row>
    <row r="78" spans="1:20">
      <c r="A78" t="s">
        <v>539</v>
      </c>
      <c r="B78" t="s">
        <v>540</v>
      </c>
      <c r="C78" t="s">
        <v>99</v>
      </c>
      <c r="D78" t="s">
        <v>122</v>
      </c>
      <c r="E78" t="s">
        <v>495</v>
      </c>
      <c r="F78" t="s">
        <v>361</v>
      </c>
      <c r="G78" t="s">
        <v>389</v>
      </c>
      <c r="H78" t="s">
        <v>206</v>
      </c>
      <c r="I78" t="s">
        <v>541</v>
      </c>
      <c r="J78" s="65">
        <v>2.73</v>
      </c>
      <c r="K78" t="s">
        <v>101</v>
      </c>
      <c r="L78" s="66">
        <v>4.7E-2</v>
      </c>
      <c r="M78" s="66">
        <v>3.9699999999999999E-2</v>
      </c>
      <c r="N78" s="65">
        <v>393700</v>
      </c>
      <c r="O78" s="65">
        <v>92.25</v>
      </c>
      <c r="P78" s="65">
        <v>0</v>
      </c>
      <c r="Q78" s="65">
        <v>363.18824999999998</v>
      </c>
      <c r="R78" s="66">
        <v>5.9999999999999995E-4</v>
      </c>
      <c r="S78" s="66">
        <v>1.4E-2</v>
      </c>
      <c r="T78" s="66">
        <v>1.1999999999999999E-3</v>
      </c>
    </row>
    <row r="79" spans="1:20">
      <c r="A79" s="67" t="s">
        <v>542</v>
      </c>
      <c r="B79" s="14"/>
      <c r="C79" s="14"/>
      <c r="D79" s="14"/>
      <c r="E79" s="14"/>
      <c r="J79" s="69">
        <v>0</v>
      </c>
      <c r="M79" s="68">
        <v>0</v>
      </c>
      <c r="N79" s="69">
        <v>0</v>
      </c>
      <c r="P79" s="69">
        <v>0</v>
      </c>
      <c r="Q79" s="69">
        <v>0</v>
      </c>
      <c r="S79" s="68">
        <v>0</v>
      </c>
      <c r="T79" s="68">
        <v>0</v>
      </c>
    </row>
    <row r="80" spans="1:20">
      <c r="A80" t="s">
        <v>224</v>
      </c>
      <c r="B80" t="s">
        <v>224</v>
      </c>
      <c r="C80" s="14"/>
      <c r="D80" s="14"/>
      <c r="E80" s="14"/>
      <c r="F80" t="s">
        <v>224</v>
      </c>
      <c r="G80" t="s">
        <v>224</v>
      </c>
      <c r="J80" s="65">
        <v>0</v>
      </c>
      <c r="K80" t="s">
        <v>224</v>
      </c>
      <c r="L80" s="66">
        <v>0</v>
      </c>
      <c r="M80" s="66">
        <v>0</v>
      </c>
      <c r="N80" s="65">
        <v>0</v>
      </c>
      <c r="O80" s="65">
        <v>0</v>
      </c>
      <c r="Q80" s="65">
        <v>0</v>
      </c>
      <c r="R80" s="66">
        <v>0</v>
      </c>
      <c r="S80" s="66">
        <v>0</v>
      </c>
      <c r="T80" s="66">
        <v>0</v>
      </c>
    </row>
    <row r="81" spans="1:20">
      <c r="A81" s="67" t="s">
        <v>229</v>
      </c>
      <c r="B81" s="14"/>
      <c r="C81" s="14"/>
      <c r="D81" s="14"/>
      <c r="E81" s="14"/>
      <c r="J81" s="69">
        <v>4.33</v>
      </c>
      <c r="M81" s="68">
        <v>3.8100000000000002E-2</v>
      </c>
      <c r="N81" s="69">
        <v>257000</v>
      </c>
      <c r="P81" s="69">
        <v>0</v>
      </c>
      <c r="Q81" s="69">
        <v>875.38444373000004</v>
      </c>
      <c r="S81" s="68">
        <v>3.3700000000000001E-2</v>
      </c>
      <c r="T81" s="68">
        <v>3.0000000000000001E-3</v>
      </c>
    </row>
    <row r="82" spans="1:20">
      <c r="A82" s="67" t="s">
        <v>288</v>
      </c>
      <c r="B82" s="14"/>
      <c r="C82" s="14"/>
      <c r="D82" s="14"/>
      <c r="E82" s="14"/>
      <c r="J82" s="69">
        <v>0</v>
      </c>
      <c r="M82" s="68">
        <v>0</v>
      </c>
      <c r="N82" s="69">
        <v>0</v>
      </c>
      <c r="P82" s="69">
        <v>0</v>
      </c>
      <c r="Q82" s="69">
        <v>0</v>
      </c>
      <c r="S82" s="68">
        <v>0</v>
      </c>
      <c r="T82" s="68">
        <v>0</v>
      </c>
    </row>
    <row r="83" spans="1:20">
      <c r="A83" t="s">
        <v>224</v>
      </c>
      <c r="B83" t="s">
        <v>224</v>
      </c>
      <c r="C83" s="14"/>
      <c r="D83" s="14"/>
      <c r="E83" s="14"/>
      <c r="F83" t="s">
        <v>224</v>
      </c>
      <c r="G83" t="s">
        <v>224</v>
      </c>
      <c r="J83" s="65">
        <v>0</v>
      </c>
      <c r="K83" t="s">
        <v>224</v>
      </c>
      <c r="L83" s="66">
        <v>0</v>
      </c>
      <c r="M83" s="66">
        <v>0</v>
      </c>
      <c r="N83" s="65">
        <v>0</v>
      </c>
      <c r="O83" s="65">
        <v>0</v>
      </c>
      <c r="Q83" s="65">
        <v>0</v>
      </c>
      <c r="R83" s="66">
        <v>0</v>
      </c>
      <c r="S83" s="66">
        <v>0</v>
      </c>
      <c r="T83" s="66">
        <v>0</v>
      </c>
    </row>
    <row r="84" spans="1:20">
      <c r="A84" s="67" t="s">
        <v>289</v>
      </c>
      <c r="B84" s="14"/>
      <c r="C84" s="14"/>
      <c r="D84" s="14"/>
      <c r="E84" s="14"/>
      <c r="J84" s="69">
        <v>4.33</v>
      </c>
      <c r="M84" s="68">
        <v>3.8100000000000002E-2</v>
      </c>
      <c r="N84" s="69">
        <v>257000</v>
      </c>
      <c r="P84" s="69">
        <v>0</v>
      </c>
      <c r="Q84" s="69">
        <v>875.38444373000004</v>
      </c>
      <c r="S84" s="68">
        <v>3.3700000000000001E-2</v>
      </c>
      <c r="T84" s="68">
        <v>3.0000000000000001E-3</v>
      </c>
    </row>
    <row r="85" spans="1:20">
      <c r="A85" t="s">
        <v>543</v>
      </c>
      <c r="B85" t="s">
        <v>544</v>
      </c>
      <c r="C85" t="s">
        <v>122</v>
      </c>
      <c r="D85" t="s">
        <v>545</v>
      </c>
      <c r="E85" t="s">
        <v>546</v>
      </c>
      <c r="F85" t="s">
        <v>547</v>
      </c>
      <c r="G85" t="s">
        <v>548</v>
      </c>
      <c r="H85" t="s">
        <v>549</v>
      </c>
      <c r="I85" t="s">
        <v>550</v>
      </c>
      <c r="J85" s="65">
        <v>6.67</v>
      </c>
      <c r="K85" t="s">
        <v>105</v>
      </c>
      <c r="L85" s="66">
        <v>4.1300000000000003E-2</v>
      </c>
      <c r="M85" s="66">
        <v>3.6600000000000001E-2</v>
      </c>
      <c r="N85" s="65">
        <v>104000</v>
      </c>
      <c r="O85" s="65">
        <v>104.40945836538461</v>
      </c>
      <c r="P85" s="65">
        <v>0</v>
      </c>
      <c r="Q85" s="65">
        <v>353.98982764200002</v>
      </c>
      <c r="R85" s="66">
        <v>0</v>
      </c>
      <c r="S85" s="66">
        <v>1.3599999999999999E-2</v>
      </c>
      <c r="T85" s="66">
        <v>1.1999999999999999E-3</v>
      </c>
    </row>
    <row r="86" spans="1:20">
      <c r="A86" t="s">
        <v>551</v>
      </c>
      <c r="B86" t="s">
        <v>552</v>
      </c>
      <c r="C86" t="s">
        <v>553</v>
      </c>
      <c r="D86" t="s">
        <v>545</v>
      </c>
      <c r="E86" t="s">
        <v>554</v>
      </c>
      <c r="F86" t="s">
        <v>555</v>
      </c>
      <c r="G86" t="s">
        <v>556</v>
      </c>
      <c r="H86" t="s">
        <v>557</v>
      </c>
      <c r="I86" t="s">
        <v>558</v>
      </c>
      <c r="J86" s="65">
        <v>2.74</v>
      </c>
      <c r="K86" t="s">
        <v>105</v>
      </c>
      <c r="L86" s="66">
        <v>5.3800000000000001E-2</v>
      </c>
      <c r="M86" s="66">
        <v>3.9100000000000003E-2</v>
      </c>
      <c r="N86" s="65">
        <v>153000</v>
      </c>
      <c r="O86" s="65">
        <v>104.53398614379086</v>
      </c>
      <c r="P86" s="65">
        <v>0</v>
      </c>
      <c r="Q86" s="65">
        <v>521.39461608800002</v>
      </c>
      <c r="R86" s="66">
        <v>1E-4</v>
      </c>
      <c r="S86" s="66">
        <v>2.01E-2</v>
      </c>
      <c r="T86" s="66">
        <v>1.8E-3</v>
      </c>
    </row>
    <row r="87" spans="1:20">
      <c r="A87" s="85" t="s">
        <v>231</v>
      </c>
      <c r="B87" s="14"/>
      <c r="C87" s="14"/>
      <c r="D87" s="14"/>
      <c r="E87" s="14"/>
    </row>
    <row r="88" spans="1:20">
      <c r="A88" s="85" t="s">
        <v>282</v>
      </c>
      <c r="B88" s="14"/>
      <c r="C88" s="14"/>
      <c r="D88" s="14"/>
      <c r="E88" s="14"/>
    </row>
    <row r="89" spans="1:20">
      <c r="A89" s="85" t="s">
        <v>283</v>
      </c>
      <c r="B89" s="14"/>
      <c r="C89" s="14"/>
      <c r="D89" s="14"/>
      <c r="E89" s="14"/>
    </row>
    <row r="90" spans="1:20">
      <c r="A90" s="85" t="s">
        <v>284</v>
      </c>
      <c r="B90" s="14"/>
      <c r="C90" s="14"/>
      <c r="D90" s="14"/>
      <c r="E90" s="14"/>
    </row>
    <row r="91" spans="1:20">
      <c r="A91" s="85" t="s">
        <v>285</v>
      </c>
      <c r="B91" s="14"/>
      <c r="C91" s="14"/>
      <c r="D91" s="14"/>
      <c r="E91" s="14"/>
    </row>
    <row r="92" spans="1:20" hidden="1">
      <c r="B92" s="14"/>
      <c r="C92" s="14"/>
      <c r="D92" s="14"/>
      <c r="E92" s="14"/>
    </row>
    <row r="93" spans="1:20" hidden="1">
      <c r="B93" s="14"/>
      <c r="C93" s="14"/>
      <c r="D93" s="14"/>
      <c r="E93" s="14"/>
    </row>
    <row r="94" spans="1:20" hidden="1">
      <c r="B94" s="14"/>
      <c r="C94" s="14"/>
      <c r="D94" s="14"/>
      <c r="E94" s="14"/>
    </row>
    <row r="95" spans="1:20" hidden="1">
      <c r="B95" s="14"/>
      <c r="C95" s="14"/>
      <c r="D95" s="14"/>
      <c r="E95" s="14"/>
    </row>
    <row r="96" spans="1:20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60.42578125" style="13" customWidth="1"/>
    <col min="2" max="2" width="1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BI5" s="16"/>
    </row>
    <row r="6" spans="1:61" ht="26.25" customHeight="1">
      <c r="A6" s="99" t="s">
        <v>90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E6" s="16"/>
      <c r="BI6" s="16"/>
    </row>
    <row r="7" spans="1:61" s="16" customFormat="1" ht="20.25">
      <c r="A7" s="40" t="s">
        <v>47</v>
      </c>
      <c r="B7" s="41" t="s">
        <v>48</v>
      </c>
      <c r="C7" s="102" t="s">
        <v>69</v>
      </c>
      <c r="D7" s="102" t="s">
        <v>82</v>
      </c>
      <c r="E7" s="102" t="s">
        <v>49</v>
      </c>
      <c r="F7" s="102" t="s">
        <v>83</v>
      </c>
      <c r="G7" s="102" t="s">
        <v>52</v>
      </c>
      <c r="H7" s="93" t="s">
        <v>186</v>
      </c>
      <c r="I7" s="93" t="s">
        <v>187</v>
      </c>
      <c r="J7" s="93" t="s">
        <v>191</v>
      </c>
      <c r="K7" s="93" t="s">
        <v>55</v>
      </c>
      <c r="L7" s="93" t="s">
        <v>72</v>
      </c>
      <c r="M7" s="93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4211427.5</v>
      </c>
      <c r="I10" s="7"/>
      <c r="J10" s="63">
        <v>6.0833487999999996</v>
      </c>
      <c r="K10" s="63">
        <v>71431.357209872003</v>
      </c>
      <c r="L10" s="7"/>
      <c r="M10" s="64">
        <v>1</v>
      </c>
      <c r="N10" s="64">
        <v>0.2457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4056123.05</v>
      </c>
      <c r="J11" s="69">
        <v>2.8893499999999999</v>
      </c>
      <c r="K11" s="69">
        <v>49519.785695099999</v>
      </c>
      <c r="M11" s="68">
        <v>0.69320000000000004</v>
      </c>
      <c r="N11" s="68">
        <v>0.1704</v>
      </c>
    </row>
    <row r="12" spans="1:61">
      <c r="A12" s="67" t="s">
        <v>559</v>
      </c>
      <c r="D12" s="14"/>
      <c r="E12" s="14"/>
      <c r="F12" s="14"/>
      <c r="H12" s="69">
        <v>1134021.73</v>
      </c>
      <c r="J12" s="69">
        <v>2.8893499999999999</v>
      </c>
      <c r="K12" s="69">
        <v>23221.919698500002</v>
      </c>
      <c r="M12" s="68">
        <v>0.3251</v>
      </c>
      <c r="N12" s="68">
        <v>7.9899999999999999E-2</v>
      </c>
    </row>
    <row r="13" spans="1:61">
      <c r="A13" t="s">
        <v>560</v>
      </c>
      <c r="B13" t="s">
        <v>561</v>
      </c>
      <c r="C13" t="s">
        <v>99</v>
      </c>
      <c r="D13" t="s">
        <v>122</v>
      </c>
      <c r="E13" t="s">
        <v>562</v>
      </c>
      <c r="F13" t="s">
        <v>361</v>
      </c>
      <c r="G13" t="s">
        <v>101</v>
      </c>
      <c r="H13" s="65">
        <v>23386</v>
      </c>
      <c r="I13" s="65">
        <v>3182</v>
      </c>
      <c r="J13" s="65">
        <v>0</v>
      </c>
      <c r="K13" s="65">
        <v>744.14251999999999</v>
      </c>
      <c r="L13" s="66">
        <v>1E-4</v>
      </c>
      <c r="M13" s="66">
        <v>1.04E-2</v>
      </c>
      <c r="N13" s="66">
        <v>2.5999999999999999E-3</v>
      </c>
    </row>
    <row r="14" spans="1:61">
      <c r="A14" t="s">
        <v>563</v>
      </c>
      <c r="B14" t="s">
        <v>564</v>
      </c>
      <c r="C14" t="s">
        <v>99</v>
      </c>
      <c r="D14" t="s">
        <v>122</v>
      </c>
      <c r="E14" t="s">
        <v>565</v>
      </c>
      <c r="F14" t="s">
        <v>451</v>
      </c>
      <c r="G14" t="s">
        <v>101</v>
      </c>
      <c r="H14" s="65">
        <v>3239</v>
      </c>
      <c r="I14" s="65">
        <v>22570</v>
      </c>
      <c r="J14" s="65">
        <v>0</v>
      </c>
      <c r="K14" s="65">
        <v>731.04229999999995</v>
      </c>
      <c r="L14" s="66">
        <v>1E-4</v>
      </c>
      <c r="M14" s="66">
        <v>1.0200000000000001E-2</v>
      </c>
      <c r="N14" s="66">
        <v>2.5000000000000001E-3</v>
      </c>
    </row>
    <row r="15" spans="1:61">
      <c r="A15" t="s">
        <v>566</v>
      </c>
      <c r="B15" t="s">
        <v>567</v>
      </c>
      <c r="C15" t="s">
        <v>99</v>
      </c>
      <c r="D15" t="s">
        <v>122</v>
      </c>
      <c r="E15" t="s">
        <v>450</v>
      </c>
      <c r="F15" t="s">
        <v>451</v>
      </c>
      <c r="G15" t="s">
        <v>101</v>
      </c>
      <c r="H15" s="65">
        <v>113121</v>
      </c>
      <c r="I15" s="65">
        <v>1251</v>
      </c>
      <c r="J15" s="65">
        <v>0</v>
      </c>
      <c r="K15" s="65">
        <v>1415.1437100000001</v>
      </c>
      <c r="L15" s="66">
        <v>2.0000000000000001E-4</v>
      </c>
      <c r="M15" s="66">
        <v>1.9800000000000002E-2</v>
      </c>
      <c r="N15" s="66">
        <v>4.8999999999999998E-3</v>
      </c>
    </row>
    <row r="16" spans="1:61">
      <c r="A16" t="s">
        <v>568</v>
      </c>
      <c r="B16" t="s">
        <v>569</v>
      </c>
      <c r="C16" t="s">
        <v>99</v>
      </c>
      <c r="D16" t="s">
        <v>122</v>
      </c>
      <c r="E16" t="s">
        <v>570</v>
      </c>
      <c r="F16" t="s">
        <v>407</v>
      </c>
      <c r="G16" t="s">
        <v>101</v>
      </c>
      <c r="H16" s="65">
        <v>49082</v>
      </c>
      <c r="I16" s="65">
        <v>3230</v>
      </c>
      <c r="J16" s="65">
        <v>0</v>
      </c>
      <c r="K16" s="65">
        <v>1585.3486</v>
      </c>
      <c r="L16" s="66">
        <v>2.0000000000000001E-4</v>
      </c>
      <c r="M16" s="66">
        <v>2.2200000000000001E-2</v>
      </c>
      <c r="N16" s="66">
        <v>5.4999999999999997E-3</v>
      </c>
    </row>
    <row r="17" spans="1:14">
      <c r="A17" t="s">
        <v>571</v>
      </c>
      <c r="B17" t="s">
        <v>572</v>
      </c>
      <c r="C17" t="s">
        <v>99</v>
      </c>
      <c r="D17" t="s">
        <v>122</v>
      </c>
      <c r="E17" t="s">
        <v>573</v>
      </c>
      <c r="F17" t="s">
        <v>574</v>
      </c>
      <c r="G17" t="s">
        <v>101</v>
      </c>
      <c r="H17" s="65">
        <v>2838</v>
      </c>
      <c r="I17" s="65">
        <v>42200</v>
      </c>
      <c r="J17" s="65">
        <v>0</v>
      </c>
      <c r="K17" s="65">
        <v>1197.636</v>
      </c>
      <c r="L17" s="66">
        <v>1E-4</v>
      </c>
      <c r="M17" s="66">
        <v>1.6799999999999999E-2</v>
      </c>
      <c r="N17" s="66">
        <v>4.1000000000000003E-3</v>
      </c>
    </row>
    <row r="18" spans="1:14">
      <c r="A18" t="s">
        <v>575</v>
      </c>
      <c r="B18" t="s">
        <v>576</v>
      </c>
      <c r="C18" t="s">
        <v>99</v>
      </c>
      <c r="D18" t="s">
        <v>122</v>
      </c>
      <c r="E18" t="s">
        <v>480</v>
      </c>
      <c r="F18" t="s">
        <v>414</v>
      </c>
      <c r="G18" t="s">
        <v>101</v>
      </c>
      <c r="H18" s="65">
        <v>9082</v>
      </c>
      <c r="I18" s="65">
        <v>2108</v>
      </c>
      <c r="J18" s="65">
        <v>0</v>
      </c>
      <c r="K18" s="65">
        <v>191.44855999999999</v>
      </c>
      <c r="L18" s="66">
        <v>0</v>
      </c>
      <c r="M18" s="66">
        <v>2.7000000000000001E-3</v>
      </c>
      <c r="N18" s="66">
        <v>6.9999999999999999E-4</v>
      </c>
    </row>
    <row r="19" spans="1:14">
      <c r="A19" t="s">
        <v>577</v>
      </c>
      <c r="B19" t="s">
        <v>578</v>
      </c>
      <c r="C19" t="s">
        <v>99</v>
      </c>
      <c r="D19" t="s">
        <v>122</v>
      </c>
      <c r="E19" t="s">
        <v>579</v>
      </c>
      <c r="F19" t="s">
        <v>298</v>
      </c>
      <c r="G19" t="s">
        <v>101</v>
      </c>
      <c r="H19" s="65">
        <v>7748</v>
      </c>
      <c r="I19" s="65">
        <v>10440</v>
      </c>
      <c r="J19" s="65">
        <v>0</v>
      </c>
      <c r="K19" s="65">
        <v>808.89120000000003</v>
      </c>
      <c r="L19" s="66">
        <v>1E-4</v>
      </c>
      <c r="M19" s="66">
        <v>1.1299999999999999E-2</v>
      </c>
      <c r="N19" s="66">
        <v>2.8E-3</v>
      </c>
    </row>
    <row r="20" spans="1:14">
      <c r="A20" t="s">
        <v>580</v>
      </c>
      <c r="B20" t="s">
        <v>581</v>
      </c>
      <c r="C20" t="s">
        <v>99</v>
      </c>
      <c r="D20" t="s">
        <v>122</v>
      </c>
      <c r="E20" t="s">
        <v>582</v>
      </c>
      <c r="F20" t="s">
        <v>298</v>
      </c>
      <c r="G20" t="s">
        <v>101</v>
      </c>
      <c r="H20" s="65">
        <v>120149</v>
      </c>
      <c r="I20" s="65">
        <v>1552</v>
      </c>
      <c r="J20" s="65">
        <v>0</v>
      </c>
      <c r="K20" s="65">
        <v>1864.7124799999999</v>
      </c>
      <c r="L20" s="66">
        <v>1E-4</v>
      </c>
      <c r="M20" s="66">
        <v>2.6100000000000002E-2</v>
      </c>
      <c r="N20" s="66">
        <v>6.4000000000000003E-3</v>
      </c>
    </row>
    <row r="21" spans="1:14">
      <c r="A21" t="s">
        <v>583</v>
      </c>
      <c r="B21" t="s">
        <v>584</v>
      </c>
      <c r="C21" t="s">
        <v>99</v>
      </c>
      <c r="D21" t="s">
        <v>122</v>
      </c>
      <c r="E21" t="s">
        <v>585</v>
      </c>
      <c r="F21" t="s">
        <v>298</v>
      </c>
      <c r="G21" t="s">
        <v>101</v>
      </c>
      <c r="H21" s="65">
        <v>103230</v>
      </c>
      <c r="I21" s="65">
        <v>2476</v>
      </c>
      <c r="J21" s="65">
        <v>0</v>
      </c>
      <c r="K21" s="65">
        <v>2555.9748</v>
      </c>
      <c r="L21" s="66">
        <v>1E-4</v>
      </c>
      <c r="M21" s="66">
        <v>3.5799999999999998E-2</v>
      </c>
      <c r="N21" s="66">
        <v>8.8000000000000005E-3</v>
      </c>
    </row>
    <row r="22" spans="1:14">
      <c r="A22" t="s">
        <v>586</v>
      </c>
      <c r="B22" t="s">
        <v>587</v>
      </c>
      <c r="C22" t="s">
        <v>99</v>
      </c>
      <c r="D22" t="s">
        <v>122</v>
      </c>
      <c r="E22" t="s">
        <v>350</v>
      </c>
      <c r="F22" t="s">
        <v>298</v>
      </c>
      <c r="G22" t="s">
        <v>101</v>
      </c>
      <c r="H22" s="65">
        <v>2981</v>
      </c>
      <c r="I22" s="65">
        <v>10040</v>
      </c>
      <c r="J22" s="65">
        <v>0</v>
      </c>
      <c r="K22" s="65">
        <v>299.29239999999999</v>
      </c>
      <c r="L22" s="66">
        <v>0</v>
      </c>
      <c r="M22" s="66">
        <v>4.1999999999999997E-3</v>
      </c>
      <c r="N22" s="66">
        <v>1E-3</v>
      </c>
    </row>
    <row r="23" spans="1:14">
      <c r="A23" t="s">
        <v>588</v>
      </c>
      <c r="B23" t="s">
        <v>589</v>
      </c>
      <c r="C23" t="s">
        <v>99</v>
      </c>
      <c r="D23" t="s">
        <v>122</v>
      </c>
      <c r="E23" t="s">
        <v>590</v>
      </c>
      <c r="F23" t="s">
        <v>298</v>
      </c>
      <c r="G23" t="s">
        <v>101</v>
      </c>
      <c r="H23" s="65">
        <v>49995</v>
      </c>
      <c r="I23" s="65">
        <v>2616</v>
      </c>
      <c r="J23" s="65">
        <v>0</v>
      </c>
      <c r="K23" s="65">
        <v>1307.8692000000001</v>
      </c>
      <c r="L23" s="66">
        <v>0</v>
      </c>
      <c r="M23" s="66">
        <v>1.83E-2</v>
      </c>
      <c r="N23" s="66">
        <v>4.4999999999999997E-3</v>
      </c>
    </row>
    <row r="24" spans="1:14">
      <c r="A24" t="s">
        <v>591</v>
      </c>
      <c r="B24" t="s">
        <v>592</v>
      </c>
      <c r="C24" t="s">
        <v>99</v>
      </c>
      <c r="D24" t="s">
        <v>122</v>
      </c>
      <c r="E24" t="s">
        <v>593</v>
      </c>
      <c r="F24" t="s">
        <v>329</v>
      </c>
      <c r="G24" t="s">
        <v>101</v>
      </c>
      <c r="H24" s="65">
        <v>10022</v>
      </c>
      <c r="I24" s="65">
        <v>2211</v>
      </c>
      <c r="J24" s="65">
        <v>0</v>
      </c>
      <c r="K24" s="65">
        <v>221.58642</v>
      </c>
      <c r="L24" s="66">
        <v>0</v>
      </c>
      <c r="M24" s="66">
        <v>3.0999999999999999E-3</v>
      </c>
      <c r="N24" s="66">
        <v>8.0000000000000004E-4</v>
      </c>
    </row>
    <row r="25" spans="1:14">
      <c r="A25" t="s">
        <v>594</v>
      </c>
      <c r="B25" t="s">
        <v>595</v>
      </c>
      <c r="C25" t="s">
        <v>99</v>
      </c>
      <c r="D25" t="s">
        <v>122</v>
      </c>
      <c r="E25" t="s">
        <v>596</v>
      </c>
      <c r="F25" t="s">
        <v>597</v>
      </c>
      <c r="G25" t="s">
        <v>101</v>
      </c>
      <c r="H25" s="65">
        <v>14652</v>
      </c>
      <c r="I25" s="65">
        <v>9125</v>
      </c>
      <c r="J25" s="65">
        <v>0</v>
      </c>
      <c r="K25" s="65">
        <v>1336.9949999999999</v>
      </c>
      <c r="L25" s="66">
        <v>1E-4</v>
      </c>
      <c r="M25" s="66">
        <v>1.8700000000000001E-2</v>
      </c>
      <c r="N25" s="66">
        <v>4.5999999999999999E-3</v>
      </c>
    </row>
    <row r="26" spans="1:14">
      <c r="A26" t="s">
        <v>598</v>
      </c>
      <c r="B26" t="s">
        <v>599</v>
      </c>
      <c r="C26" t="s">
        <v>99</v>
      </c>
      <c r="D26" t="s">
        <v>122</v>
      </c>
      <c r="E26" t="s">
        <v>600</v>
      </c>
      <c r="F26" t="s">
        <v>423</v>
      </c>
      <c r="G26" t="s">
        <v>101</v>
      </c>
      <c r="H26" s="65">
        <v>72348</v>
      </c>
      <c r="I26" s="65">
        <v>2594</v>
      </c>
      <c r="J26" s="65">
        <v>0</v>
      </c>
      <c r="K26" s="65">
        <v>1876.70712</v>
      </c>
      <c r="L26" s="66">
        <v>2.9999999999999997E-4</v>
      </c>
      <c r="M26" s="66">
        <v>2.63E-2</v>
      </c>
      <c r="N26" s="66">
        <v>6.4999999999999997E-3</v>
      </c>
    </row>
    <row r="27" spans="1:14">
      <c r="A27" t="s">
        <v>601</v>
      </c>
      <c r="B27" t="s">
        <v>602</v>
      </c>
      <c r="C27" t="s">
        <v>99</v>
      </c>
      <c r="D27" t="s">
        <v>122</v>
      </c>
      <c r="E27" t="s">
        <v>603</v>
      </c>
      <c r="F27" t="s">
        <v>604</v>
      </c>
      <c r="G27" t="s">
        <v>101</v>
      </c>
      <c r="H27" s="65">
        <v>23329</v>
      </c>
      <c r="I27" s="65">
        <v>2485</v>
      </c>
      <c r="J27" s="65">
        <v>0</v>
      </c>
      <c r="K27" s="65">
        <v>579.72564999999997</v>
      </c>
      <c r="L27" s="66">
        <v>1E-4</v>
      </c>
      <c r="M27" s="66">
        <v>8.0999999999999996E-3</v>
      </c>
      <c r="N27" s="66">
        <v>2E-3</v>
      </c>
    </row>
    <row r="28" spans="1:14">
      <c r="A28" t="s">
        <v>605</v>
      </c>
      <c r="B28" t="s">
        <v>606</v>
      </c>
      <c r="C28" t="s">
        <v>99</v>
      </c>
      <c r="D28" t="s">
        <v>122</v>
      </c>
      <c r="E28" t="s">
        <v>313</v>
      </c>
      <c r="F28" t="s">
        <v>303</v>
      </c>
      <c r="G28" t="s">
        <v>101</v>
      </c>
      <c r="H28" s="65">
        <v>8544</v>
      </c>
      <c r="I28" s="65">
        <v>5466</v>
      </c>
      <c r="J28" s="65">
        <v>0</v>
      </c>
      <c r="K28" s="65">
        <v>467.01504</v>
      </c>
      <c r="L28" s="66">
        <v>1E-4</v>
      </c>
      <c r="M28" s="66">
        <v>6.4999999999999997E-3</v>
      </c>
      <c r="N28" s="66">
        <v>1.6000000000000001E-3</v>
      </c>
    </row>
    <row r="29" spans="1:14">
      <c r="A29" t="s">
        <v>607</v>
      </c>
      <c r="B29" t="s">
        <v>608</v>
      </c>
      <c r="C29" t="s">
        <v>99</v>
      </c>
      <c r="D29" t="s">
        <v>122</v>
      </c>
      <c r="E29" t="s">
        <v>334</v>
      </c>
      <c r="F29" t="s">
        <v>303</v>
      </c>
      <c r="G29" t="s">
        <v>101</v>
      </c>
      <c r="H29" s="65">
        <v>18300</v>
      </c>
      <c r="I29" s="65">
        <v>4540</v>
      </c>
      <c r="J29" s="65">
        <v>0</v>
      </c>
      <c r="K29" s="65">
        <v>830.82</v>
      </c>
      <c r="L29" s="66">
        <v>1E-4</v>
      </c>
      <c r="M29" s="66">
        <v>1.1599999999999999E-2</v>
      </c>
      <c r="N29" s="66">
        <v>2.8999999999999998E-3</v>
      </c>
    </row>
    <row r="30" spans="1:14">
      <c r="A30" t="s">
        <v>609</v>
      </c>
      <c r="B30" t="s">
        <v>610</v>
      </c>
      <c r="C30" t="s">
        <v>99</v>
      </c>
      <c r="D30" t="s">
        <v>122</v>
      </c>
      <c r="E30" t="s">
        <v>308</v>
      </c>
      <c r="F30" t="s">
        <v>303</v>
      </c>
      <c r="G30" t="s">
        <v>101</v>
      </c>
      <c r="H30" s="65">
        <v>61510</v>
      </c>
      <c r="I30" s="65">
        <v>2138</v>
      </c>
      <c r="J30" s="65">
        <v>0</v>
      </c>
      <c r="K30" s="65">
        <v>1315.0838000000001</v>
      </c>
      <c r="L30" s="66">
        <v>1E-4</v>
      </c>
      <c r="M30" s="66">
        <v>1.84E-2</v>
      </c>
      <c r="N30" s="66">
        <v>4.4999999999999997E-3</v>
      </c>
    </row>
    <row r="31" spans="1:14">
      <c r="A31" t="s">
        <v>611</v>
      </c>
      <c r="B31" t="s">
        <v>612</v>
      </c>
      <c r="C31" t="s">
        <v>99</v>
      </c>
      <c r="D31" t="s">
        <v>122</v>
      </c>
      <c r="E31" t="s">
        <v>317</v>
      </c>
      <c r="F31" t="s">
        <v>303</v>
      </c>
      <c r="G31" t="s">
        <v>101</v>
      </c>
      <c r="H31" s="65">
        <v>134682.73000000001</v>
      </c>
      <c r="I31" s="65">
        <v>945</v>
      </c>
      <c r="J31" s="65">
        <v>0</v>
      </c>
      <c r="K31" s="65">
        <v>1272.7517984999999</v>
      </c>
      <c r="L31" s="66">
        <v>2.0000000000000001E-4</v>
      </c>
      <c r="M31" s="66">
        <v>1.78E-2</v>
      </c>
      <c r="N31" s="66">
        <v>4.4000000000000003E-3</v>
      </c>
    </row>
    <row r="32" spans="1:14">
      <c r="A32" t="s">
        <v>613</v>
      </c>
      <c r="B32" t="s">
        <v>614</v>
      </c>
      <c r="C32" t="s">
        <v>99</v>
      </c>
      <c r="D32" t="s">
        <v>122</v>
      </c>
      <c r="E32" t="s">
        <v>302</v>
      </c>
      <c r="F32" t="s">
        <v>303</v>
      </c>
      <c r="G32" t="s">
        <v>101</v>
      </c>
      <c r="H32" s="65">
        <v>2336</v>
      </c>
      <c r="I32" s="65">
        <v>22950</v>
      </c>
      <c r="J32" s="65">
        <v>2.8893499999999999</v>
      </c>
      <c r="K32" s="65">
        <v>539.00135</v>
      </c>
      <c r="L32" s="66">
        <v>0</v>
      </c>
      <c r="M32" s="66">
        <v>7.4999999999999997E-3</v>
      </c>
      <c r="N32" s="66">
        <v>1.9E-3</v>
      </c>
    </row>
    <row r="33" spans="1:14">
      <c r="A33" t="s">
        <v>615</v>
      </c>
      <c r="B33" t="s">
        <v>616</v>
      </c>
      <c r="C33" t="s">
        <v>99</v>
      </c>
      <c r="D33" t="s">
        <v>122</v>
      </c>
      <c r="E33" t="s">
        <v>617</v>
      </c>
      <c r="F33" t="s">
        <v>128</v>
      </c>
      <c r="G33" t="s">
        <v>101</v>
      </c>
      <c r="H33" s="65">
        <v>1266</v>
      </c>
      <c r="I33" s="65">
        <v>79620</v>
      </c>
      <c r="J33" s="65">
        <v>0</v>
      </c>
      <c r="K33" s="65">
        <v>1007.9892</v>
      </c>
      <c r="L33" s="66">
        <v>0</v>
      </c>
      <c r="M33" s="66">
        <v>1.41E-2</v>
      </c>
      <c r="N33" s="66">
        <v>3.5000000000000001E-3</v>
      </c>
    </row>
    <row r="34" spans="1:14">
      <c r="A34" t="s">
        <v>618</v>
      </c>
      <c r="B34" t="s">
        <v>619</v>
      </c>
      <c r="C34" t="s">
        <v>99</v>
      </c>
      <c r="D34" t="s">
        <v>122</v>
      </c>
      <c r="E34" t="s">
        <v>402</v>
      </c>
      <c r="F34" t="s">
        <v>131</v>
      </c>
      <c r="G34" t="s">
        <v>101</v>
      </c>
      <c r="H34" s="65">
        <v>302181</v>
      </c>
      <c r="I34" s="65">
        <v>355</v>
      </c>
      <c r="J34" s="65">
        <v>0</v>
      </c>
      <c r="K34" s="65">
        <v>1072.7425499999999</v>
      </c>
      <c r="L34" s="66">
        <v>1E-4</v>
      </c>
      <c r="M34" s="66">
        <v>1.4999999999999999E-2</v>
      </c>
      <c r="N34" s="66">
        <v>3.7000000000000002E-3</v>
      </c>
    </row>
    <row r="35" spans="1:14">
      <c r="A35" s="67" t="s">
        <v>620</v>
      </c>
      <c r="D35" s="14"/>
      <c r="E35" s="14"/>
      <c r="F35" s="14"/>
      <c r="H35" s="69">
        <v>1275065.6000000001</v>
      </c>
      <c r="J35" s="69">
        <v>0</v>
      </c>
      <c r="K35" s="69">
        <v>16700.416860000001</v>
      </c>
      <c r="M35" s="68">
        <v>0.23380000000000001</v>
      </c>
      <c r="N35" s="68">
        <v>5.7500000000000002E-2</v>
      </c>
    </row>
    <row r="36" spans="1:14">
      <c r="A36" t="s">
        <v>621</v>
      </c>
      <c r="B36" t="s">
        <v>622</v>
      </c>
      <c r="C36" t="s">
        <v>99</v>
      </c>
      <c r="D36" t="s">
        <v>122</v>
      </c>
      <c r="E36" t="s">
        <v>623</v>
      </c>
      <c r="F36" t="s">
        <v>100</v>
      </c>
      <c r="G36" t="s">
        <v>101</v>
      </c>
      <c r="H36" s="65">
        <v>1180</v>
      </c>
      <c r="I36" s="65">
        <v>37340</v>
      </c>
      <c r="J36" s="65">
        <v>0</v>
      </c>
      <c r="K36" s="65">
        <v>440.61200000000002</v>
      </c>
      <c r="L36" s="66">
        <v>1E-4</v>
      </c>
      <c r="M36" s="66">
        <v>6.1999999999999998E-3</v>
      </c>
      <c r="N36" s="66">
        <v>1.5E-3</v>
      </c>
    </row>
    <row r="37" spans="1:14">
      <c r="A37" t="s">
        <v>624</v>
      </c>
      <c r="B37" t="s">
        <v>625</v>
      </c>
      <c r="C37" t="s">
        <v>99</v>
      </c>
      <c r="D37" t="s">
        <v>122</v>
      </c>
      <c r="E37" t="s">
        <v>626</v>
      </c>
      <c r="F37" t="s">
        <v>451</v>
      </c>
      <c r="G37" t="s">
        <v>101</v>
      </c>
      <c r="H37" s="65">
        <v>95112</v>
      </c>
      <c r="I37" s="65">
        <v>699.5</v>
      </c>
      <c r="J37" s="65">
        <v>0</v>
      </c>
      <c r="K37" s="65">
        <v>665.30844000000002</v>
      </c>
      <c r="L37" s="66">
        <v>1E-4</v>
      </c>
      <c r="M37" s="66">
        <v>9.2999999999999992E-3</v>
      </c>
      <c r="N37" s="66">
        <v>2.3E-3</v>
      </c>
    </row>
    <row r="38" spans="1:14">
      <c r="A38" t="s">
        <v>627</v>
      </c>
      <c r="B38" t="s">
        <v>628</v>
      </c>
      <c r="C38" t="s">
        <v>99</v>
      </c>
      <c r="D38" t="s">
        <v>122</v>
      </c>
      <c r="E38" t="s">
        <v>629</v>
      </c>
      <c r="F38" t="s">
        <v>407</v>
      </c>
      <c r="G38" t="s">
        <v>101</v>
      </c>
      <c r="H38" s="65">
        <v>18301</v>
      </c>
      <c r="I38" s="65">
        <v>6470</v>
      </c>
      <c r="J38" s="65">
        <v>0</v>
      </c>
      <c r="K38" s="65">
        <v>1184.0746999999999</v>
      </c>
      <c r="L38" s="66">
        <v>2.9999999999999997E-4</v>
      </c>
      <c r="M38" s="66">
        <v>1.66E-2</v>
      </c>
      <c r="N38" s="66">
        <v>4.1000000000000003E-3</v>
      </c>
    </row>
    <row r="39" spans="1:14">
      <c r="A39" t="s">
        <v>630</v>
      </c>
      <c r="B39" t="s">
        <v>631</v>
      </c>
      <c r="C39" t="s">
        <v>99</v>
      </c>
      <c r="D39" t="s">
        <v>122</v>
      </c>
      <c r="E39" t="s">
        <v>632</v>
      </c>
      <c r="F39" t="s">
        <v>414</v>
      </c>
      <c r="G39" t="s">
        <v>101</v>
      </c>
      <c r="H39" s="65">
        <v>3041</v>
      </c>
      <c r="I39" s="65">
        <v>16070</v>
      </c>
      <c r="J39" s="65">
        <v>0</v>
      </c>
      <c r="K39" s="65">
        <v>488.68869999999998</v>
      </c>
      <c r="L39" s="66">
        <v>2.0000000000000001E-4</v>
      </c>
      <c r="M39" s="66">
        <v>6.7999999999999996E-3</v>
      </c>
      <c r="N39" s="66">
        <v>1.6999999999999999E-3</v>
      </c>
    </row>
    <row r="40" spans="1:14">
      <c r="A40" t="s">
        <v>633</v>
      </c>
      <c r="B40" t="s">
        <v>634</v>
      </c>
      <c r="C40" t="s">
        <v>99</v>
      </c>
      <c r="D40" t="s">
        <v>122</v>
      </c>
      <c r="E40" t="s">
        <v>413</v>
      </c>
      <c r="F40" t="s">
        <v>414</v>
      </c>
      <c r="G40" t="s">
        <v>101</v>
      </c>
      <c r="H40" s="65">
        <v>2555</v>
      </c>
      <c r="I40" s="65">
        <v>19420</v>
      </c>
      <c r="J40" s="65">
        <v>0</v>
      </c>
      <c r="K40" s="65">
        <v>496.18099999999998</v>
      </c>
      <c r="L40" s="66">
        <v>1E-4</v>
      </c>
      <c r="M40" s="66">
        <v>6.8999999999999999E-3</v>
      </c>
      <c r="N40" s="66">
        <v>1.6999999999999999E-3</v>
      </c>
    </row>
    <row r="41" spans="1:14">
      <c r="A41" t="s">
        <v>635</v>
      </c>
      <c r="B41" t="s">
        <v>636</v>
      </c>
      <c r="C41" t="s">
        <v>99</v>
      </c>
      <c r="D41" t="s">
        <v>122</v>
      </c>
      <c r="E41" t="s">
        <v>467</v>
      </c>
      <c r="F41" t="s">
        <v>446</v>
      </c>
      <c r="G41" t="s">
        <v>101</v>
      </c>
      <c r="H41" s="65">
        <v>336</v>
      </c>
      <c r="I41" s="65">
        <v>98760</v>
      </c>
      <c r="J41" s="65">
        <v>0</v>
      </c>
      <c r="K41" s="65">
        <v>331.83359999999999</v>
      </c>
      <c r="L41" s="66">
        <v>0</v>
      </c>
      <c r="M41" s="66">
        <v>4.5999999999999999E-3</v>
      </c>
      <c r="N41" s="66">
        <v>1.1000000000000001E-3</v>
      </c>
    </row>
    <row r="42" spans="1:14">
      <c r="A42" t="s">
        <v>637</v>
      </c>
      <c r="B42" t="s">
        <v>638</v>
      </c>
      <c r="C42" t="s">
        <v>99</v>
      </c>
      <c r="D42" t="s">
        <v>122</v>
      </c>
      <c r="E42" t="s">
        <v>639</v>
      </c>
      <c r="F42" t="s">
        <v>523</v>
      </c>
      <c r="G42" t="s">
        <v>101</v>
      </c>
      <c r="H42" s="65">
        <v>6056</v>
      </c>
      <c r="I42" s="65">
        <v>21850</v>
      </c>
      <c r="J42" s="65">
        <v>0</v>
      </c>
      <c r="K42" s="65">
        <v>1323.2360000000001</v>
      </c>
      <c r="L42" s="66">
        <v>2.9999999999999997E-4</v>
      </c>
      <c r="M42" s="66">
        <v>1.8499999999999999E-2</v>
      </c>
      <c r="N42" s="66">
        <v>4.5999999999999999E-3</v>
      </c>
    </row>
    <row r="43" spans="1:14">
      <c r="A43" t="s">
        <v>640</v>
      </c>
      <c r="B43" t="s">
        <v>641</v>
      </c>
      <c r="C43" t="s">
        <v>99</v>
      </c>
      <c r="D43" t="s">
        <v>122</v>
      </c>
      <c r="E43" t="s">
        <v>642</v>
      </c>
      <c r="F43" t="s">
        <v>523</v>
      </c>
      <c r="G43" t="s">
        <v>101</v>
      </c>
      <c r="H43" s="65">
        <v>86464</v>
      </c>
      <c r="I43" s="65">
        <v>522</v>
      </c>
      <c r="J43" s="65">
        <v>0</v>
      </c>
      <c r="K43" s="65">
        <v>451.34208000000001</v>
      </c>
      <c r="L43" s="66">
        <v>1E-4</v>
      </c>
      <c r="M43" s="66">
        <v>6.3E-3</v>
      </c>
      <c r="N43" s="66">
        <v>1.6000000000000001E-3</v>
      </c>
    </row>
    <row r="44" spans="1:14">
      <c r="A44" t="s">
        <v>643</v>
      </c>
      <c r="B44" t="s">
        <v>644</v>
      </c>
      <c r="C44" t="s">
        <v>99</v>
      </c>
      <c r="D44" t="s">
        <v>122</v>
      </c>
      <c r="E44" t="s">
        <v>522</v>
      </c>
      <c r="F44" t="s">
        <v>523</v>
      </c>
      <c r="G44" t="s">
        <v>101</v>
      </c>
      <c r="H44" s="65">
        <v>707837.4</v>
      </c>
      <c r="I44" s="65">
        <v>73</v>
      </c>
      <c r="J44" s="65">
        <v>0</v>
      </c>
      <c r="K44" s="65">
        <v>516.72130200000004</v>
      </c>
      <c r="L44" s="66">
        <v>2.9999999999999997E-4</v>
      </c>
      <c r="M44" s="66">
        <v>7.1999999999999998E-3</v>
      </c>
      <c r="N44" s="66">
        <v>1.8E-3</v>
      </c>
    </row>
    <row r="45" spans="1:14">
      <c r="A45" t="s">
        <v>645</v>
      </c>
      <c r="B45" t="s">
        <v>646</v>
      </c>
      <c r="C45" t="s">
        <v>99</v>
      </c>
      <c r="D45" t="s">
        <v>122</v>
      </c>
      <c r="E45" t="s">
        <v>647</v>
      </c>
      <c r="F45" t="s">
        <v>648</v>
      </c>
      <c r="G45" t="s">
        <v>101</v>
      </c>
      <c r="H45" s="65">
        <v>1570</v>
      </c>
      <c r="I45" s="65">
        <v>30990</v>
      </c>
      <c r="J45" s="65">
        <v>0</v>
      </c>
      <c r="K45" s="65">
        <v>486.54300000000001</v>
      </c>
      <c r="L45" s="66">
        <v>1E-4</v>
      </c>
      <c r="M45" s="66">
        <v>6.7999999999999996E-3</v>
      </c>
      <c r="N45" s="66">
        <v>1.6999999999999999E-3</v>
      </c>
    </row>
    <row r="46" spans="1:14">
      <c r="A46" t="s">
        <v>649</v>
      </c>
      <c r="B46" t="s">
        <v>650</v>
      </c>
      <c r="C46" t="s">
        <v>99</v>
      </c>
      <c r="D46" t="s">
        <v>122</v>
      </c>
      <c r="E46" t="s">
        <v>651</v>
      </c>
      <c r="F46" t="s">
        <v>423</v>
      </c>
      <c r="G46" t="s">
        <v>101</v>
      </c>
      <c r="H46" s="65">
        <v>1228</v>
      </c>
      <c r="I46" s="65">
        <v>21440</v>
      </c>
      <c r="J46" s="65">
        <v>0</v>
      </c>
      <c r="K46" s="65">
        <v>263.28320000000002</v>
      </c>
      <c r="L46" s="66">
        <v>1E-4</v>
      </c>
      <c r="M46" s="66">
        <v>3.7000000000000002E-3</v>
      </c>
      <c r="N46" s="66">
        <v>8.9999999999999998E-4</v>
      </c>
    </row>
    <row r="47" spans="1:14">
      <c r="A47" t="s">
        <v>652</v>
      </c>
      <c r="B47" t="s">
        <v>653</v>
      </c>
      <c r="C47" t="s">
        <v>99</v>
      </c>
      <c r="D47" t="s">
        <v>122</v>
      </c>
      <c r="E47" t="s">
        <v>381</v>
      </c>
      <c r="F47" t="s">
        <v>338</v>
      </c>
      <c r="G47" t="s">
        <v>101</v>
      </c>
      <c r="H47" s="65">
        <v>77628</v>
      </c>
      <c r="I47" s="65">
        <v>633.20000000000005</v>
      </c>
      <c r="J47" s="65">
        <v>0</v>
      </c>
      <c r="K47" s="65">
        <v>491.54049600000002</v>
      </c>
      <c r="L47" s="66">
        <v>5.0000000000000001E-4</v>
      </c>
      <c r="M47" s="66">
        <v>6.8999999999999999E-3</v>
      </c>
      <c r="N47" s="66">
        <v>1.6999999999999999E-3</v>
      </c>
    </row>
    <row r="48" spans="1:14">
      <c r="A48" t="s">
        <v>654</v>
      </c>
      <c r="B48" t="s">
        <v>655</v>
      </c>
      <c r="C48" t="s">
        <v>99</v>
      </c>
      <c r="D48" t="s">
        <v>122</v>
      </c>
      <c r="E48" t="s">
        <v>656</v>
      </c>
      <c r="F48" t="s">
        <v>338</v>
      </c>
      <c r="G48" t="s">
        <v>101</v>
      </c>
      <c r="H48" s="65">
        <v>24157</v>
      </c>
      <c r="I48" s="65">
        <v>4160</v>
      </c>
      <c r="J48" s="65">
        <v>0</v>
      </c>
      <c r="K48" s="65">
        <v>1004.9312</v>
      </c>
      <c r="L48" s="66">
        <v>4.0000000000000002E-4</v>
      </c>
      <c r="M48" s="66">
        <v>1.41E-2</v>
      </c>
      <c r="N48" s="66">
        <v>3.5000000000000001E-3</v>
      </c>
    </row>
    <row r="49" spans="1:14">
      <c r="A49" t="s">
        <v>657</v>
      </c>
      <c r="B49" t="s">
        <v>658</v>
      </c>
      <c r="C49" t="s">
        <v>99</v>
      </c>
      <c r="D49" t="s">
        <v>122</v>
      </c>
      <c r="E49" t="s">
        <v>369</v>
      </c>
      <c r="F49" t="s">
        <v>338</v>
      </c>
      <c r="G49" t="s">
        <v>101</v>
      </c>
      <c r="H49" s="65">
        <v>2481</v>
      </c>
      <c r="I49" s="65">
        <v>14110</v>
      </c>
      <c r="J49" s="65">
        <v>0</v>
      </c>
      <c r="K49" s="65">
        <v>350.06909999999999</v>
      </c>
      <c r="L49" s="66">
        <v>1E-4</v>
      </c>
      <c r="M49" s="66">
        <v>4.8999999999999998E-3</v>
      </c>
      <c r="N49" s="66">
        <v>1.1999999999999999E-3</v>
      </c>
    </row>
    <row r="50" spans="1:14">
      <c r="A50" t="s">
        <v>659</v>
      </c>
      <c r="B50" t="s">
        <v>660</v>
      </c>
      <c r="C50" t="s">
        <v>99</v>
      </c>
      <c r="D50" t="s">
        <v>122</v>
      </c>
      <c r="E50" t="s">
        <v>661</v>
      </c>
      <c r="F50" t="s">
        <v>338</v>
      </c>
      <c r="G50" t="s">
        <v>101</v>
      </c>
      <c r="H50" s="65">
        <v>2317</v>
      </c>
      <c r="I50" s="65">
        <v>34780</v>
      </c>
      <c r="J50" s="65">
        <v>0</v>
      </c>
      <c r="K50" s="65">
        <v>805.85260000000005</v>
      </c>
      <c r="L50" s="66">
        <v>2.9999999999999997E-4</v>
      </c>
      <c r="M50" s="66">
        <v>1.1299999999999999E-2</v>
      </c>
      <c r="N50" s="66">
        <v>2.8E-3</v>
      </c>
    </row>
    <row r="51" spans="1:14">
      <c r="A51" t="s">
        <v>662</v>
      </c>
      <c r="B51" t="s">
        <v>663</v>
      </c>
      <c r="C51" t="s">
        <v>99</v>
      </c>
      <c r="D51" t="s">
        <v>122</v>
      </c>
      <c r="E51" t="s">
        <v>337</v>
      </c>
      <c r="F51" t="s">
        <v>338</v>
      </c>
      <c r="G51" t="s">
        <v>101</v>
      </c>
      <c r="H51" s="65">
        <v>24052</v>
      </c>
      <c r="I51" s="65">
        <v>2351</v>
      </c>
      <c r="J51" s="65">
        <v>0</v>
      </c>
      <c r="K51" s="65">
        <v>565.46252000000004</v>
      </c>
      <c r="L51" s="66">
        <v>2.0000000000000001E-4</v>
      </c>
      <c r="M51" s="66">
        <v>7.9000000000000008E-3</v>
      </c>
      <c r="N51" s="66">
        <v>1.9E-3</v>
      </c>
    </row>
    <row r="52" spans="1:14">
      <c r="A52" t="s">
        <v>664</v>
      </c>
      <c r="B52" t="s">
        <v>665</v>
      </c>
      <c r="C52" t="s">
        <v>99</v>
      </c>
      <c r="D52" t="s">
        <v>122</v>
      </c>
      <c r="E52" t="s">
        <v>399</v>
      </c>
      <c r="F52" t="s">
        <v>338</v>
      </c>
      <c r="G52" t="s">
        <v>101</v>
      </c>
      <c r="H52" s="65">
        <v>8735</v>
      </c>
      <c r="I52" s="65">
        <v>4913</v>
      </c>
      <c r="J52" s="65">
        <v>0</v>
      </c>
      <c r="K52" s="65">
        <v>429.15055000000001</v>
      </c>
      <c r="L52" s="66">
        <v>1E-4</v>
      </c>
      <c r="M52" s="66">
        <v>6.0000000000000001E-3</v>
      </c>
      <c r="N52" s="66">
        <v>1.5E-3</v>
      </c>
    </row>
    <row r="53" spans="1:14">
      <c r="A53" t="s">
        <v>666</v>
      </c>
      <c r="B53" t="s">
        <v>667</v>
      </c>
      <c r="C53" t="s">
        <v>99</v>
      </c>
      <c r="D53" t="s">
        <v>122</v>
      </c>
      <c r="E53" t="s">
        <v>668</v>
      </c>
      <c r="F53" t="s">
        <v>303</v>
      </c>
      <c r="G53" t="s">
        <v>101</v>
      </c>
      <c r="H53" s="65">
        <v>12710</v>
      </c>
      <c r="I53" s="65">
        <v>10500</v>
      </c>
      <c r="J53" s="65">
        <v>0</v>
      </c>
      <c r="K53" s="65">
        <v>1334.55</v>
      </c>
      <c r="L53" s="66">
        <v>2.9999999999999997E-4</v>
      </c>
      <c r="M53" s="66">
        <v>1.8700000000000001E-2</v>
      </c>
      <c r="N53" s="66">
        <v>4.5999999999999999E-3</v>
      </c>
    </row>
    <row r="54" spans="1:14">
      <c r="A54" t="s">
        <v>669</v>
      </c>
      <c r="B54" t="s">
        <v>670</v>
      </c>
      <c r="C54" t="s">
        <v>99</v>
      </c>
      <c r="D54" t="s">
        <v>122</v>
      </c>
      <c r="E54" t="s">
        <v>324</v>
      </c>
      <c r="F54" t="s">
        <v>303</v>
      </c>
      <c r="G54" t="s">
        <v>101</v>
      </c>
      <c r="H54" s="65">
        <v>43154</v>
      </c>
      <c r="I54" s="65">
        <v>1722</v>
      </c>
      <c r="J54" s="65">
        <v>0</v>
      </c>
      <c r="K54" s="65">
        <v>743.11188000000004</v>
      </c>
      <c r="L54" s="66">
        <v>2.0000000000000001E-4</v>
      </c>
      <c r="M54" s="66">
        <v>1.04E-2</v>
      </c>
      <c r="N54" s="66">
        <v>2.5999999999999999E-3</v>
      </c>
    </row>
    <row r="55" spans="1:14">
      <c r="A55" t="s">
        <v>671</v>
      </c>
      <c r="B55" t="s">
        <v>672</v>
      </c>
      <c r="C55" t="s">
        <v>99</v>
      </c>
      <c r="D55" t="s">
        <v>122</v>
      </c>
      <c r="E55" t="s">
        <v>673</v>
      </c>
      <c r="F55" t="s">
        <v>124</v>
      </c>
      <c r="G55" t="s">
        <v>101</v>
      </c>
      <c r="H55" s="65">
        <v>1724</v>
      </c>
      <c r="I55" s="65">
        <v>19670</v>
      </c>
      <c r="J55" s="65">
        <v>0</v>
      </c>
      <c r="K55" s="65">
        <v>339.11079999999998</v>
      </c>
      <c r="L55" s="66">
        <v>2.0000000000000001E-4</v>
      </c>
      <c r="M55" s="66">
        <v>4.7000000000000002E-3</v>
      </c>
      <c r="N55" s="66">
        <v>1.1999999999999999E-3</v>
      </c>
    </row>
    <row r="56" spans="1:14">
      <c r="A56" t="s">
        <v>674</v>
      </c>
      <c r="B56" t="s">
        <v>675</v>
      </c>
      <c r="C56" t="s">
        <v>99</v>
      </c>
      <c r="D56" t="s">
        <v>122</v>
      </c>
      <c r="E56" t="s">
        <v>676</v>
      </c>
      <c r="F56" t="s">
        <v>124</v>
      </c>
      <c r="G56" t="s">
        <v>101</v>
      </c>
      <c r="H56" s="65">
        <v>11794</v>
      </c>
      <c r="I56" s="65">
        <v>1130</v>
      </c>
      <c r="J56" s="65">
        <v>0</v>
      </c>
      <c r="K56" s="65">
        <v>133.2722</v>
      </c>
      <c r="L56" s="66">
        <v>1E-4</v>
      </c>
      <c r="M56" s="66">
        <v>1.9E-3</v>
      </c>
      <c r="N56" s="66">
        <v>5.0000000000000001E-4</v>
      </c>
    </row>
    <row r="57" spans="1:14">
      <c r="A57" t="s">
        <v>677</v>
      </c>
      <c r="B57" t="s">
        <v>678</v>
      </c>
      <c r="C57" t="s">
        <v>99</v>
      </c>
      <c r="D57" t="s">
        <v>122</v>
      </c>
      <c r="E57" t="s">
        <v>679</v>
      </c>
      <c r="F57" t="s">
        <v>680</v>
      </c>
      <c r="G57" t="s">
        <v>101</v>
      </c>
      <c r="H57" s="65">
        <v>11180</v>
      </c>
      <c r="I57" s="65">
        <v>4886</v>
      </c>
      <c r="J57" s="65">
        <v>0</v>
      </c>
      <c r="K57" s="65">
        <v>546.25480000000005</v>
      </c>
      <c r="L57" s="66">
        <v>2.0000000000000001E-4</v>
      </c>
      <c r="M57" s="66">
        <v>7.6E-3</v>
      </c>
      <c r="N57" s="66">
        <v>1.9E-3</v>
      </c>
    </row>
    <row r="58" spans="1:14">
      <c r="A58" t="s">
        <v>681</v>
      </c>
      <c r="B58" t="s">
        <v>682</v>
      </c>
      <c r="C58" t="s">
        <v>99</v>
      </c>
      <c r="D58" t="s">
        <v>122</v>
      </c>
      <c r="E58" t="s">
        <v>683</v>
      </c>
      <c r="F58" t="s">
        <v>680</v>
      </c>
      <c r="G58" t="s">
        <v>101</v>
      </c>
      <c r="H58" s="65">
        <v>2342</v>
      </c>
      <c r="I58" s="65">
        <v>15720</v>
      </c>
      <c r="J58" s="65">
        <v>0</v>
      </c>
      <c r="K58" s="65">
        <v>368.16239999999999</v>
      </c>
      <c r="L58" s="66">
        <v>1E-4</v>
      </c>
      <c r="M58" s="66">
        <v>5.1999999999999998E-3</v>
      </c>
      <c r="N58" s="66">
        <v>1.2999999999999999E-3</v>
      </c>
    </row>
    <row r="59" spans="1:14">
      <c r="A59" t="s">
        <v>684</v>
      </c>
      <c r="B59" t="s">
        <v>685</v>
      </c>
      <c r="C59" t="s">
        <v>99</v>
      </c>
      <c r="D59" t="s">
        <v>122</v>
      </c>
      <c r="E59" t="s">
        <v>686</v>
      </c>
      <c r="F59" t="s">
        <v>680</v>
      </c>
      <c r="G59" t="s">
        <v>101</v>
      </c>
      <c r="H59" s="65">
        <v>2519</v>
      </c>
      <c r="I59" s="65">
        <v>29250</v>
      </c>
      <c r="J59" s="65">
        <v>0</v>
      </c>
      <c r="K59" s="65">
        <v>736.8075</v>
      </c>
      <c r="L59" s="66">
        <v>2.0000000000000001E-4</v>
      </c>
      <c r="M59" s="66">
        <v>1.03E-2</v>
      </c>
      <c r="N59" s="66">
        <v>2.5000000000000001E-3</v>
      </c>
    </row>
    <row r="60" spans="1:14">
      <c r="A60" t="s">
        <v>687</v>
      </c>
      <c r="B60" t="s">
        <v>688</v>
      </c>
      <c r="C60" t="s">
        <v>99</v>
      </c>
      <c r="D60" t="s">
        <v>122</v>
      </c>
      <c r="E60" t="s">
        <v>689</v>
      </c>
      <c r="F60" t="s">
        <v>394</v>
      </c>
      <c r="G60" t="s">
        <v>101</v>
      </c>
      <c r="H60" s="65">
        <v>72947</v>
      </c>
      <c r="I60" s="65">
        <v>1960</v>
      </c>
      <c r="J60" s="65">
        <v>0</v>
      </c>
      <c r="K60" s="65">
        <v>1429.7611999999999</v>
      </c>
      <c r="L60" s="66">
        <v>4.0000000000000002E-4</v>
      </c>
      <c r="M60" s="66">
        <v>0.02</v>
      </c>
      <c r="N60" s="66">
        <v>4.8999999999999998E-3</v>
      </c>
    </row>
    <row r="61" spans="1:14">
      <c r="A61" t="s">
        <v>690</v>
      </c>
      <c r="B61" t="s">
        <v>691</v>
      </c>
      <c r="C61" t="s">
        <v>99</v>
      </c>
      <c r="D61" t="s">
        <v>122</v>
      </c>
      <c r="E61" t="s">
        <v>393</v>
      </c>
      <c r="F61" t="s">
        <v>394</v>
      </c>
      <c r="G61" t="s">
        <v>101</v>
      </c>
      <c r="H61" s="65">
        <v>16558.2</v>
      </c>
      <c r="I61" s="65">
        <v>1336</v>
      </c>
      <c r="J61" s="65">
        <v>0</v>
      </c>
      <c r="K61" s="65">
        <v>221.21755200000001</v>
      </c>
      <c r="L61" s="66">
        <v>1E-4</v>
      </c>
      <c r="M61" s="66">
        <v>3.0999999999999999E-3</v>
      </c>
      <c r="N61" s="66">
        <v>8.0000000000000004E-4</v>
      </c>
    </row>
    <row r="62" spans="1:14">
      <c r="A62" t="s">
        <v>692</v>
      </c>
      <c r="B62" t="s">
        <v>693</v>
      </c>
      <c r="C62" t="s">
        <v>99</v>
      </c>
      <c r="D62" t="s">
        <v>122</v>
      </c>
      <c r="E62" t="s">
        <v>427</v>
      </c>
      <c r="F62" t="s">
        <v>131</v>
      </c>
      <c r="G62" t="s">
        <v>101</v>
      </c>
      <c r="H62" s="65">
        <v>37087</v>
      </c>
      <c r="I62" s="65">
        <v>1492</v>
      </c>
      <c r="J62" s="65">
        <v>0</v>
      </c>
      <c r="K62" s="65">
        <v>553.33803999999998</v>
      </c>
      <c r="L62" s="66">
        <v>2.0000000000000001E-4</v>
      </c>
      <c r="M62" s="66">
        <v>7.7000000000000002E-3</v>
      </c>
      <c r="N62" s="66">
        <v>1.9E-3</v>
      </c>
    </row>
    <row r="63" spans="1:14">
      <c r="A63" s="67" t="s">
        <v>694</v>
      </c>
      <c r="D63" s="14"/>
      <c r="E63" s="14"/>
      <c r="F63" s="14"/>
      <c r="H63" s="69">
        <v>1647035.72</v>
      </c>
      <c r="J63" s="69">
        <v>0</v>
      </c>
      <c r="K63" s="69">
        <v>9597.4491366000002</v>
      </c>
      <c r="M63" s="68">
        <v>0.13439999999999999</v>
      </c>
      <c r="N63" s="68">
        <v>3.3000000000000002E-2</v>
      </c>
    </row>
    <row r="64" spans="1:14">
      <c r="A64" t="s">
        <v>695</v>
      </c>
      <c r="B64" t="s">
        <v>696</v>
      </c>
      <c r="C64" t="s">
        <v>99</v>
      </c>
      <c r="D64" t="s">
        <v>122</v>
      </c>
      <c r="E64" t="s">
        <v>697</v>
      </c>
      <c r="F64" t="s">
        <v>361</v>
      </c>
      <c r="G64" t="s">
        <v>101</v>
      </c>
      <c r="H64" s="65">
        <v>28974.92</v>
      </c>
      <c r="I64" s="65">
        <v>2954</v>
      </c>
      <c r="J64" s="65">
        <v>0</v>
      </c>
      <c r="K64" s="65">
        <v>855.91913680000005</v>
      </c>
      <c r="L64" s="66">
        <v>2.0000000000000001E-4</v>
      </c>
      <c r="M64" s="66">
        <v>1.2E-2</v>
      </c>
      <c r="N64" s="66">
        <v>2.8999999999999998E-3</v>
      </c>
    </row>
    <row r="65" spans="1:14">
      <c r="A65" t="s">
        <v>698</v>
      </c>
      <c r="B65" t="s">
        <v>699</v>
      </c>
      <c r="C65" t="s">
        <v>99</v>
      </c>
      <c r="D65" t="s">
        <v>122</v>
      </c>
      <c r="E65" t="s">
        <v>700</v>
      </c>
      <c r="F65" t="s">
        <v>701</v>
      </c>
      <c r="G65" t="s">
        <v>101</v>
      </c>
      <c r="H65" s="65">
        <v>366704</v>
      </c>
      <c r="I65" s="65">
        <v>350.9</v>
      </c>
      <c r="J65" s="65">
        <v>0</v>
      </c>
      <c r="K65" s="65">
        <v>1286.764336</v>
      </c>
      <c r="L65" s="66">
        <v>3.5000000000000001E-3</v>
      </c>
      <c r="M65" s="66">
        <v>1.7999999999999999E-2</v>
      </c>
      <c r="N65" s="66">
        <v>4.4000000000000003E-3</v>
      </c>
    </row>
    <row r="66" spans="1:14">
      <c r="A66" t="s">
        <v>702</v>
      </c>
      <c r="B66" t="s">
        <v>703</v>
      </c>
      <c r="C66" t="s">
        <v>99</v>
      </c>
      <c r="D66" t="s">
        <v>122</v>
      </c>
      <c r="E66" t="s">
        <v>704</v>
      </c>
      <c r="F66" t="s">
        <v>414</v>
      </c>
      <c r="G66" t="s">
        <v>101</v>
      </c>
      <c r="H66" s="65">
        <v>25902</v>
      </c>
      <c r="I66" s="65">
        <v>1967</v>
      </c>
      <c r="J66" s="65">
        <v>0</v>
      </c>
      <c r="K66" s="65">
        <v>509.49234000000001</v>
      </c>
      <c r="L66" s="66">
        <v>5.0000000000000001E-4</v>
      </c>
      <c r="M66" s="66">
        <v>7.1000000000000004E-3</v>
      </c>
      <c r="N66" s="66">
        <v>1.8E-3</v>
      </c>
    </row>
    <row r="67" spans="1:14">
      <c r="A67" t="s">
        <v>705</v>
      </c>
      <c r="B67" t="s">
        <v>706</v>
      </c>
      <c r="C67" t="s">
        <v>99</v>
      </c>
      <c r="D67" t="s">
        <v>122</v>
      </c>
      <c r="E67" t="s">
        <v>707</v>
      </c>
      <c r="F67" t="s">
        <v>446</v>
      </c>
      <c r="G67" t="s">
        <v>101</v>
      </c>
      <c r="H67" s="65">
        <v>186331</v>
      </c>
      <c r="I67" s="65">
        <v>1040</v>
      </c>
      <c r="J67" s="65">
        <v>0</v>
      </c>
      <c r="K67" s="65">
        <v>1937.8424</v>
      </c>
      <c r="L67" s="66">
        <v>3.2000000000000002E-3</v>
      </c>
      <c r="M67" s="66">
        <v>2.7099999999999999E-2</v>
      </c>
      <c r="N67" s="66">
        <v>6.7000000000000002E-3</v>
      </c>
    </row>
    <row r="68" spans="1:14">
      <c r="A68" t="s">
        <v>708</v>
      </c>
      <c r="B68" t="s">
        <v>709</v>
      </c>
      <c r="C68" t="s">
        <v>99</v>
      </c>
      <c r="D68" t="s">
        <v>122</v>
      </c>
      <c r="E68" t="s">
        <v>710</v>
      </c>
      <c r="F68" t="s">
        <v>711</v>
      </c>
      <c r="G68" t="s">
        <v>101</v>
      </c>
      <c r="H68" s="65">
        <v>34500</v>
      </c>
      <c r="I68" s="65">
        <v>529.79999999999995</v>
      </c>
      <c r="J68" s="65">
        <v>0</v>
      </c>
      <c r="K68" s="65">
        <v>182.78100000000001</v>
      </c>
      <c r="L68" s="66">
        <v>8.6E-3</v>
      </c>
      <c r="M68" s="66">
        <v>2.5999999999999999E-3</v>
      </c>
      <c r="N68" s="66">
        <v>5.9999999999999995E-4</v>
      </c>
    </row>
    <row r="69" spans="1:14">
      <c r="A69" t="s">
        <v>712</v>
      </c>
      <c r="B69" t="s">
        <v>713</v>
      </c>
      <c r="C69" t="s">
        <v>99</v>
      </c>
      <c r="D69" t="s">
        <v>122</v>
      </c>
      <c r="E69" t="s">
        <v>714</v>
      </c>
      <c r="F69" t="s">
        <v>711</v>
      </c>
      <c r="G69" t="s">
        <v>101</v>
      </c>
      <c r="H69" s="65">
        <v>72700</v>
      </c>
      <c r="I69" s="65">
        <v>679.8</v>
      </c>
      <c r="J69" s="65">
        <v>0</v>
      </c>
      <c r="K69" s="65">
        <v>494.21460000000002</v>
      </c>
      <c r="L69" s="66">
        <v>1.0500000000000001E-2</v>
      </c>
      <c r="M69" s="66">
        <v>6.8999999999999999E-3</v>
      </c>
      <c r="N69" s="66">
        <v>1.6999999999999999E-3</v>
      </c>
    </row>
    <row r="70" spans="1:14">
      <c r="A70" t="s">
        <v>715</v>
      </c>
      <c r="B70" t="s">
        <v>716</v>
      </c>
      <c r="C70" t="s">
        <v>99</v>
      </c>
      <c r="D70" t="s">
        <v>122</v>
      </c>
      <c r="E70" t="s">
        <v>717</v>
      </c>
      <c r="F70" t="s">
        <v>523</v>
      </c>
      <c r="G70" t="s">
        <v>101</v>
      </c>
      <c r="H70" s="65">
        <v>515700</v>
      </c>
      <c r="I70" s="65">
        <v>75</v>
      </c>
      <c r="J70" s="65">
        <v>0</v>
      </c>
      <c r="K70" s="65">
        <v>386.77499999999998</v>
      </c>
      <c r="L70" s="66">
        <v>2.3E-3</v>
      </c>
      <c r="M70" s="66">
        <v>5.4000000000000003E-3</v>
      </c>
      <c r="N70" s="66">
        <v>1.2999999999999999E-3</v>
      </c>
    </row>
    <row r="71" spans="1:14">
      <c r="A71" t="s">
        <v>718</v>
      </c>
      <c r="B71" t="s">
        <v>719</v>
      </c>
      <c r="C71" t="s">
        <v>99</v>
      </c>
      <c r="D71" t="s">
        <v>122</v>
      </c>
      <c r="E71" t="s">
        <v>720</v>
      </c>
      <c r="F71" t="s">
        <v>721</v>
      </c>
      <c r="G71" t="s">
        <v>101</v>
      </c>
      <c r="H71" s="65">
        <v>6159</v>
      </c>
      <c r="I71" s="65">
        <v>1472</v>
      </c>
      <c r="J71" s="65">
        <v>0</v>
      </c>
      <c r="K71" s="65">
        <v>90.660480000000007</v>
      </c>
      <c r="L71" s="66">
        <v>2.0000000000000001E-4</v>
      </c>
      <c r="M71" s="66">
        <v>1.2999999999999999E-3</v>
      </c>
      <c r="N71" s="66">
        <v>2.9999999999999997E-4</v>
      </c>
    </row>
    <row r="72" spans="1:14">
      <c r="A72" t="s">
        <v>722</v>
      </c>
      <c r="B72" t="s">
        <v>723</v>
      </c>
      <c r="C72" t="s">
        <v>99</v>
      </c>
      <c r="D72" t="s">
        <v>122</v>
      </c>
      <c r="E72" t="s">
        <v>724</v>
      </c>
      <c r="F72" t="s">
        <v>721</v>
      </c>
      <c r="G72" t="s">
        <v>101</v>
      </c>
      <c r="H72" s="65">
        <v>13167</v>
      </c>
      <c r="I72" s="65">
        <v>1700</v>
      </c>
      <c r="J72" s="65">
        <v>0</v>
      </c>
      <c r="K72" s="65">
        <v>223.839</v>
      </c>
      <c r="L72" s="66">
        <v>2.9999999999999997E-4</v>
      </c>
      <c r="M72" s="66">
        <v>3.0999999999999999E-3</v>
      </c>
      <c r="N72" s="66">
        <v>8.0000000000000004E-4</v>
      </c>
    </row>
    <row r="73" spans="1:14">
      <c r="A73" t="s">
        <v>725</v>
      </c>
      <c r="B73" t="s">
        <v>726</v>
      </c>
      <c r="C73" t="s">
        <v>99</v>
      </c>
      <c r="D73" t="s">
        <v>122</v>
      </c>
      <c r="E73" t="s">
        <v>727</v>
      </c>
      <c r="F73" t="s">
        <v>604</v>
      </c>
      <c r="G73" t="s">
        <v>101</v>
      </c>
      <c r="H73" s="65">
        <v>40372</v>
      </c>
      <c r="I73" s="65">
        <v>452.9</v>
      </c>
      <c r="J73" s="65">
        <v>0</v>
      </c>
      <c r="K73" s="65">
        <v>182.84478799999999</v>
      </c>
      <c r="L73" s="66">
        <v>1E-4</v>
      </c>
      <c r="M73" s="66">
        <v>2.5999999999999999E-3</v>
      </c>
      <c r="N73" s="66">
        <v>5.9999999999999995E-4</v>
      </c>
    </row>
    <row r="74" spans="1:14">
      <c r="A74" t="s">
        <v>728</v>
      </c>
      <c r="B74" t="s">
        <v>729</v>
      </c>
      <c r="C74" t="s">
        <v>99</v>
      </c>
      <c r="D74" t="s">
        <v>122</v>
      </c>
      <c r="E74" t="s">
        <v>730</v>
      </c>
      <c r="F74" t="s">
        <v>604</v>
      </c>
      <c r="G74" t="s">
        <v>101</v>
      </c>
      <c r="H74" s="65">
        <v>1359</v>
      </c>
      <c r="I74" s="65">
        <v>6550</v>
      </c>
      <c r="J74" s="65">
        <v>0</v>
      </c>
      <c r="K74" s="65">
        <v>89.014499999999998</v>
      </c>
      <c r="L74" s="66">
        <v>2.0000000000000001E-4</v>
      </c>
      <c r="M74" s="66">
        <v>1.1999999999999999E-3</v>
      </c>
      <c r="N74" s="66">
        <v>2.9999999999999997E-4</v>
      </c>
    </row>
    <row r="75" spans="1:14">
      <c r="A75" t="s">
        <v>731</v>
      </c>
      <c r="B75" t="s">
        <v>732</v>
      </c>
      <c r="C75" t="s">
        <v>99</v>
      </c>
      <c r="D75" t="s">
        <v>122</v>
      </c>
      <c r="E75" t="s">
        <v>733</v>
      </c>
      <c r="F75" t="s">
        <v>303</v>
      </c>
      <c r="G75" t="s">
        <v>101</v>
      </c>
      <c r="H75" s="65">
        <v>163830.79999999999</v>
      </c>
      <c r="I75" s="65">
        <v>685.1</v>
      </c>
      <c r="J75" s="65">
        <v>0</v>
      </c>
      <c r="K75" s="65">
        <v>1122.4048108</v>
      </c>
      <c r="L75" s="66">
        <v>1.5E-3</v>
      </c>
      <c r="M75" s="66">
        <v>1.5699999999999999E-2</v>
      </c>
      <c r="N75" s="66">
        <v>3.8999999999999998E-3</v>
      </c>
    </row>
    <row r="76" spans="1:14">
      <c r="A76" t="s">
        <v>734</v>
      </c>
      <c r="B76" t="s">
        <v>735</v>
      </c>
      <c r="C76" t="s">
        <v>99</v>
      </c>
      <c r="D76" t="s">
        <v>122</v>
      </c>
      <c r="E76" t="s">
        <v>736</v>
      </c>
      <c r="F76" t="s">
        <v>737</v>
      </c>
      <c r="G76" t="s">
        <v>101</v>
      </c>
      <c r="H76" s="65">
        <v>12913</v>
      </c>
      <c r="I76" s="65">
        <v>742.2</v>
      </c>
      <c r="J76" s="65">
        <v>0</v>
      </c>
      <c r="K76" s="65">
        <v>95.840286000000006</v>
      </c>
      <c r="L76" s="66">
        <v>3.0000000000000001E-3</v>
      </c>
      <c r="M76" s="66">
        <v>1.2999999999999999E-3</v>
      </c>
      <c r="N76" s="66">
        <v>2.9999999999999997E-4</v>
      </c>
    </row>
    <row r="77" spans="1:14">
      <c r="A77" t="s">
        <v>738</v>
      </c>
      <c r="B77" t="s">
        <v>739</v>
      </c>
      <c r="C77" t="s">
        <v>99</v>
      </c>
      <c r="D77" t="s">
        <v>122</v>
      </c>
      <c r="E77" t="s">
        <v>740</v>
      </c>
      <c r="F77" t="s">
        <v>737</v>
      </c>
      <c r="G77" t="s">
        <v>101</v>
      </c>
      <c r="H77" s="65">
        <v>16779</v>
      </c>
      <c r="I77" s="65">
        <v>2167</v>
      </c>
      <c r="J77" s="65">
        <v>0</v>
      </c>
      <c r="K77" s="65">
        <v>363.60093000000001</v>
      </c>
      <c r="L77" s="66">
        <v>4.5999999999999999E-3</v>
      </c>
      <c r="M77" s="66">
        <v>5.1000000000000004E-3</v>
      </c>
      <c r="N77" s="66">
        <v>1.2999999999999999E-3</v>
      </c>
    </row>
    <row r="78" spans="1:14">
      <c r="A78" t="s">
        <v>741</v>
      </c>
      <c r="B78" t="s">
        <v>742</v>
      </c>
      <c r="C78" t="s">
        <v>99</v>
      </c>
      <c r="D78" t="s">
        <v>122</v>
      </c>
      <c r="E78" t="s">
        <v>743</v>
      </c>
      <c r="F78" t="s">
        <v>124</v>
      </c>
      <c r="G78" t="s">
        <v>101</v>
      </c>
      <c r="H78" s="65">
        <v>12463</v>
      </c>
      <c r="I78" s="65">
        <v>3899</v>
      </c>
      <c r="J78" s="65">
        <v>0</v>
      </c>
      <c r="K78" s="65">
        <v>485.93236999999999</v>
      </c>
      <c r="L78" s="66">
        <v>1E-4</v>
      </c>
      <c r="M78" s="66">
        <v>6.7999999999999996E-3</v>
      </c>
      <c r="N78" s="66">
        <v>1.6999999999999999E-3</v>
      </c>
    </row>
    <row r="79" spans="1:14">
      <c r="A79" t="s">
        <v>744</v>
      </c>
      <c r="B79" t="s">
        <v>745</v>
      </c>
      <c r="C79" t="s">
        <v>99</v>
      </c>
      <c r="D79" t="s">
        <v>122</v>
      </c>
      <c r="E79" t="s">
        <v>746</v>
      </c>
      <c r="F79" t="s">
        <v>747</v>
      </c>
      <c r="G79" t="s">
        <v>101</v>
      </c>
      <c r="H79" s="65">
        <v>12785</v>
      </c>
      <c r="I79" s="65">
        <v>500.3</v>
      </c>
      <c r="J79" s="65">
        <v>0</v>
      </c>
      <c r="K79" s="65">
        <v>63.963355</v>
      </c>
      <c r="L79" s="66">
        <v>2.0000000000000001E-4</v>
      </c>
      <c r="M79" s="66">
        <v>8.9999999999999998E-4</v>
      </c>
      <c r="N79" s="66">
        <v>2.0000000000000001E-4</v>
      </c>
    </row>
    <row r="80" spans="1:14">
      <c r="A80" t="s">
        <v>748</v>
      </c>
      <c r="B80" t="s">
        <v>749</v>
      </c>
      <c r="C80" t="s">
        <v>99</v>
      </c>
      <c r="D80" t="s">
        <v>122</v>
      </c>
      <c r="E80" t="s">
        <v>750</v>
      </c>
      <c r="F80" t="s">
        <v>394</v>
      </c>
      <c r="G80" t="s">
        <v>101</v>
      </c>
      <c r="H80" s="65">
        <v>4407</v>
      </c>
      <c r="I80" s="65">
        <v>1555</v>
      </c>
      <c r="J80" s="65">
        <v>0</v>
      </c>
      <c r="K80" s="65">
        <v>68.528850000000006</v>
      </c>
      <c r="L80" s="66">
        <v>1E-4</v>
      </c>
      <c r="M80" s="66">
        <v>1E-3</v>
      </c>
      <c r="N80" s="66">
        <v>2.0000000000000001E-4</v>
      </c>
    </row>
    <row r="81" spans="1:14">
      <c r="A81" t="s">
        <v>751</v>
      </c>
      <c r="B81" t="s">
        <v>752</v>
      </c>
      <c r="C81" t="s">
        <v>99</v>
      </c>
      <c r="D81" t="s">
        <v>122</v>
      </c>
      <c r="E81" t="s">
        <v>753</v>
      </c>
      <c r="F81" t="s">
        <v>394</v>
      </c>
      <c r="G81" t="s">
        <v>101</v>
      </c>
      <c r="H81" s="65">
        <v>48201</v>
      </c>
      <c r="I81" s="65">
        <v>1373</v>
      </c>
      <c r="J81" s="65">
        <v>0</v>
      </c>
      <c r="K81" s="65">
        <v>661.79972999999995</v>
      </c>
      <c r="L81" s="66">
        <v>6.9999999999999999E-4</v>
      </c>
      <c r="M81" s="66">
        <v>9.2999999999999992E-3</v>
      </c>
      <c r="N81" s="66">
        <v>2.3E-3</v>
      </c>
    </row>
    <row r="82" spans="1:14">
      <c r="A82" t="s">
        <v>754</v>
      </c>
      <c r="B82" t="s">
        <v>755</v>
      </c>
      <c r="C82" t="s">
        <v>99</v>
      </c>
      <c r="D82" t="s">
        <v>122</v>
      </c>
      <c r="E82" t="s">
        <v>756</v>
      </c>
      <c r="F82" t="s">
        <v>128</v>
      </c>
      <c r="G82" t="s">
        <v>101</v>
      </c>
      <c r="H82" s="65">
        <v>2772</v>
      </c>
      <c r="I82" s="65">
        <v>9495</v>
      </c>
      <c r="J82" s="65">
        <v>0</v>
      </c>
      <c r="K82" s="65">
        <v>263.20139999999998</v>
      </c>
      <c r="L82" s="66">
        <v>2.0000000000000001E-4</v>
      </c>
      <c r="M82" s="66">
        <v>3.7000000000000002E-3</v>
      </c>
      <c r="N82" s="66">
        <v>8.9999999999999998E-4</v>
      </c>
    </row>
    <row r="83" spans="1:14">
      <c r="A83" t="s">
        <v>757</v>
      </c>
      <c r="B83" t="s">
        <v>758</v>
      </c>
      <c r="C83" t="s">
        <v>99</v>
      </c>
      <c r="D83" t="s">
        <v>122</v>
      </c>
      <c r="E83" t="s">
        <v>759</v>
      </c>
      <c r="F83" t="s">
        <v>128</v>
      </c>
      <c r="G83" t="s">
        <v>101</v>
      </c>
      <c r="H83" s="65">
        <v>81016</v>
      </c>
      <c r="I83" s="65">
        <v>286.39999999999998</v>
      </c>
      <c r="J83" s="65">
        <v>0</v>
      </c>
      <c r="K83" s="65">
        <v>232.02982399999999</v>
      </c>
      <c r="L83" s="66">
        <v>2.9999999999999997E-4</v>
      </c>
      <c r="M83" s="66">
        <v>3.2000000000000002E-3</v>
      </c>
      <c r="N83" s="66">
        <v>8.0000000000000004E-4</v>
      </c>
    </row>
    <row r="84" spans="1:14">
      <c r="A84" s="67" t="s">
        <v>760</v>
      </c>
      <c r="D84" s="14"/>
      <c r="E84" s="14"/>
      <c r="F84" s="14"/>
      <c r="H84" s="69">
        <v>0</v>
      </c>
      <c r="J84" s="69">
        <v>0</v>
      </c>
      <c r="K84" s="69">
        <v>0</v>
      </c>
      <c r="M84" s="68">
        <v>0</v>
      </c>
      <c r="N84" s="68">
        <v>0</v>
      </c>
    </row>
    <row r="85" spans="1:14">
      <c r="A85" t="s">
        <v>224</v>
      </c>
      <c r="B85" t="s">
        <v>224</v>
      </c>
      <c r="D85" s="14"/>
      <c r="E85" s="14"/>
      <c r="F85" t="s">
        <v>224</v>
      </c>
      <c r="G85" t="s">
        <v>224</v>
      </c>
      <c r="H85" s="65">
        <v>0</v>
      </c>
      <c r="I85" s="65">
        <v>0</v>
      </c>
      <c r="K85" s="65">
        <v>0</v>
      </c>
      <c r="L85" s="66">
        <v>0</v>
      </c>
      <c r="M85" s="66">
        <v>0</v>
      </c>
      <c r="N85" s="66">
        <v>0</v>
      </c>
    </row>
    <row r="86" spans="1:14">
      <c r="A86" s="67" t="s">
        <v>229</v>
      </c>
      <c r="D86" s="14"/>
      <c r="E86" s="14"/>
      <c r="F86" s="14"/>
      <c r="H86" s="69">
        <v>155304.45000000001</v>
      </c>
      <c r="J86" s="69">
        <v>3.1939988000000001</v>
      </c>
      <c r="K86" s="69">
        <v>21911.571514772</v>
      </c>
      <c r="M86" s="68">
        <v>0.30680000000000002</v>
      </c>
      <c r="N86" s="68">
        <v>7.5399999999999995E-2</v>
      </c>
    </row>
    <row r="87" spans="1:14">
      <c r="A87" s="67" t="s">
        <v>288</v>
      </c>
      <c r="D87" s="14"/>
      <c r="E87" s="14"/>
      <c r="F87" s="14"/>
      <c r="H87" s="69">
        <v>53050.97</v>
      </c>
      <c r="J87" s="69">
        <v>0</v>
      </c>
      <c r="K87" s="69">
        <v>7845.7512539879999</v>
      </c>
      <c r="M87" s="68">
        <v>0.10979999999999999</v>
      </c>
      <c r="N87" s="68">
        <v>2.7E-2</v>
      </c>
    </row>
    <row r="88" spans="1:14">
      <c r="A88" t="s">
        <v>761</v>
      </c>
      <c r="B88" t="s">
        <v>762</v>
      </c>
      <c r="C88" t="s">
        <v>763</v>
      </c>
      <c r="D88" t="s">
        <v>545</v>
      </c>
      <c r="E88" t="s">
        <v>764</v>
      </c>
      <c r="F88" t="s">
        <v>765</v>
      </c>
      <c r="G88" t="s">
        <v>105</v>
      </c>
      <c r="H88" s="65">
        <v>28359</v>
      </c>
      <c r="I88" s="65">
        <v>1218</v>
      </c>
      <c r="J88" s="65">
        <v>0</v>
      </c>
      <c r="K88" s="65">
        <v>1126.0451412</v>
      </c>
      <c r="L88" s="66">
        <v>5.9999999999999995E-4</v>
      </c>
      <c r="M88" s="66">
        <v>1.5800000000000002E-2</v>
      </c>
      <c r="N88" s="66">
        <v>3.8999999999999998E-3</v>
      </c>
    </row>
    <row r="89" spans="1:14">
      <c r="A89" t="s">
        <v>766</v>
      </c>
      <c r="B89" t="s">
        <v>767</v>
      </c>
      <c r="C89" t="s">
        <v>553</v>
      </c>
      <c r="D89" t="s">
        <v>545</v>
      </c>
      <c r="E89" t="s">
        <v>768</v>
      </c>
      <c r="F89" t="s">
        <v>769</v>
      </c>
      <c r="G89" t="s">
        <v>105</v>
      </c>
      <c r="H89" s="65">
        <v>4108</v>
      </c>
      <c r="I89" s="65">
        <v>12433</v>
      </c>
      <c r="J89" s="65">
        <v>0</v>
      </c>
      <c r="K89" s="65">
        <v>1665.0373064</v>
      </c>
      <c r="L89" s="66">
        <v>1E-4</v>
      </c>
      <c r="M89" s="66">
        <v>2.3300000000000001E-2</v>
      </c>
      <c r="N89" s="66">
        <v>5.7000000000000002E-3</v>
      </c>
    </row>
    <row r="90" spans="1:14">
      <c r="A90" t="s">
        <v>770</v>
      </c>
      <c r="B90" t="s">
        <v>771</v>
      </c>
      <c r="C90" t="s">
        <v>553</v>
      </c>
      <c r="D90" t="s">
        <v>545</v>
      </c>
      <c r="E90" t="s">
        <v>772</v>
      </c>
      <c r="F90" t="s">
        <v>773</v>
      </c>
      <c r="G90" t="s">
        <v>105</v>
      </c>
      <c r="H90" s="65">
        <v>2024</v>
      </c>
      <c r="I90" s="65">
        <v>11613</v>
      </c>
      <c r="J90" s="65">
        <v>0</v>
      </c>
      <c r="K90" s="65">
        <v>766.25361120000002</v>
      </c>
      <c r="L90" s="66">
        <v>0</v>
      </c>
      <c r="M90" s="66">
        <v>1.0699999999999999E-2</v>
      </c>
      <c r="N90" s="66">
        <v>2.5999999999999999E-3</v>
      </c>
    </row>
    <row r="91" spans="1:14">
      <c r="A91" t="s">
        <v>774</v>
      </c>
      <c r="B91" t="s">
        <v>775</v>
      </c>
      <c r="C91" t="s">
        <v>553</v>
      </c>
      <c r="D91" t="s">
        <v>545</v>
      </c>
      <c r="E91" t="s">
        <v>776</v>
      </c>
      <c r="F91" t="s">
        <v>773</v>
      </c>
      <c r="G91" t="s">
        <v>105</v>
      </c>
      <c r="H91" s="65">
        <v>1739</v>
      </c>
      <c r="I91" s="65">
        <v>24249</v>
      </c>
      <c r="J91" s="65">
        <v>0</v>
      </c>
      <c r="K91" s="65">
        <v>1374.7097586</v>
      </c>
      <c r="L91" s="66">
        <v>0</v>
      </c>
      <c r="M91" s="66">
        <v>1.9199999999999998E-2</v>
      </c>
      <c r="N91" s="66">
        <v>4.7000000000000002E-3</v>
      </c>
    </row>
    <row r="92" spans="1:14">
      <c r="A92" t="s">
        <v>777</v>
      </c>
      <c r="B92" t="s">
        <v>778</v>
      </c>
      <c r="C92" t="s">
        <v>553</v>
      </c>
      <c r="D92" t="s">
        <v>779</v>
      </c>
      <c r="E92" t="s">
        <v>780</v>
      </c>
      <c r="F92" t="s">
        <v>773</v>
      </c>
      <c r="G92" t="s">
        <v>105</v>
      </c>
      <c r="H92" s="65">
        <v>14170.97</v>
      </c>
      <c r="I92" s="65">
        <v>1054</v>
      </c>
      <c r="J92" s="65">
        <v>0</v>
      </c>
      <c r="K92" s="65">
        <v>486.92019758800001</v>
      </c>
      <c r="L92" s="66">
        <v>0</v>
      </c>
      <c r="M92" s="66">
        <v>6.7999999999999996E-3</v>
      </c>
      <c r="N92" s="66">
        <v>1.6999999999999999E-3</v>
      </c>
    </row>
    <row r="93" spans="1:14">
      <c r="A93" t="s">
        <v>781</v>
      </c>
      <c r="B93" t="s">
        <v>782</v>
      </c>
      <c r="C93" t="s">
        <v>763</v>
      </c>
      <c r="D93" t="s">
        <v>545</v>
      </c>
      <c r="E93" t="s">
        <v>783</v>
      </c>
      <c r="F93" t="s">
        <v>773</v>
      </c>
      <c r="G93" t="s">
        <v>105</v>
      </c>
      <c r="H93" s="65">
        <v>865</v>
      </c>
      <c r="I93" s="65">
        <v>29028</v>
      </c>
      <c r="J93" s="65">
        <v>0</v>
      </c>
      <c r="K93" s="65">
        <v>818.56057199999998</v>
      </c>
      <c r="L93" s="66">
        <v>0</v>
      </c>
      <c r="M93" s="66">
        <v>1.15E-2</v>
      </c>
      <c r="N93" s="66">
        <v>2.8E-3</v>
      </c>
    </row>
    <row r="94" spans="1:14">
      <c r="A94" t="s">
        <v>784</v>
      </c>
      <c r="B94" t="s">
        <v>785</v>
      </c>
      <c r="C94" t="s">
        <v>553</v>
      </c>
      <c r="D94" t="s">
        <v>545</v>
      </c>
      <c r="E94" t="s">
        <v>786</v>
      </c>
      <c r="F94" t="s">
        <v>787</v>
      </c>
      <c r="G94" t="s">
        <v>105</v>
      </c>
      <c r="H94" s="65">
        <v>1785</v>
      </c>
      <c r="I94" s="65">
        <v>27637</v>
      </c>
      <c r="J94" s="65">
        <v>0</v>
      </c>
      <c r="K94" s="65">
        <v>1608.224667</v>
      </c>
      <c r="L94" s="66">
        <v>0</v>
      </c>
      <c r="M94" s="66">
        <v>2.2499999999999999E-2</v>
      </c>
      <c r="N94" s="66">
        <v>5.4999999999999997E-3</v>
      </c>
    </row>
    <row r="95" spans="1:14">
      <c r="A95" s="67" t="s">
        <v>289</v>
      </c>
      <c r="D95" s="14"/>
      <c r="E95" s="14"/>
      <c r="F95" s="14"/>
      <c r="H95" s="69">
        <v>102253.48</v>
      </c>
      <c r="J95" s="69">
        <v>3.1939988000000001</v>
      </c>
      <c r="K95" s="69">
        <v>14065.820260783999</v>
      </c>
      <c r="M95" s="68">
        <v>0.19689999999999999</v>
      </c>
      <c r="N95" s="68">
        <v>4.8399999999999999E-2</v>
      </c>
    </row>
    <row r="96" spans="1:14">
      <c r="A96" t="s">
        <v>788</v>
      </c>
      <c r="B96" t="s">
        <v>789</v>
      </c>
      <c r="C96" t="s">
        <v>763</v>
      </c>
      <c r="D96" t="s">
        <v>545</v>
      </c>
      <c r="E96" t="s">
        <v>790</v>
      </c>
      <c r="F96" t="s">
        <v>555</v>
      </c>
      <c r="G96" t="s">
        <v>105</v>
      </c>
      <c r="H96" s="65">
        <v>13792</v>
      </c>
      <c r="I96" s="65">
        <v>2136</v>
      </c>
      <c r="J96" s="65">
        <v>0</v>
      </c>
      <c r="K96" s="65">
        <v>960.38661119999995</v>
      </c>
      <c r="L96" s="66">
        <v>8.9999999999999998E-4</v>
      </c>
      <c r="M96" s="66">
        <v>1.34E-2</v>
      </c>
      <c r="N96" s="66">
        <v>3.3E-3</v>
      </c>
    </row>
    <row r="97" spans="1:14">
      <c r="A97" t="s">
        <v>791</v>
      </c>
      <c r="B97" t="s">
        <v>792</v>
      </c>
      <c r="C97" t="s">
        <v>99</v>
      </c>
      <c r="D97" t="s">
        <v>545</v>
      </c>
      <c r="E97" t="s">
        <v>793</v>
      </c>
      <c r="F97" t="s">
        <v>794</v>
      </c>
      <c r="G97" t="s">
        <v>105</v>
      </c>
      <c r="H97" s="65">
        <v>662</v>
      </c>
      <c r="I97" s="65">
        <v>34771</v>
      </c>
      <c r="J97" s="65">
        <v>0</v>
      </c>
      <c r="K97" s="65">
        <v>750.39990520000003</v>
      </c>
      <c r="L97" s="66">
        <v>0</v>
      </c>
      <c r="M97" s="66">
        <v>1.0500000000000001E-2</v>
      </c>
      <c r="N97" s="66">
        <v>2.5999999999999999E-3</v>
      </c>
    </row>
    <row r="98" spans="1:14">
      <c r="A98" t="s">
        <v>795</v>
      </c>
      <c r="B98" t="s">
        <v>796</v>
      </c>
      <c r="C98" t="s">
        <v>797</v>
      </c>
      <c r="D98" t="s">
        <v>545</v>
      </c>
      <c r="E98" t="s">
        <v>798</v>
      </c>
      <c r="F98" t="s">
        <v>794</v>
      </c>
      <c r="G98" t="s">
        <v>105</v>
      </c>
      <c r="H98" s="65">
        <v>356</v>
      </c>
      <c r="I98" s="65">
        <v>178350</v>
      </c>
      <c r="J98" s="65">
        <v>0</v>
      </c>
      <c r="K98" s="65">
        <v>2069.8587600000001</v>
      </c>
      <c r="L98" s="66">
        <v>0</v>
      </c>
      <c r="M98" s="66">
        <v>2.9000000000000001E-2</v>
      </c>
      <c r="N98" s="66">
        <v>7.1000000000000004E-3</v>
      </c>
    </row>
    <row r="99" spans="1:14">
      <c r="A99" t="s">
        <v>799</v>
      </c>
      <c r="B99" t="s">
        <v>800</v>
      </c>
      <c r="C99" t="s">
        <v>122</v>
      </c>
      <c r="D99" t="s">
        <v>545</v>
      </c>
      <c r="E99" t="s">
        <v>801</v>
      </c>
      <c r="F99" t="s">
        <v>802</v>
      </c>
      <c r="G99" t="s">
        <v>109</v>
      </c>
      <c r="H99" s="65">
        <v>33440.74</v>
      </c>
      <c r="I99" s="65">
        <v>300</v>
      </c>
      <c r="J99" s="65">
        <v>0</v>
      </c>
      <c r="K99" s="65">
        <v>388.72853805599999</v>
      </c>
      <c r="L99" s="66">
        <v>1E-4</v>
      </c>
      <c r="M99" s="66">
        <v>5.4000000000000003E-3</v>
      </c>
      <c r="N99" s="66">
        <v>1.2999999999999999E-3</v>
      </c>
    </row>
    <row r="100" spans="1:14">
      <c r="A100" t="s">
        <v>803</v>
      </c>
      <c r="B100" t="s">
        <v>804</v>
      </c>
      <c r="C100" t="s">
        <v>805</v>
      </c>
      <c r="D100" t="s">
        <v>545</v>
      </c>
      <c r="E100" t="s">
        <v>806</v>
      </c>
      <c r="F100" t="s">
        <v>802</v>
      </c>
      <c r="G100" t="s">
        <v>112</v>
      </c>
      <c r="H100" s="65">
        <v>8091</v>
      </c>
      <c r="I100" s="65">
        <v>1704</v>
      </c>
      <c r="J100" s="65">
        <v>0</v>
      </c>
      <c r="K100" s="65">
        <v>622.85819032799998</v>
      </c>
      <c r="L100" s="66">
        <v>2.0000000000000001E-4</v>
      </c>
      <c r="M100" s="66">
        <v>8.6999999999999994E-3</v>
      </c>
      <c r="N100" s="66">
        <v>2.0999999999999999E-3</v>
      </c>
    </row>
    <row r="101" spans="1:14">
      <c r="A101" t="s">
        <v>807</v>
      </c>
      <c r="B101" t="s">
        <v>808</v>
      </c>
      <c r="C101" t="s">
        <v>553</v>
      </c>
      <c r="D101" t="s">
        <v>545</v>
      </c>
      <c r="E101" t="s">
        <v>809</v>
      </c>
      <c r="F101" t="s">
        <v>810</v>
      </c>
      <c r="G101" t="s">
        <v>105</v>
      </c>
      <c r="H101" s="65">
        <v>505</v>
      </c>
      <c r="I101" s="65">
        <v>80010</v>
      </c>
      <c r="J101" s="65">
        <v>0.43970880000000001</v>
      </c>
      <c r="K101" s="65">
        <v>1317.6443388</v>
      </c>
      <c r="L101" s="66">
        <v>0</v>
      </c>
      <c r="M101" s="66">
        <v>1.84E-2</v>
      </c>
      <c r="N101" s="66">
        <v>4.4999999999999997E-3</v>
      </c>
    </row>
    <row r="102" spans="1:14">
      <c r="A102" t="s">
        <v>811</v>
      </c>
      <c r="B102" t="s">
        <v>812</v>
      </c>
      <c r="C102" t="s">
        <v>553</v>
      </c>
      <c r="D102" t="s">
        <v>545</v>
      </c>
      <c r="E102" t="s">
        <v>813</v>
      </c>
      <c r="F102" t="s">
        <v>810</v>
      </c>
      <c r="G102" t="s">
        <v>105</v>
      </c>
      <c r="H102" s="65">
        <v>2988</v>
      </c>
      <c r="I102" s="65">
        <v>12016</v>
      </c>
      <c r="J102" s="65">
        <v>2.7542900000000001</v>
      </c>
      <c r="K102" s="65">
        <v>1173.2184308000001</v>
      </c>
      <c r="L102" s="66">
        <v>0</v>
      </c>
      <c r="M102" s="66">
        <v>1.6400000000000001E-2</v>
      </c>
      <c r="N102" s="66">
        <v>4.0000000000000001E-3</v>
      </c>
    </row>
    <row r="103" spans="1:14">
      <c r="A103" t="s">
        <v>814</v>
      </c>
      <c r="B103" t="s">
        <v>815</v>
      </c>
      <c r="C103" t="s">
        <v>553</v>
      </c>
      <c r="D103" t="s">
        <v>545</v>
      </c>
      <c r="E103" t="s">
        <v>816</v>
      </c>
      <c r="F103" t="s">
        <v>773</v>
      </c>
      <c r="G103" t="s">
        <v>105</v>
      </c>
      <c r="H103" s="65">
        <v>3547</v>
      </c>
      <c r="I103" s="65">
        <v>22678</v>
      </c>
      <c r="J103" s="65">
        <v>0</v>
      </c>
      <c r="K103" s="65">
        <v>2622.3070315999998</v>
      </c>
      <c r="L103" s="66">
        <v>0</v>
      </c>
      <c r="M103" s="66">
        <v>3.6700000000000003E-2</v>
      </c>
      <c r="N103" s="66">
        <v>8.9999999999999993E-3</v>
      </c>
    </row>
    <row r="104" spans="1:14">
      <c r="A104" t="s">
        <v>817</v>
      </c>
      <c r="B104" t="s">
        <v>818</v>
      </c>
      <c r="C104" t="s">
        <v>553</v>
      </c>
      <c r="D104" t="s">
        <v>545</v>
      </c>
      <c r="E104" t="s">
        <v>819</v>
      </c>
      <c r="F104" t="s">
        <v>773</v>
      </c>
      <c r="G104" t="s">
        <v>105</v>
      </c>
      <c r="H104" s="65">
        <v>97</v>
      </c>
      <c r="I104" s="65">
        <v>344016</v>
      </c>
      <c r="J104" s="65">
        <v>0</v>
      </c>
      <c r="K104" s="65">
        <v>1087.8473951999999</v>
      </c>
      <c r="L104" s="66">
        <v>0</v>
      </c>
      <c r="M104" s="66">
        <v>1.52E-2</v>
      </c>
      <c r="N104" s="66">
        <v>3.7000000000000002E-3</v>
      </c>
    </row>
    <row r="105" spans="1:14">
      <c r="A105" t="s">
        <v>820</v>
      </c>
      <c r="B105" t="s">
        <v>821</v>
      </c>
      <c r="C105" t="s">
        <v>553</v>
      </c>
      <c r="D105" t="s">
        <v>545</v>
      </c>
      <c r="E105" t="s">
        <v>822</v>
      </c>
      <c r="F105" t="s">
        <v>773</v>
      </c>
      <c r="G105" t="s">
        <v>105</v>
      </c>
      <c r="H105" s="65">
        <v>2220</v>
      </c>
      <c r="I105" s="65">
        <v>27090</v>
      </c>
      <c r="J105" s="65">
        <v>0</v>
      </c>
      <c r="K105" s="65">
        <v>1960.5574799999999</v>
      </c>
      <c r="L105" s="66">
        <v>0</v>
      </c>
      <c r="M105" s="66">
        <v>2.7400000000000001E-2</v>
      </c>
      <c r="N105" s="66">
        <v>6.7000000000000002E-3</v>
      </c>
    </row>
    <row r="106" spans="1:14">
      <c r="A106" t="s">
        <v>823</v>
      </c>
      <c r="B106" t="s">
        <v>824</v>
      </c>
      <c r="C106" t="s">
        <v>553</v>
      </c>
      <c r="D106" t="s">
        <v>545</v>
      </c>
      <c r="E106" t="s">
        <v>825</v>
      </c>
      <c r="F106" t="s">
        <v>773</v>
      </c>
      <c r="G106" t="s">
        <v>105</v>
      </c>
      <c r="H106" s="65">
        <v>2307</v>
      </c>
      <c r="I106" s="65">
        <v>7530</v>
      </c>
      <c r="J106" s="65">
        <v>0</v>
      </c>
      <c r="K106" s="65">
        <v>566.31774600000006</v>
      </c>
      <c r="L106" s="66">
        <v>0</v>
      </c>
      <c r="M106" s="66">
        <v>7.9000000000000008E-3</v>
      </c>
      <c r="N106" s="66">
        <v>1.9E-3</v>
      </c>
    </row>
    <row r="107" spans="1:14">
      <c r="A107" t="s">
        <v>826</v>
      </c>
      <c r="B107" t="s">
        <v>827</v>
      </c>
      <c r="C107" t="s">
        <v>553</v>
      </c>
      <c r="D107" t="s">
        <v>545</v>
      </c>
      <c r="E107" t="s">
        <v>828</v>
      </c>
      <c r="F107" t="s">
        <v>787</v>
      </c>
      <c r="G107" t="s">
        <v>105</v>
      </c>
      <c r="H107" s="65">
        <v>783</v>
      </c>
      <c r="I107" s="65">
        <v>13696</v>
      </c>
      <c r="J107" s="65">
        <v>0</v>
      </c>
      <c r="K107" s="65">
        <v>349.60135680000002</v>
      </c>
      <c r="L107" s="66">
        <v>0</v>
      </c>
      <c r="M107" s="66">
        <v>4.8999999999999998E-3</v>
      </c>
      <c r="N107" s="66">
        <v>1.1999999999999999E-3</v>
      </c>
    </row>
    <row r="108" spans="1:14">
      <c r="A108" t="s">
        <v>829</v>
      </c>
      <c r="B108" t="s">
        <v>830</v>
      </c>
      <c r="C108" t="s">
        <v>553</v>
      </c>
      <c r="D108" t="s">
        <v>545</v>
      </c>
      <c r="E108" t="s">
        <v>831</v>
      </c>
      <c r="F108" t="s">
        <v>787</v>
      </c>
      <c r="G108" t="s">
        <v>105</v>
      </c>
      <c r="H108" s="65">
        <v>24</v>
      </c>
      <c r="I108" s="65">
        <v>250632</v>
      </c>
      <c r="J108" s="65">
        <v>0</v>
      </c>
      <c r="K108" s="65">
        <v>196.0944768</v>
      </c>
      <c r="L108" s="66">
        <v>0</v>
      </c>
      <c r="M108" s="66">
        <v>2.7000000000000001E-3</v>
      </c>
      <c r="N108" s="66">
        <v>6.9999999999999999E-4</v>
      </c>
    </row>
    <row r="109" spans="1:14">
      <c r="A109" t="s">
        <v>832</v>
      </c>
      <c r="B109" t="s">
        <v>833</v>
      </c>
      <c r="C109" t="s">
        <v>122</v>
      </c>
      <c r="D109" t="s">
        <v>545</v>
      </c>
      <c r="E109" t="s">
        <v>801</v>
      </c>
      <c r="F109" t="s">
        <v>122</v>
      </c>
      <c r="G109" t="s">
        <v>109</v>
      </c>
      <c r="H109" s="65">
        <v>33440.74</v>
      </c>
      <c r="I109" s="65">
        <v>0</v>
      </c>
      <c r="J109" s="65">
        <v>0</v>
      </c>
      <c r="K109" s="65">
        <v>0</v>
      </c>
      <c r="L109" s="66">
        <v>0</v>
      </c>
      <c r="M109" s="66">
        <v>0</v>
      </c>
      <c r="N109" s="66">
        <v>0</v>
      </c>
    </row>
    <row r="110" spans="1:14">
      <c r="A110" s="85" t="s">
        <v>231</v>
      </c>
      <c r="D110" s="14"/>
      <c r="E110" s="14"/>
      <c r="F110" s="14"/>
    </row>
    <row r="111" spans="1:14">
      <c r="A111" s="85" t="s">
        <v>282</v>
      </c>
      <c r="D111" s="14"/>
      <c r="E111" s="14"/>
      <c r="F111" s="14"/>
    </row>
    <row r="112" spans="1:14">
      <c r="A112" s="85" t="s">
        <v>283</v>
      </c>
      <c r="D112" s="14"/>
      <c r="E112" s="14"/>
      <c r="F112" s="14"/>
    </row>
    <row r="113" spans="1:6">
      <c r="A113" s="85" t="s">
        <v>284</v>
      </c>
      <c r="D113" s="14"/>
      <c r="E113" s="14"/>
      <c r="F113" s="14"/>
    </row>
    <row r="114" spans="1:6">
      <c r="A114" s="85" t="s">
        <v>285</v>
      </c>
      <c r="D114" s="14"/>
      <c r="E114" s="14"/>
      <c r="F114" s="14"/>
    </row>
    <row r="115" spans="1:6" hidden="1">
      <c r="D115" s="14"/>
      <c r="E115" s="14"/>
      <c r="F115" s="14"/>
    </row>
    <row r="116" spans="1:6" hidden="1">
      <c r="D116" s="14"/>
      <c r="E116" s="14"/>
      <c r="F116" s="14"/>
    </row>
    <row r="117" spans="1:6" hidden="1">
      <c r="D117" s="14"/>
      <c r="E117" s="14"/>
      <c r="F117" s="14"/>
    </row>
    <row r="118" spans="1:6" hidden="1">
      <c r="D118" s="14"/>
      <c r="E118" s="14"/>
      <c r="F118" s="14"/>
    </row>
    <row r="119" spans="1:6" hidden="1">
      <c r="D119" s="14"/>
      <c r="E119" s="14"/>
      <c r="F119" s="14"/>
    </row>
    <row r="120" spans="1:6" hidden="1">
      <c r="D120" s="14"/>
      <c r="E120" s="14"/>
      <c r="F120" s="14"/>
    </row>
    <row r="121" spans="1:6" hidden="1">
      <c r="D121" s="14"/>
      <c r="E121" s="14"/>
      <c r="F121" s="14"/>
    </row>
    <row r="122" spans="1:6" hidden="1">
      <c r="D122" s="14"/>
      <c r="E122" s="14"/>
      <c r="F122" s="14"/>
    </row>
    <row r="123" spans="1:6" hidden="1">
      <c r="D123" s="14"/>
      <c r="E123" s="14"/>
      <c r="F123" s="14"/>
    </row>
    <row r="124" spans="1:6" hidden="1">
      <c r="D124" s="14"/>
      <c r="E124" s="14"/>
      <c r="F124" s="14"/>
    </row>
    <row r="125" spans="1:6" hidden="1">
      <c r="D125" s="14"/>
      <c r="E125" s="14"/>
      <c r="F125" s="14"/>
    </row>
    <row r="126" spans="1:6" hidden="1">
      <c r="D126" s="14"/>
      <c r="E126" s="14"/>
      <c r="F126" s="14"/>
    </row>
    <row r="127" spans="1:6" hidden="1">
      <c r="D127" s="14"/>
      <c r="E127" s="14"/>
      <c r="F127" s="14"/>
    </row>
    <row r="128" spans="1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7.8554687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BJ5" s="16"/>
    </row>
    <row r="6" spans="1:62" ht="26.25" customHeight="1">
      <c r="A6" s="99" t="s">
        <v>193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3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489825</v>
      </c>
      <c r="H10" s="7"/>
      <c r="I10" s="63">
        <v>1.9135899999999999</v>
      </c>
      <c r="J10" s="63">
        <v>44080.650657999999</v>
      </c>
      <c r="K10" s="7"/>
      <c r="L10" s="64">
        <v>1</v>
      </c>
      <c r="M10" s="64">
        <v>0.15160000000000001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175459</v>
      </c>
      <c r="I11" s="69">
        <v>0</v>
      </c>
      <c r="J11" s="69">
        <v>5540.6144027999999</v>
      </c>
      <c r="L11" s="68">
        <v>0.12570000000000001</v>
      </c>
      <c r="M11" s="68">
        <v>1.9099999999999999E-2</v>
      </c>
    </row>
    <row r="12" spans="1:62">
      <c r="A12" s="67" t="s">
        <v>834</v>
      </c>
      <c r="C12" s="14"/>
      <c r="D12" s="14"/>
      <c r="E12" s="14"/>
      <c r="F12" s="14"/>
      <c r="G12" s="69">
        <v>58643</v>
      </c>
      <c r="I12" s="69">
        <v>0</v>
      </c>
      <c r="J12" s="69">
        <v>545.32125699999995</v>
      </c>
      <c r="L12" s="68">
        <v>1.24E-2</v>
      </c>
      <c r="M12" s="68">
        <v>1.9E-3</v>
      </c>
    </row>
    <row r="13" spans="1:62">
      <c r="A13" t="s">
        <v>835</v>
      </c>
      <c r="B13" t="s">
        <v>836</v>
      </c>
      <c r="C13" t="s">
        <v>99</v>
      </c>
      <c r="D13" t="s">
        <v>837</v>
      </c>
      <c r="E13" t="s">
        <v>838</v>
      </c>
      <c r="F13" t="s">
        <v>101</v>
      </c>
      <c r="G13" s="65">
        <v>58643</v>
      </c>
      <c r="H13" s="65">
        <v>929.9</v>
      </c>
      <c r="I13" s="65">
        <v>0</v>
      </c>
      <c r="J13" s="65">
        <v>545.32125699999995</v>
      </c>
      <c r="K13" s="66">
        <v>1.1000000000000001E-3</v>
      </c>
      <c r="L13" s="66">
        <v>1.24E-2</v>
      </c>
      <c r="M13" s="66">
        <v>1.9E-3</v>
      </c>
    </row>
    <row r="14" spans="1:62">
      <c r="A14" s="67" t="s">
        <v>839</v>
      </c>
      <c r="C14" s="14"/>
      <c r="D14" s="14"/>
      <c r="E14" s="14"/>
      <c r="F14" s="14"/>
      <c r="G14" s="69">
        <v>50407</v>
      </c>
      <c r="I14" s="69">
        <v>0</v>
      </c>
      <c r="J14" s="69">
        <v>2532.4356899999998</v>
      </c>
      <c r="L14" s="68">
        <v>5.7500000000000002E-2</v>
      </c>
      <c r="M14" s="68">
        <v>8.6999999999999994E-3</v>
      </c>
    </row>
    <row r="15" spans="1:62">
      <c r="A15" t="s">
        <v>840</v>
      </c>
      <c r="B15" t="s">
        <v>841</v>
      </c>
      <c r="C15" t="s">
        <v>99</v>
      </c>
      <c r="D15" t="s">
        <v>842</v>
      </c>
      <c r="E15" t="s">
        <v>838</v>
      </c>
      <c r="F15" t="s">
        <v>101</v>
      </c>
      <c r="G15" s="65">
        <v>5977</v>
      </c>
      <c r="H15" s="65">
        <v>8058</v>
      </c>
      <c r="I15" s="65">
        <v>0</v>
      </c>
      <c r="J15" s="65">
        <v>481.62666000000002</v>
      </c>
      <c r="K15" s="66">
        <v>1.6999999999999999E-3</v>
      </c>
      <c r="L15" s="66">
        <v>1.09E-2</v>
      </c>
      <c r="M15" s="66">
        <v>1.6999999999999999E-3</v>
      </c>
    </row>
    <row r="16" spans="1:62">
      <c r="A16" t="s">
        <v>843</v>
      </c>
      <c r="B16" t="s">
        <v>844</v>
      </c>
      <c r="C16" t="s">
        <v>99</v>
      </c>
      <c r="D16" t="s">
        <v>842</v>
      </c>
      <c r="E16" t="s">
        <v>838</v>
      </c>
      <c r="F16" t="s">
        <v>101</v>
      </c>
      <c r="G16" s="65">
        <v>3723</v>
      </c>
      <c r="H16" s="65">
        <v>9720</v>
      </c>
      <c r="I16" s="65">
        <v>0</v>
      </c>
      <c r="J16" s="65">
        <v>361.87560000000002</v>
      </c>
      <c r="K16" s="66">
        <v>1.1999999999999999E-3</v>
      </c>
      <c r="L16" s="66">
        <v>8.2000000000000007E-3</v>
      </c>
      <c r="M16" s="66">
        <v>1.1999999999999999E-3</v>
      </c>
    </row>
    <row r="17" spans="1:13">
      <c r="A17" t="s">
        <v>845</v>
      </c>
      <c r="B17" t="s">
        <v>846</v>
      </c>
      <c r="C17" t="s">
        <v>99</v>
      </c>
      <c r="D17" t="s">
        <v>842</v>
      </c>
      <c r="E17" t="s">
        <v>838</v>
      </c>
      <c r="F17" t="s">
        <v>101</v>
      </c>
      <c r="G17" s="65">
        <v>40707</v>
      </c>
      <c r="H17" s="65">
        <v>4149</v>
      </c>
      <c r="I17" s="65">
        <v>0</v>
      </c>
      <c r="J17" s="65">
        <v>1688.93343</v>
      </c>
      <c r="K17" s="66">
        <v>1.1999999999999999E-3</v>
      </c>
      <c r="L17" s="66">
        <v>3.8300000000000001E-2</v>
      </c>
      <c r="M17" s="66">
        <v>5.7999999999999996E-3</v>
      </c>
    </row>
    <row r="18" spans="1:13">
      <c r="A18" s="67" t="s">
        <v>847</v>
      </c>
      <c r="C18" s="14"/>
      <c r="D18" s="14"/>
      <c r="E18" s="14"/>
      <c r="F18" s="14"/>
      <c r="G18" s="69">
        <v>66409</v>
      </c>
      <c r="I18" s="69">
        <v>0</v>
      </c>
      <c r="J18" s="69">
        <v>2462.8574558</v>
      </c>
      <c r="L18" s="68">
        <v>5.5899999999999998E-2</v>
      </c>
      <c r="M18" s="68">
        <v>8.5000000000000006E-3</v>
      </c>
    </row>
    <row r="19" spans="1:13">
      <c r="A19" t="s">
        <v>848</v>
      </c>
      <c r="B19" t="s">
        <v>849</v>
      </c>
      <c r="C19" t="s">
        <v>99</v>
      </c>
      <c r="D19" t="s">
        <v>850</v>
      </c>
      <c r="E19" t="s">
        <v>851</v>
      </c>
      <c r="F19" t="s">
        <v>101</v>
      </c>
      <c r="G19" s="65">
        <v>66409</v>
      </c>
      <c r="H19" s="65">
        <v>3708.62</v>
      </c>
      <c r="I19" s="65">
        <v>0</v>
      </c>
      <c r="J19" s="65">
        <v>2462.8574558</v>
      </c>
      <c r="K19" s="66">
        <v>3.0000000000000001E-3</v>
      </c>
      <c r="L19" s="66">
        <v>5.5899999999999998E-2</v>
      </c>
      <c r="M19" s="66">
        <v>8.5000000000000006E-3</v>
      </c>
    </row>
    <row r="20" spans="1:13">
      <c r="A20" s="67" t="s">
        <v>852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224</v>
      </c>
      <c r="B21" t="s">
        <v>224</v>
      </c>
      <c r="C21" s="14"/>
      <c r="D21" s="14"/>
      <c r="E21" t="s">
        <v>224</v>
      </c>
      <c r="F21" t="s">
        <v>224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542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224</v>
      </c>
      <c r="B23" t="s">
        <v>224</v>
      </c>
      <c r="C23" s="14"/>
      <c r="D23" s="14"/>
      <c r="E23" t="s">
        <v>224</v>
      </c>
      <c r="F23" t="s">
        <v>224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853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t="s">
        <v>224</v>
      </c>
      <c r="B25" t="s">
        <v>224</v>
      </c>
      <c r="C25" s="14"/>
      <c r="D25" s="14"/>
      <c r="E25" t="s">
        <v>224</v>
      </c>
      <c r="F25" t="s">
        <v>224</v>
      </c>
      <c r="G25" s="65">
        <v>0</v>
      </c>
      <c r="H25" s="65">
        <v>0</v>
      </c>
      <c r="J25" s="65">
        <v>0</v>
      </c>
      <c r="K25" s="66">
        <v>0</v>
      </c>
      <c r="L25" s="66">
        <v>0</v>
      </c>
      <c r="M25" s="66">
        <v>0</v>
      </c>
    </row>
    <row r="26" spans="1:13">
      <c r="A26" s="67" t="s">
        <v>229</v>
      </c>
      <c r="C26" s="14"/>
      <c r="D26" s="14"/>
      <c r="E26" s="14"/>
      <c r="F26" s="14"/>
      <c r="G26" s="69">
        <v>314366</v>
      </c>
      <c r="I26" s="69">
        <v>1.9135899999999999</v>
      </c>
      <c r="J26" s="69">
        <v>38540.036255200001</v>
      </c>
      <c r="L26" s="68">
        <v>0.87429999999999997</v>
      </c>
      <c r="M26" s="68">
        <v>0.1326</v>
      </c>
    </row>
    <row r="27" spans="1:13">
      <c r="A27" s="67" t="s">
        <v>854</v>
      </c>
      <c r="C27" s="14"/>
      <c r="D27" s="14"/>
      <c r="E27" s="14"/>
      <c r="F27" s="14"/>
      <c r="G27" s="69">
        <v>285351</v>
      </c>
      <c r="I27" s="69">
        <v>1.9135899999999999</v>
      </c>
      <c r="J27" s="69">
        <v>35762.656076599997</v>
      </c>
      <c r="L27" s="68">
        <v>0.81130000000000002</v>
      </c>
      <c r="M27" s="68">
        <v>0.123</v>
      </c>
    </row>
    <row r="28" spans="1:13">
      <c r="A28" t="s">
        <v>855</v>
      </c>
      <c r="B28" t="s">
        <v>856</v>
      </c>
      <c r="C28" t="s">
        <v>553</v>
      </c>
      <c r="D28" t="s">
        <v>857</v>
      </c>
      <c r="E28" t="s">
        <v>838</v>
      </c>
      <c r="F28" t="s">
        <v>105</v>
      </c>
      <c r="G28" s="65">
        <v>3245</v>
      </c>
      <c r="H28" s="65">
        <v>8933</v>
      </c>
      <c r="I28" s="65">
        <v>0</v>
      </c>
      <c r="J28" s="65">
        <v>944.995271</v>
      </c>
      <c r="K28" s="66">
        <v>0</v>
      </c>
      <c r="L28" s="66">
        <v>2.1399999999999999E-2</v>
      </c>
      <c r="M28" s="66">
        <v>3.3E-3</v>
      </c>
    </row>
    <row r="29" spans="1:13">
      <c r="A29" t="s">
        <v>858</v>
      </c>
      <c r="B29" t="s">
        <v>859</v>
      </c>
      <c r="C29" t="s">
        <v>553</v>
      </c>
      <c r="D29" t="s">
        <v>860</v>
      </c>
      <c r="E29" t="s">
        <v>838</v>
      </c>
      <c r="F29" t="s">
        <v>105</v>
      </c>
      <c r="G29" s="65">
        <v>489</v>
      </c>
      <c r="H29" s="65">
        <v>45422</v>
      </c>
      <c r="I29" s="65">
        <v>0</v>
      </c>
      <c r="J29" s="65">
        <v>724.09027079999998</v>
      </c>
      <c r="K29" s="66">
        <v>0</v>
      </c>
      <c r="L29" s="66">
        <v>1.6400000000000001E-2</v>
      </c>
      <c r="M29" s="66">
        <v>2.5000000000000001E-3</v>
      </c>
    </row>
    <row r="30" spans="1:13">
      <c r="A30" t="s">
        <v>862</v>
      </c>
      <c r="B30" t="s">
        <v>863</v>
      </c>
      <c r="C30" t="s">
        <v>122</v>
      </c>
      <c r="D30" t="s">
        <v>864</v>
      </c>
      <c r="E30" t="s">
        <v>838</v>
      </c>
      <c r="F30" t="s">
        <v>105</v>
      </c>
      <c r="G30" s="65">
        <v>26632</v>
      </c>
      <c r="H30" s="65">
        <v>1688</v>
      </c>
      <c r="I30" s="65">
        <v>0</v>
      </c>
      <c r="J30" s="65">
        <v>1465.5270015999999</v>
      </c>
      <c r="K30" s="66">
        <v>0</v>
      </c>
      <c r="L30" s="66">
        <v>3.32E-2</v>
      </c>
      <c r="M30" s="66">
        <v>5.0000000000000001E-3</v>
      </c>
    </row>
    <row r="31" spans="1:13">
      <c r="A31" t="s">
        <v>865</v>
      </c>
      <c r="B31" t="s">
        <v>866</v>
      </c>
      <c r="C31" t="s">
        <v>553</v>
      </c>
      <c r="D31" t="s">
        <v>860</v>
      </c>
      <c r="E31" t="s">
        <v>838</v>
      </c>
      <c r="F31" t="s">
        <v>105</v>
      </c>
      <c r="G31" s="65">
        <v>13979</v>
      </c>
      <c r="H31" s="65">
        <v>2598</v>
      </c>
      <c r="I31" s="65">
        <v>0</v>
      </c>
      <c r="J31" s="65">
        <v>1183.9486092</v>
      </c>
      <c r="K31" s="66">
        <v>0</v>
      </c>
      <c r="L31" s="66">
        <v>2.69E-2</v>
      </c>
      <c r="M31" s="66">
        <v>4.1000000000000003E-3</v>
      </c>
    </row>
    <row r="32" spans="1:13">
      <c r="A32" t="s">
        <v>867</v>
      </c>
      <c r="B32" t="s">
        <v>868</v>
      </c>
      <c r="C32" t="s">
        <v>553</v>
      </c>
      <c r="D32" t="s">
        <v>860</v>
      </c>
      <c r="E32" t="s">
        <v>838</v>
      </c>
      <c r="F32" t="s">
        <v>105</v>
      </c>
      <c r="G32" s="65">
        <v>14509</v>
      </c>
      <c r="H32" s="65">
        <v>9318</v>
      </c>
      <c r="I32" s="65">
        <v>0</v>
      </c>
      <c r="J32" s="65">
        <v>4407.3525012</v>
      </c>
      <c r="K32" s="66">
        <v>0</v>
      </c>
      <c r="L32" s="66">
        <v>0.1</v>
      </c>
      <c r="M32" s="66">
        <v>1.52E-2</v>
      </c>
    </row>
    <row r="33" spans="1:13">
      <c r="A33" t="s">
        <v>869</v>
      </c>
      <c r="B33" t="s">
        <v>870</v>
      </c>
      <c r="C33" t="s">
        <v>763</v>
      </c>
      <c r="D33" t="s">
        <v>871</v>
      </c>
      <c r="E33" t="s">
        <v>838</v>
      </c>
      <c r="F33" t="s">
        <v>105</v>
      </c>
      <c r="G33" s="65">
        <v>17101</v>
      </c>
      <c r="H33" s="65">
        <v>4676</v>
      </c>
      <c r="I33" s="65">
        <v>0</v>
      </c>
      <c r="J33" s="65">
        <v>2606.8353975999999</v>
      </c>
      <c r="K33" s="66">
        <v>0</v>
      </c>
      <c r="L33" s="66">
        <v>5.91E-2</v>
      </c>
      <c r="M33" s="66">
        <v>8.9999999999999993E-3</v>
      </c>
    </row>
    <row r="34" spans="1:13">
      <c r="A34" t="s">
        <v>872</v>
      </c>
      <c r="B34" t="s">
        <v>873</v>
      </c>
      <c r="C34" t="s">
        <v>122</v>
      </c>
      <c r="D34" t="s">
        <v>874</v>
      </c>
      <c r="E34" t="s">
        <v>838</v>
      </c>
      <c r="F34" t="s">
        <v>105</v>
      </c>
      <c r="G34" s="65">
        <v>19514</v>
      </c>
      <c r="H34" s="65">
        <v>2575</v>
      </c>
      <c r="I34" s="65">
        <v>1.9135899999999999</v>
      </c>
      <c r="J34" s="65">
        <v>1640.01632</v>
      </c>
      <c r="K34" s="66">
        <v>0</v>
      </c>
      <c r="L34" s="66">
        <v>3.7199999999999997E-2</v>
      </c>
      <c r="M34" s="66">
        <v>5.5999999999999999E-3</v>
      </c>
    </row>
    <row r="35" spans="1:13">
      <c r="A35" t="s">
        <v>875</v>
      </c>
      <c r="B35" t="s">
        <v>876</v>
      </c>
      <c r="C35" t="s">
        <v>763</v>
      </c>
      <c r="D35" t="s">
        <v>874</v>
      </c>
      <c r="E35" t="s">
        <v>838</v>
      </c>
      <c r="F35" t="s">
        <v>105</v>
      </c>
      <c r="G35" s="65">
        <v>21402</v>
      </c>
      <c r="H35" s="65">
        <v>2855</v>
      </c>
      <c r="I35" s="65">
        <v>0</v>
      </c>
      <c r="J35" s="65">
        <v>1991.9483459999999</v>
      </c>
      <c r="K35" s="66">
        <v>0</v>
      </c>
      <c r="L35" s="66">
        <v>4.5199999999999997E-2</v>
      </c>
      <c r="M35" s="66">
        <v>6.8999999999999999E-3</v>
      </c>
    </row>
    <row r="36" spans="1:13">
      <c r="A36" t="s">
        <v>877</v>
      </c>
      <c r="B36" t="s">
        <v>878</v>
      </c>
      <c r="C36" t="s">
        <v>763</v>
      </c>
      <c r="D36" t="s">
        <v>874</v>
      </c>
      <c r="E36" t="s">
        <v>838</v>
      </c>
      <c r="F36" t="s">
        <v>105</v>
      </c>
      <c r="G36" s="65">
        <v>10941</v>
      </c>
      <c r="H36" s="65">
        <v>1930</v>
      </c>
      <c r="I36" s="65">
        <v>0</v>
      </c>
      <c r="J36" s="65">
        <v>688.38583800000004</v>
      </c>
      <c r="K36" s="66">
        <v>0</v>
      </c>
      <c r="L36" s="66">
        <v>1.5599999999999999E-2</v>
      </c>
      <c r="M36" s="66">
        <v>2.3999999999999998E-3</v>
      </c>
    </row>
    <row r="37" spans="1:13">
      <c r="A37" t="s">
        <v>879</v>
      </c>
      <c r="B37" t="s">
        <v>880</v>
      </c>
      <c r="C37" t="s">
        <v>553</v>
      </c>
      <c r="D37" t="s">
        <v>881</v>
      </c>
      <c r="E37" t="s">
        <v>838</v>
      </c>
      <c r="F37" t="s">
        <v>105</v>
      </c>
      <c r="G37" s="65">
        <v>1767</v>
      </c>
      <c r="H37" s="65">
        <v>15073</v>
      </c>
      <c r="I37" s="65">
        <v>0</v>
      </c>
      <c r="J37" s="65">
        <v>868.26810660000001</v>
      </c>
      <c r="K37" s="66">
        <v>0</v>
      </c>
      <c r="L37" s="66">
        <v>1.9699999999999999E-2</v>
      </c>
      <c r="M37" s="66">
        <v>3.0000000000000001E-3</v>
      </c>
    </row>
    <row r="38" spans="1:13">
      <c r="A38" t="s">
        <v>882</v>
      </c>
      <c r="B38" t="s">
        <v>883</v>
      </c>
      <c r="C38" t="s">
        <v>122</v>
      </c>
      <c r="D38" t="s">
        <v>884</v>
      </c>
      <c r="E38" t="s">
        <v>838</v>
      </c>
      <c r="F38" t="s">
        <v>105</v>
      </c>
      <c r="G38" s="65">
        <v>38873</v>
      </c>
      <c r="H38" s="65">
        <v>4633</v>
      </c>
      <c r="I38" s="65">
        <v>0</v>
      </c>
      <c r="J38" s="65">
        <v>5871.2146534000003</v>
      </c>
      <c r="K38" s="66">
        <v>0</v>
      </c>
      <c r="L38" s="66">
        <v>0.13320000000000001</v>
      </c>
      <c r="M38" s="66">
        <v>2.0199999999999999E-2</v>
      </c>
    </row>
    <row r="39" spans="1:13">
      <c r="A39" t="s">
        <v>885</v>
      </c>
      <c r="B39" t="s">
        <v>886</v>
      </c>
      <c r="C39" t="s">
        <v>553</v>
      </c>
      <c r="D39" t="s">
        <v>884</v>
      </c>
      <c r="E39" t="s">
        <v>838</v>
      </c>
      <c r="F39" t="s">
        <v>105</v>
      </c>
      <c r="G39" s="65">
        <v>7543</v>
      </c>
      <c r="H39" s="65">
        <v>6754</v>
      </c>
      <c r="I39" s="65">
        <v>0</v>
      </c>
      <c r="J39" s="65">
        <v>1660.8207571999999</v>
      </c>
      <c r="K39" s="66">
        <v>0</v>
      </c>
      <c r="L39" s="66">
        <v>3.7699999999999997E-2</v>
      </c>
      <c r="M39" s="66">
        <v>5.7000000000000002E-3</v>
      </c>
    </row>
    <row r="40" spans="1:13">
      <c r="A40" t="s">
        <v>887</v>
      </c>
      <c r="B40" t="s">
        <v>888</v>
      </c>
      <c r="C40" t="s">
        <v>805</v>
      </c>
      <c r="D40" t="s">
        <v>884</v>
      </c>
      <c r="E40" t="s">
        <v>838</v>
      </c>
      <c r="F40" t="s">
        <v>105</v>
      </c>
      <c r="G40" s="65">
        <v>23193</v>
      </c>
      <c r="H40" s="65">
        <v>1061.5</v>
      </c>
      <c r="I40" s="65">
        <v>0</v>
      </c>
      <c r="J40" s="65">
        <v>802.59144570000001</v>
      </c>
      <c r="K40" s="66">
        <v>0</v>
      </c>
      <c r="L40" s="66">
        <v>1.8200000000000001E-2</v>
      </c>
      <c r="M40" s="66">
        <v>2.8E-3</v>
      </c>
    </row>
    <row r="41" spans="1:13">
      <c r="A41" t="s">
        <v>889</v>
      </c>
      <c r="B41" t="s">
        <v>890</v>
      </c>
      <c r="C41" t="s">
        <v>553</v>
      </c>
      <c r="D41" t="s">
        <v>891</v>
      </c>
      <c r="E41" t="s">
        <v>838</v>
      </c>
      <c r="F41" t="s">
        <v>105</v>
      </c>
      <c r="G41" s="65">
        <v>24472</v>
      </c>
      <c r="H41" s="65">
        <v>6978</v>
      </c>
      <c r="I41" s="65">
        <v>0</v>
      </c>
      <c r="J41" s="65">
        <v>5566.9590816</v>
      </c>
      <c r="K41" s="66">
        <v>0</v>
      </c>
      <c r="L41" s="66">
        <v>0.1263</v>
      </c>
      <c r="M41" s="66">
        <v>1.9199999999999998E-2</v>
      </c>
    </row>
    <row r="42" spans="1:13">
      <c r="A42" t="s">
        <v>892</v>
      </c>
      <c r="B42" t="s">
        <v>893</v>
      </c>
      <c r="C42" t="s">
        <v>553</v>
      </c>
      <c r="D42" t="s">
        <v>894</v>
      </c>
      <c r="E42" t="s">
        <v>838</v>
      </c>
      <c r="F42" t="s">
        <v>105</v>
      </c>
      <c r="G42" s="65">
        <v>2311</v>
      </c>
      <c r="H42" s="65">
        <v>12595</v>
      </c>
      <c r="I42" s="65">
        <v>0</v>
      </c>
      <c r="J42" s="65">
        <v>948.88966700000003</v>
      </c>
      <c r="K42" s="66">
        <v>0</v>
      </c>
      <c r="L42" s="66">
        <v>2.1499999999999998E-2</v>
      </c>
      <c r="M42" s="66">
        <v>3.3E-3</v>
      </c>
    </row>
    <row r="43" spans="1:13">
      <c r="A43" t="s">
        <v>895</v>
      </c>
      <c r="B43" t="s">
        <v>896</v>
      </c>
      <c r="C43" t="s">
        <v>553</v>
      </c>
      <c r="D43" t="s">
        <v>894</v>
      </c>
      <c r="E43" t="s">
        <v>838</v>
      </c>
      <c r="F43" t="s">
        <v>105</v>
      </c>
      <c r="G43" s="65">
        <v>4429</v>
      </c>
      <c r="H43" s="65">
        <v>5387</v>
      </c>
      <c r="I43" s="65">
        <v>0</v>
      </c>
      <c r="J43" s="65">
        <v>777.8041498</v>
      </c>
      <c r="K43" s="66">
        <v>0</v>
      </c>
      <c r="L43" s="66">
        <v>1.7600000000000001E-2</v>
      </c>
      <c r="M43" s="66">
        <v>2.7000000000000001E-3</v>
      </c>
    </row>
    <row r="44" spans="1:13">
      <c r="A44" t="s">
        <v>897</v>
      </c>
      <c r="B44" t="s">
        <v>898</v>
      </c>
      <c r="C44" t="s">
        <v>553</v>
      </c>
      <c r="D44" t="s">
        <v>899</v>
      </c>
      <c r="E44" t="s">
        <v>838</v>
      </c>
      <c r="F44" t="s">
        <v>105</v>
      </c>
      <c r="G44" s="65">
        <v>3118</v>
      </c>
      <c r="H44" s="65">
        <v>3386</v>
      </c>
      <c r="I44" s="65">
        <v>0</v>
      </c>
      <c r="J44" s="65">
        <v>344.17606480000001</v>
      </c>
      <c r="K44" s="66">
        <v>0</v>
      </c>
      <c r="L44" s="66">
        <v>7.7999999999999996E-3</v>
      </c>
      <c r="M44" s="66">
        <v>1.1999999999999999E-3</v>
      </c>
    </row>
    <row r="45" spans="1:13">
      <c r="A45" t="s">
        <v>900</v>
      </c>
      <c r="B45" t="s">
        <v>901</v>
      </c>
      <c r="C45" t="s">
        <v>805</v>
      </c>
      <c r="D45" t="s">
        <v>902</v>
      </c>
      <c r="E45" t="s">
        <v>838</v>
      </c>
      <c r="F45" t="s">
        <v>105</v>
      </c>
      <c r="G45" s="65">
        <v>51833</v>
      </c>
      <c r="H45" s="65">
        <v>1934.5</v>
      </c>
      <c r="I45" s="65">
        <v>0</v>
      </c>
      <c r="J45" s="65">
        <v>3268.8325951000002</v>
      </c>
      <c r="K45" s="66">
        <v>0</v>
      </c>
      <c r="L45" s="66">
        <v>7.4200000000000002E-2</v>
      </c>
      <c r="M45" s="66">
        <v>1.12E-2</v>
      </c>
    </row>
    <row r="46" spans="1:13">
      <c r="A46" s="67" t="s">
        <v>903</v>
      </c>
      <c r="C46" s="14"/>
      <c r="D46" s="14"/>
      <c r="E46" s="14"/>
      <c r="F46" s="14"/>
      <c r="G46" s="69">
        <v>3403</v>
      </c>
      <c r="I46" s="69">
        <v>0</v>
      </c>
      <c r="J46" s="69">
        <v>1221.8660930000001</v>
      </c>
      <c r="L46" s="68">
        <v>2.7699999999999999E-2</v>
      </c>
      <c r="M46" s="68">
        <v>4.1999999999999997E-3</v>
      </c>
    </row>
    <row r="47" spans="1:13">
      <c r="A47" t="s">
        <v>904</v>
      </c>
      <c r="B47" t="s">
        <v>905</v>
      </c>
      <c r="C47" t="s">
        <v>122</v>
      </c>
      <c r="D47" t="s">
        <v>884</v>
      </c>
      <c r="E47" t="s">
        <v>851</v>
      </c>
      <c r="F47" t="s">
        <v>105</v>
      </c>
      <c r="G47" s="65">
        <v>2226</v>
      </c>
      <c r="H47" s="65">
        <v>11171</v>
      </c>
      <c r="I47" s="65">
        <v>0</v>
      </c>
      <c r="J47" s="65">
        <v>810.65265959999999</v>
      </c>
      <c r="K47" s="66">
        <v>0</v>
      </c>
      <c r="L47" s="66">
        <v>1.84E-2</v>
      </c>
      <c r="M47" s="66">
        <v>2.8E-3</v>
      </c>
    </row>
    <row r="48" spans="1:13">
      <c r="A48" t="s">
        <v>906</v>
      </c>
      <c r="B48" t="s">
        <v>907</v>
      </c>
      <c r="C48" t="s">
        <v>805</v>
      </c>
      <c r="D48" t="s">
        <v>908</v>
      </c>
      <c r="E48" t="s">
        <v>851</v>
      </c>
      <c r="F48" t="s">
        <v>105</v>
      </c>
      <c r="G48" s="65">
        <v>1177</v>
      </c>
      <c r="H48" s="65">
        <v>10717</v>
      </c>
      <c r="I48" s="65">
        <v>0</v>
      </c>
      <c r="J48" s="65">
        <v>411.21343339999999</v>
      </c>
      <c r="K48" s="66">
        <v>0</v>
      </c>
      <c r="L48" s="66">
        <v>9.2999999999999992E-3</v>
      </c>
      <c r="M48" s="66">
        <v>1.4E-3</v>
      </c>
    </row>
    <row r="49" spans="1:13">
      <c r="A49" s="67" t="s">
        <v>542</v>
      </c>
      <c r="C49" s="14"/>
      <c r="D49" s="14"/>
      <c r="E49" s="14"/>
      <c r="F49" s="14"/>
      <c r="G49" s="69">
        <v>25612</v>
      </c>
      <c r="I49" s="69">
        <v>0</v>
      </c>
      <c r="J49" s="69">
        <v>1555.5140856</v>
      </c>
      <c r="L49" s="68">
        <v>3.5299999999999998E-2</v>
      </c>
      <c r="M49" s="68">
        <v>5.4000000000000003E-3</v>
      </c>
    </row>
    <row r="50" spans="1:13">
      <c r="A50" t="s">
        <v>909</v>
      </c>
      <c r="B50" t="s">
        <v>910</v>
      </c>
      <c r="C50" t="s">
        <v>553</v>
      </c>
      <c r="D50" t="s">
        <v>857</v>
      </c>
      <c r="E50" t="s">
        <v>861</v>
      </c>
      <c r="F50" t="s">
        <v>105</v>
      </c>
      <c r="G50" s="65">
        <v>25612</v>
      </c>
      <c r="H50" s="65">
        <v>1863</v>
      </c>
      <c r="I50" s="65">
        <v>0</v>
      </c>
      <c r="J50" s="65">
        <v>1555.5140856</v>
      </c>
      <c r="K50" s="66">
        <v>0</v>
      </c>
      <c r="L50" s="66">
        <v>3.5299999999999998E-2</v>
      </c>
      <c r="M50" s="66">
        <v>5.4000000000000003E-3</v>
      </c>
    </row>
    <row r="51" spans="1:13">
      <c r="A51" s="67" t="s">
        <v>853</v>
      </c>
      <c r="C51" s="14"/>
      <c r="D51" s="14"/>
      <c r="E51" s="14"/>
      <c r="F51" s="14"/>
      <c r="G51" s="69">
        <v>0</v>
      </c>
      <c r="I51" s="69">
        <v>0</v>
      </c>
      <c r="J51" s="69">
        <v>0</v>
      </c>
      <c r="L51" s="68">
        <v>0</v>
      </c>
      <c r="M51" s="68">
        <v>0</v>
      </c>
    </row>
    <row r="52" spans="1:13">
      <c r="A52" t="s">
        <v>224</v>
      </c>
      <c r="B52" t="s">
        <v>224</v>
      </c>
      <c r="C52" s="14"/>
      <c r="D52" s="14"/>
      <c r="E52" t="s">
        <v>224</v>
      </c>
      <c r="F52" t="s">
        <v>224</v>
      </c>
      <c r="G52" s="65">
        <v>0</v>
      </c>
      <c r="H52" s="65">
        <v>0</v>
      </c>
      <c r="J52" s="65">
        <v>0</v>
      </c>
      <c r="K52" s="66">
        <v>0</v>
      </c>
      <c r="L52" s="66">
        <v>0</v>
      </c>
      <c r="M52" s="66">
        <v>0</v>
      </c>
    </row>
    <row r="53" spans="1:13">
      <c r="A53" s="85" t="s">
        <v>231</v>
      </c>
      <c r="C53" s="14"/>
      <c r="D53" s="14"/>
      <c r="E53" s="14"/>
      <c r="F53" s="14"/>
    </row>
    <row r="54" spans="1:13">
      <c r="A54" s="85" t="s">
        <v>282</v>
      </c>
      <c r="C54" s="14"/>
      <c r="D54" s="14"/>
      <c r="E54" s="14"/>
      <c r="F54" s="14"/>
    </row>
    <row r="55" spans="1:13">
      <c r="A55" s="85" t="s">
        <v>283</v>
      </c>
      <c r="C55" s="14"/>
      <c r="D55" s="14"/>
      <c r="E55" s="14"/>
      <c r="F55" s="14"/>
    </row>
    <row r="56" spans="1:13">
      <c r="A56" s="85" t="s">
        <v>284</v>
      </c>
      <c r="C56" s="14"/>
      <c r="D56" s="14"/>
      <c r="E56" s="14"/>
      <c r="F56" s="14"/>
    </row>
    <row r="57" spans="1:13">
      <c r="A57" s="85" t="s">
        <v>285</v>
      </c>
      <c r="C57" s="14"/>
      <c r="D57" s="14"/>
      <c r="E57" s="14"/>
      <c r="F57" s="14"/>
    </row>
    <row r="58" spans="1:13" hidden="1">
      <c r="C58" s="14"/>
      <c r="D58" s="14"/>
      <c r="E58" s="14"/>
      <c r="F58" s="14"/>
    </row>
    <row r="59" spans="1:13" hidden="1">
      <c r="C59" s="14"/>
      <c r="D59" s="14"/>
      <c r="E59" s="14"/>
      <c r="F59" s="14"/>
    </row>
    <row r="60" spans="1:13" hidden="1">
      <c r="C60" s="14"/>
      <c r="D60" s="14"/>
      <c r="E60" s="14"/>
      <c r="F60" s="14"/>
    </row>
    <row r="61" spans="1:13" hidden="1">
      <c r="C61" s="14"/>
      <c r="D61" s="14"/>
      <c r="E61" s="14"/>
      <c r="F61" s="14"/>
    </row>
    <row r="62" spans="1:13" hidden="1">
      <c r="C62" s="14"/>
      <c r="D62" s="14"/>
      <c r="E62" s="14"/>
      <c r="F62" s="14"/>
    </row>
    <row r="63" spans="1:13" hidden="1"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4" ht="26.25" customHeight="1">
      <c r="A6" s="99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3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1102072.83</v>
      </c>
      <c r="J10" s="7"/>
      <c r="K10" s="63">
        <v>5397.7342406600001</v>
      </c>
      <c r="L10" s="7"/>
      <c r="M10" s="64">
        <v>1</v>
      </c>
      <c r="N10" s="64">
        <v>1.8599999999999998E-2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1091681.83</v>
      </c>
      <c r="K11" s="69">
        <v>897.36246426000002</v>
      </c>
      <c r="M11" s="68">
        <v>0.16619999999999999</v>
      </c>
      <c r="N11" s="68">
        <v>3.0999999999999999E-3</v>
      </c>
    </row>
    <row r="12" spans="1:64">
      <c r="A12" s="67" t="s">
        <v>911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224</v>
      </c>
      <c r="B13" t="s">
        <v>224</v>
      </c>
      <c r="C13" s="14"/>
      <c r="D13" s="14"/>
      <c r="E13" t="s">
        <v>224</v>
      </c>
      <c r="F13" t="s">
        <v>224</v>
      </c>
      <c r="H13" t="s">
        <v>224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912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224</v>
      </c>
      <c r="B15" t="s">
        <v>224</v>
      </c>
      <c r="C15" s="14"/>
      <c r="D15" s="14"/>
      <c r="E15" t="s">
        <v>224</v>
      </c>
      <c r="F15" t="s">
        <v>224</v>
      </c>
      <c r="H15" t="s">
        <v>224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1091681.83</v>
      </c>
      <c r="K16" s="69">
        <v>897.36246426000002</v>
      </c>
      <c r="M16" s="68">
        <v>0.16619999999999999</v>
      </c>
      <c r="N16" s="68">
        <v>3.0999999999999999E-3</v>
      </c>
    </row>
    <row r="17" spans="1:14">
      <c r="A17" t="s">
        <v>913</v>
      </c>
      <c r="B17" t="s">
        <v>914</v>
      </c>
      <c r="C17" t="s">
        <v>99</v>
      </c>
      <c r="D17" t="s">
        <v>915</v>
      </c>
      <c r="E17" t="s">
        <v>838</v>
      </c>
      <c r="F17" t="s">
        <v>916</v>
      </c>
      <c r="G17" t="s">
        <v>206</v>
      </c>
      <c r="H17" t="s">
        <v>105</v>
      </c>
      <c r="I17" s="65">
        <v>1091681.83</v>
      </c>
      <c r="J17" s="65">
        <v>82.2</v>
      </c>
      <c r="K17" s="65">
        <v>897.36246426000002</v>
      </c>
      <c r="L17" s="66">
        <v>2.8E-3</v>
      </c>
      <c r="M17" s="66">
        <v>0.16619999999999999</v>
      </c>
      <c r="N17" s="66">
        <v>3.0999999999999999E-3</v>
      </c>
    </row>
    <row r="18" spans="1:14">
      <c r="A18" s="67" t="s">
        <v>542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224</v>
      </c>
      <c r="B19" t="s">
        <v>224</v>
      </c>
      <c r="C19" s="14"/>
      <c r="D19" s="14"/>
      <c r="E19" t="s">
        <v>224</v>
      </c>
      <c r="F19" t="s">
        <v>224</v>
      </c>
      <c r="H19" t="s">
        <v>224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229</v>
      </c>
      <c r="B20" s="14"/>
      <c r="C20" s="14"/>
      <c r="D20" s="14"/>
      <c r="I20" s="69">
        <v>10391</v>
      </c>
      <c r="K20" s="69">
        <v>4500.3717764000003</v>
      </c>
      <c r="M20" s="68">
        <v>0.83379999999999999</v>
      </c>
      <c r="N20" s="68">
        <v>1.55E-2</v>
      </c>
    </row>
    <row r="21" spans="1:14">
      <c r="A21" s="67" t="s">
        <v>911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224</v>
      </c>
      <c r="B22" t="s">
        <v>224</v>
      </c>
      <c r="C22" s="14"/>
      <c r="D22" s="14"/>
      <c r="E22" t="s">
        <v>224</v>
      </c>
      <c r="F22" t="s">
        <v>224</v>
      </c>
      <c r="H22" t="s">
        <v>224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912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224</v>
      </c>
      <c r="B24" t="s">
        <v>224</v>
      </c>
      <c r="C24" s="14"/>
      <c r="D24" s="14"/>
      <c r="E24" t="s">
        <v>224</v>
      </c>
      <c r="F24" t="s">
        <v>224</v>
      </c>
      <c r="H24" t="s">
        <v>224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10391</v>
      </c>
      <c r="K25" s="69">
        <v>4500.3717764000003</v>
      </c>
      <c r="M25" s="68">
        <v>0.83379999999999999</v>
      </c>
      <c r="N25" s="68">
        <v>1.55E-2</v>
      </c>
    </row>
    <row r="26" spans="1:14">
      <c r="A26" t="s">
        <v>917</v>
      </c>
      <c r="B26" t="s">
        <v>918</v>
      </c>
      <c r="C26" t="s">
        <v>122</v>
      </c>
      <c r="D26" t="s">
        <v>919</v>
      </c>
      <c r="E26" t="s">
        <v>838</v>
      </c>
      <c r="F26" t="s">
        <v>224</v>
      </c>
      <c r="G26" t="s">
        <v>920</v>
      </c>
      <c r="H26" t="s">
        <v>105</v>
      </c>
      <c r="I26" s="65">
        <v>2246</v>
      </c>
      <c r="J26" s="65">
        <v>19248</v>
      </c>
      <c r="K26" s="65">
        <v>1409.3308608</v>
      </c>
      <c r="L26" s="66">
        <v>0</v>
      </c>
      <c r="M26" s="66">
        <v>0.2611</v>
      </c>
      <c r="N26" s="66">
        <v>4.7999999999999996E-3</v>
      </c>
    </row>
    <row r="27" spans="1:14">
      <c r="A27" t="s">
        <v>921</v>
      </c>
      <c r="B27" t="s">
        <v>922</v>
      </c>
      <c r="C27" t="s">
        <v>122</v>
      </c>
      <c r="D27" t="s">
        <v>923</v>
      </c>
      <c r="E27" t="s">
        <v>838</v>
      </c>
      <c r="F27" t="s">
        <v>224</v>
      </c>
      <c r="G27" t="s">
        <v>920</v>
      </c>
      <c r="H27" t="s">
        <v>105</v>
      </c>
      <c r="I27" s="65">
        <v>1470</v>
      </c>
      <c r="J27" s="65">
        <v>13533</v>
      </c>
      <c r="K27" s="65">
        <v>648.52842599999997</v>
      </c>
      <c r="L27" s="66">
        <v>0</v>
      </c>
      <c r="M27" s="66">
        <v>0.1201</v>
      </c>
      <c r="N27" s="66">
        <v>2.2000000000000001E-3</v>
      </c>
    </row>
    <row r="28" spans="1:14">
      <c r="A28" t="s">
        <v>924</v>
      </c>
      <c r="B28" t="s">
        <v>925</v>
      </c>
      <c r="C28" t="s">
        <v>122</v>
      </c>
      <c r="D28" t="s">
        <v>926</v>
      </c>
      <c r="E28" t="s">
        <v>838</v>
      </c>
      <c r="F28" t="s">
        <v>224</v>
      </c>
      <c r="G28" t="s">
        <v>920</v>
      </c>
      <c r="H28" t="s">
        <v>105</v>
      </c>
      <c r="I28" s="65">
        <v>3935</v>
      </c>
      <c r="J28" s="65">
        <v>10310</v>
      </c>
      <c r="K28" s="65">
        <v>1322.5771099999999</v>
      </c>
      <c r="L28" s="66">
        <v>0</v>
      </c>
      <c r="M28" s="66">
        <v>0.245</v>
      </c>
      <c r="N28" s="66">
        <v>4.4999999999999997E-3</v>
      </c>
    </row>
    <row r="29" spans="1:14">
      <c r="A29" t="s">
        <v>927</v>
      </c>
      <c r="B29" t="s">
        <v>928</v>
      </c>
      <c r="C29" t="s">
        <v>122</v>
      </c>
      <c r="D29" t="s">
        <v>929</v>
      </c>
      <c r="E29" t="s">
        <v>838</v>
      </c>
      <c r="F29" t="s">
        <v>224</v>
      </c>
      <c r="G29" t="s">
        <v>920</v>
      </c>
      <c r="H29" t="s">
        <v>105</v>
      </c>
      <c r="I29" s="65">
        <v>2740</v>
      </c>
      <c r="J29" s="65">
        <v>12537.9</v>
      </c>
      <c r="K29" s="65">
        <v>1119.9353796</v>
      </c>
      <c r="L29" s="66">
        <v>0</v>
      </c>
      <c r="M29" s="66">
        <v>0.20749999999999999</v>
      </c>
      <c r="N29" s="66">
        <v>3.8999999999999998E-3</v>
      </c>
    </row>
    <row r="30" spans="1:14">
      <c r="A30" s="67" t="s">
        <v>542</v>
      </c>
      <c r="B30" s="14"/>
      <c r="C30" s="14"/>
      <c r="D30" s="14"/>
      <c r="I30" s="69">
        <v>0</v>
      </c>
      <c r="K30" s="69">
        <v>0</v>
      </c>
      <c r="M30" s="68">
        <v>0</v>
      </c>
      <c r="N30" s="68">
        <v>0</v>
      </c>
    </row>
    <row r="31" spans="1:14">
      <c r="A31" t="s">
        <v>224</v>
      </c>
      <c r="B31" t="s">
        <v>224</v>
      </c>
      <c r="C31" s="14"/>
      <c r="D31" s="14"/>
      <c r="E31" t="s">
        <v>224</v>
      </c>
      <c r="F31" t="s">
        <v>224</v>
      </c>
      <c r="H31" t="s">
        <v>224</v>
      </c>
      <c r="I31" s="65">
        <v>0</v>
      </c>
      <c r="J31" s="65">
        <v>0</v>
      </c>
      <c r="K31" s="65">
        <v>0</v>
      </c>
      <c r="L31" s="66">
        <v>0</v>
      </c>
      <c r="M31" s="66">
        <v>0</v>
      </c>
      <c r="N31" s="66">
        <v>0</v>
      </c>
    </row>
    <row r="32" spans="1:14">
      <c r="A32" s="85" t="s">
        <v>231</v>
      </c>
      <c r="B32" s="14"/>
      <c r="C32" s="14"/>
      <c r="D32" s="14"/>
    </row>
    <row r="33" spans="1:4">
      <c r="A33" s="85" t="s">
        <v>282</v>
      </c>
      <c r="B33" s="14"/>
      <c r="C33" s="14"/>
      <c r="D33" s="14"/>
    </row>
    <row r="34" spans="1:4">
      <c r="A34" s="85" t="s">
        <v>283</v>
      </c>
      <c r="B34" s="14"/>
      <c r="C34" s="14"/>
      <c r="D34" s="14"/>
    </row>
    <row r="35" spans="1:4">
      <c r="A35" s="85" t="s">
        <v>284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9" ht="26.25" customHeight="1">
      <c r="A6" s="99" t="s">
        <v>94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136318.37</v>
      </c>
      <c r="G10" s="7"/>
      <c r="H10" s="63">
        <v>155.53145369999999</v>
      </c>
      <c r="I10" s="22"/>
      <c r="J10" s="64">
        <v>1</v>
      </c>
      <c r="K10" s="64">
        <v>5.0000000000000001E-4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136318.37</v>
      </c>
      <c r="H11" s="69">
        <v>155.53145369999999</v>
      </c>
      <c r="J11" s="68">
        <v>1</v>
      </c>
      <c r="K11" s="68">
        <v>5.0000000000000001E-4</v>
      </c>
    </row>
    <row r="12" spans="1:59">
      <c r="A12" s="67" t="s">
        <v>930</v>
      </c>
      <c r="C12" s="14"/>
      <c r="D12" s="14"/>
      <c r="F12" s="69">
        <v>136318.37</v>
      </c>
      <c r="H12" s="69">
        <v>155.53145369999999</v>
      </c>
      <c r="J12" s="68">
        <v>1</v>
      </c>
      <c r="K12" s="68">
        <v>5.0000000000000001E-4</v>
      </c>
    </row>
    <row r="13" spans="1:59">
      <c r="A13" t="s">
        <v>931</v>
      </c>
      <c r="B13" t="s">
        <v>932</v>
      </c>
      <c r="C13" t="s">
        <v>99</v>
      </c>
      <c r="D13" t="s">
        <v>711</v>
      </c>
      <c r="E13" t="s">
        <v>101</v>
      </c>
      <c r="F13" s="65">
        <v>36350</v>
      </c>
      <c r="G13" s="65">
        <v>41.8</v>
      </c>
      <c r="H13" s="65">
        <v>15.1943</v>
      </c>
      <c r="I13" s="66">
        <v>1.0500000000000001E-2</v>
      </c>
      <c r="J13" s="66">
        <v>9.7699999999999995E-2</v>
      </c>
      <c r="K13" s="66">
        <v>1E-4</v>
      </c>
    </row>
    <row r="14" spans="1:59">
      <c r="A14" t="s">
        <v>933</v>
      </c>
      <c r="B14" t="s">
        <v>934</v>
      </c>
      <c r="C14" t="s">
        <v>99</v>
      </c>
      <c r="D14" t="s">
        <v>711</v>
      </c>
      <c r="E14" t="s">
        <v>105</v>
      </c>
      <c r="F14" s="65">
        <v>36350</v>
      </c>
      <c r="G14" s="65">
        <v>199</v>
      </c>
      <c r="H14" s="65">
        <v>72.336500000000001</v>
      </c>
      <c r="I14" s="66">
        <v>1.0500000000000001E-2</v>
      </c>
      <c r="J14" s="66">
        <v>0.46510000000000001</v>
      </c>
      <c r="K14" s="66">
        <v>2.0000000000000001E-4</v>
      </c>
    </row>
    <row r="15" spans="1:59">
      <c r="A15" t="s">
        <v>935</v>
      </c>
      <c r="B15" t="s">
        <v>936</v>
      </c>
      <c r="C15" t="s">
        <v>99</v>
      </c>
      <c r="D15" t="s">
        <v>523</v>
      </c>
      <c r="E15" t="s">
        <v>101</v>
      </c>
      <c r="F15" s="65">
        <v>43723.37</v>
      </c>
      <c r="G15" s="65">
        <v>1</v>
      </c>
      <c r="H15" s="65">
        <v>0.4372337</v>
      </c>
      <c r="I15" s="66">
        <v>4.0000000000000002E-4</v>
      </c>
      <c r="J15" s="66">
        <v>2.8E-3</v>
      </c>
      <c r="K15" s="66">
        <v>0</v>
      </c>
    </row>
    <row r="16" spans="1:59">
      <c r="A16" t="s">
        <v>937</v>
      </c>
      <c r="B16" t="s">
        <v>938</v>
      </c>
      <c r="C16" t="s">
        <v>99</v>
      </c>
      <c r="D16" t="s">
        <v>737</v>
      </c>
      <c r="E16" t="s">
        <v>101</v>
      </c>
      <c r="F16" s="65">
        <v>19895</v>
      </c>
      <c r="G16" s="65">
        <v>339.6</v>
      </c>
      <c r="H16" s="65">
        <v>67.563419999999994</v>
      </c>
      <c r="I16" s="66">
        <v>2.0299999999999999E-2</v>
      </c>
      <c r="J16" s="66">
        <v>0.43440000000000001</v>
      </c>
      <c r="K16" s="66">
        <v>2.0000000000000001E-4</v>
      </c>
    </row>
    <row r="17" spans="1:11">
      <c r="A17" s="67" t="s">
        <v>229</v>
      </c>
      <c r="C17" s="14"/>
      <c r="D17" s="14"/>
      <c r="F17" s="69">
        <v>0</v>
      </c>
      <c r="H17" s="69">
        <v>0</v>
      </c>
      <c r="J17" s="68">
        <v>0</v>
      </c>
      <c r="K17" s="68">
        <v>0</v>
      </c>
    </row>
    <row r="18" spans="1:11">
      <c r="A18" s="67" t="s">
        <v>939</v>
      </c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224</v>
      </c>
      <c r="B19" t="s">
        <v>224</v>
      </c>
      <c r="C19" s="14"/>
      <c r="D19" t="s">
        <v>224</v>
      </c>
      <c r="E19" t="s">
        <v>224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85" t="s">
        <v>231</v>
      </c>
      <c r="C20" s="14"/>
      <c r="D20" s="14"/>
    </row>
    <row r="21" spans="1:11">
      <c r="A21" s="85" t="s">
        <v>282</v>
      </c>
      <c r="C21" s="14"/>
      <c r="D21" s="14"/>
    </row>
    <row r="22" spans="1:11">
      <c r="A22" s="85" t="s">
        <v>283</v>
      </c>
      <c r="C22" s="14"/>
      <c r="D22" s="14"/>
    </row>
    <row r="23" spans="1:11">
      <c r="A23" s="85" t="s">
        <v>284</v>
      </c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B96FB-8F44-4198-B5B4-FAC43103332E}">
  <ds:schemaRefs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7487245-8D54-496D-836F-D71FF5172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309B2-AA9D-4DD0-955D-66E93675B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520042177_b9629_0221</dc:title>
  <dc:creator>Yuli</dc:creator>
  <cp:lastModifiedBy>User</cp:lastModifiedBy>
  <dcterms:created xsi:type="dcterms:W3CDTF">2015-11-10T09:34:27Z</dcterms:created>
  <dcterms:modified xsi:type="dcterms:W3CDTF">2022-01-25T12:08:46Z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bool>false</vt:bool>
  </property>
</Properties>
</file>