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46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B10" i="27" l="1"/>
  <c r="B17" i="27"/>
  <c r="B9" i="27" l="1"/>
  <c r="C42" i="1" s="1"/>
  <c r="J48" i="7"/>
  <c r="J39" i="7"/>
  <c r="J38" i="7" s="1"/>
  <c r="J37" i="7" s="1"/>
  <c r="J10" i="7" s="1"/>
  <c r="C16" i="1" s="1"/>
  <c r="I19" i="2"/>
  <c r="I15" i="2" s="1"/>
  <c r="I10" i="2" s="1"/>
  <c r="I9" i="2" s="1"/>
  <c r="C10" i="1" s="1"/>
  <c r="C41" i="1" l="1"/>
</calcChain>
</file>

<file path=xl/sharedStrings.xml><?xml version="1.0" encoding="utf-8"?>
<sst xmlns="http://schemas.openxmlformats.org/spreadsheetml/2006/main" count="4554" uniqueCount="1268">
  <si>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</si>
  <si>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</si>
  <si>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</si>
  <si>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</si>
  <si>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</si>
  <si>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</si>
  <si>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</si>
  <si>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</si>
  <si>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</si>
  <si>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</si>
  <si>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</si>
  <si>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</si>
  <si>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</si>
  <si>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</si>
  <si>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</si>
  <si>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</si>
  <si>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</si>
  <si>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</si>
  <si>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</si>
  <si>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</si>
  <si>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</si>
  <si>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</si>
  <si>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</si>
  <si>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</si>
  <si>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</si>
  <si>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</si>
  <si>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</si>
  <si>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</si>
  <si>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</si>
  <si>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</si>
  <si>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</si>
  <si>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</si>
  <si>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</si>
  <si>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</si>
  <si>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</si>
  <si>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</si>
  <si>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</si>
  <si>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</si>
  <si>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</si>
  <si>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</si>
  <si>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</si>
  <si>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</si>
  <si>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</si>
  <si>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</si>
  <si>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</si>
  <si>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</si>
  <si>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</si>
  <si>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</si>
  <si>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</si>
  <si>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</si>
  <si>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</si>
  <si>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</si>
  <si>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</si>
  <si>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</si>
  <si>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</si>
  <si>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</si>
  <si>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</si>
  <si>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</si>
  <si>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</si>
  <si>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</si>
  <si>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</si>
  <si>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</si>
  <si>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</si>
  <si>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</si>
  <si>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</si>
  <si>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</si>
  <si>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</si>
  <si>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</si>
  <si>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</si>
  <si>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</si>
  <si>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</si>
  <si>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</si>
  <si>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</si>
  <si>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</si>
  <si>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</si>
  <si>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</si>
  <si>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</si>
  <si>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</si>
  <si>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</si>
  <si>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</si>
  <si>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</si>
  <si>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</si>
  <si>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</si>
  <si>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</si>
  <si>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</si>
  <si>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</si>
  <si>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</si>
  <si>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</si>
  <si>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</si>
  <si>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</si>
  <si>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</si>
  <si>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</si>
  <si>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</si>
  <si>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</si>
  <si>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</si>
  <si>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</si>
  <si>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</si>
  <si>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</si>
  <si>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</si>
  <si>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</si>
  <si>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</si>
  <si>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</si>
  <si>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</si>
  <si>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</si>
  <si>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</si>
  <si>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</si>
  <si>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</si>
  <si>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</si>
  <si>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</si>
  <si>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</si>
  <si>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</si>
  <si>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</si>
  <si>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</si>
  <si>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</si>
  <si>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</si>
  <si>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</si>
  <si>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</si>
  <si>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</si>
  <si>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</si>
  <si>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</si>
  <si>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</si>
  <si>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</si>
  <si>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</si>
  <si>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</si>
  <si>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</si>
  <si>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</si>
  <si>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</si>
  <si>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</si>
  <si>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</si>
  <si>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</si>
  <si>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</si>
  <si>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</si>
  <si>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</si>
  <si>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</si>
  <si>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</si>
  <si>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</si>
  <si>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</si>
  <si>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</si>
  <si>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</si>
  <si>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</si>
  <si>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</si>
  <si>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</si>
  <si>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</si>
  <si>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</si>
  <si>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</si>
  <si>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</si>
  <si>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</si>
  <si>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</si>
  <si>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</si>
  <si>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</si>
  <si>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</si>
  <si>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</si>
  <si>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</si>
  <si>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</si>
  <si>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</si>
  <si>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</si>
  <si>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</si>
  <si>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</si>
  <si>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</si>
  <si>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</si>
  <si>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</si>
  <si>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</si>
  <si>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</si>
  <si>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</si>
  <si>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</si>
  <si>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</si>
  <si>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</si>
  <si>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</si>
  <si>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</si>
  <si>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</si>
  <si>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</si>
  <si>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</si>
  <si>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</si>
  <si>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</si>
  <si>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</si>
  <si>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</si>
  <si>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</si>
  <si>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</si>
  <si>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</si>
  <si>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</si>
  <si>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</si>
  <si>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</si>
  <si>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</si>
  <si>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</si>
  <si>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</si>
  <si>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</si>
  <si>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</si>
  <si>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</si>
  <si>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</si>
  <si>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</si>
  <si>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</si>
  <si>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</si>
  <si>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</si>
  <si>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</si>
  <si>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</si>
  <si>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</si>
  <si>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31/03/2020</t>
  </si>
  <si>
    <t>הכשרה לבני 50 ומטה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</si>
  <si>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</si>
  <si>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</si>
  <si>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</si>
  <si>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</si>
  <si>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</si>
  <si>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</si>
  <si>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S&amp;P מעלות</t>
  </si>
  <si>
    <t>עו'ש- בנק מזרחי</t>
  </si>
  <si>
    <t>1111111111- 20- בנק מזרחי</t>
  </si>
  <si>
    <t>20</t>
  </si>
  <si>
    <t>עו'ש(לקבל)- בנק מזרחי</t>
  </si>
  <si>
    <t>סה"כ יתרת מזומנים ועו"ש נקובים במט"ח</t>
  </si>
  <si>
    <t>אירו-100- בנק מזרחי</t>
  </si>
  <si>
    <t>100- 20- בנק מזרחי</t>
  </si>
  <si>
    <t>דולר -20001- בנק לאומי</t>
  </si>
  <si>
    <t>20001- 10- בנק לאומי</t>
  </si>
  <si>
    <t>דולר -20001- בנק מזרחי</t>
  </si>
  <si>
    <t>20001- 20- בנק מזרחי</t>
  </si>
  <si>
    <t>דולר -20001(לקבל)- בנק מזרחי</t>
  </si>
  <si>
    <t>דולר -20001(לשלם)- בנק מזרחי</t>
  </si>
  <si>
    <t>לי"ש - 70002- בנק מזרחי</t>
  </si>
  <si>
    <t>70002- 20-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</si>
  <si>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</si>
  <si>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</si>
  <si>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</si>
  <si>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</si>
  <si>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</si>
  <si>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</si>
  <si>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</si>
  <si>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</si>
  <si>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</si>
  <si>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</si>
  <si>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</si>
  <si>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</si>
  <si>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</si>
  <si>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</t>
  </si>
  <si>
    <t>23/03/20</t>
  </si>
  <si>
    <t>5904 גליל- האוצר - ממשלתית צמודה</t>
  </si>
  <si>
    <t>9590431</t>
  </si>
  <si>
    <t>03/09/18</t>
  </si>
  <si>
    <t>ממצמ0922- האוצר - ממשלתית צמודה</t>
  </si>
  <si>
    <t>1124056</t>
  </si>
  <si>
    <t>ממצמ0923</t>
  </si>
  <si>
    <t>1128081</t>
  </si>
  <si>
    <t>17/02/20</t>
  </si>
  <si>
    <t>ממשלתי צמוד 0545</t>
  </si>
  <si>
    <t>1134865</t>
  </si>
  <si>
    <t>12/03/20</t>
  </si>
  <si>
    <t>צמוד 1020</t>
  </si>
  <si>
    <t>1137181</t>
  </si>
  <si>
    <t>16/01/20</t>
  </si>
  <si>
    <t>סה"כ לא צמודות</t>
  </si>
  <si>
    <t>סה"כ מלווה קצר מועד</t>
  </si>
  <si>
    <t>מ.ק.מ.  211- בנק ישראל- מק"מ</t>
  </si>
  <si>
    <t>8210213</t>
  </si>
  <si>
    <t>11/02/20</t>
  </si>
  <si>
    <t>סה"כ שחר</t>
  </si>
  <si>
    <t>ממשל שקלית 0330- האוצר - ממשלתית שקלית</t>
  </si>
  <si>
    <t>1160985</t>
  </si>
  <si>
    <t>08/12/19</t>
  </si>
  <si>
    <t>ממשל שקלית 0347</t>
  </si>
  <si>
    <t>1140193</t>
  </si>
  <si>
    <t>ממשל שקלית 0928</t>
  </si>
  <si>
    <t>1150879</t>
  </si>
  <si>
    <t>03/10/19</t>
  </si>
  <si>
    <t>ממשק 1026- האוצר - ממשלתית שקלית</t>
  </si>
  <si>
    <t>1099456</t>
  </si>
  <si>
    <t>26/11/19</t>
  </si>
  <si>
    <t>ממשק0142- האוצר - ממשלתית שקלית</t>
  </si>
  <si>
    <t>1125400</t>
  </si>
  <si>
    <t>22/03/20</t>
  </si>
  <si>
    <t>סה"כ גילון</t>
  </si>
  <si>
    <t>ממשל משתנה 0526- האוצר - ממשלתית משתנה</t>
  </si>
  <si>
    <t>1141795</t>
  </si>
  <si>
    <t>27/02/19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</si>
  <si>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</si>
  <si>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</si>
  <si>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</si>
  <si>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</si>
  <si>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</si>
  <si>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</si>
  <si>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</si>
  <si>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</si>
  <si>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</si>
  <si>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</si>
  <si>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</si>
  <si>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</si>
  <si>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1142215</t>
  </si>
  <si>
    <t>515666881</t>
  </si>
  <si>
    <t>אג"ח מובנות</t>
  </si>
  <si>
    <t>29/10/17</t>
  </si>
  <si>
    <t>בינלאומי הנפק אגח ט</t>
  </si>
  <si>
    <t>1135177</t>
  </si>
  <si>
    <t>513141879</t>
  </si>
  <si>
    <t>בנקים</t>
  </si>
  <si>
    <t>01/03/17</t>
  </si>
  <si>
    <t>מקורות  אגח 11- מקורות</t>
  </si>
  <si>
    <t>1158476</t>
  </si>
  <si>
    <t>520010869</t>
  </si>
  <si>
    <t>פועלים הנפ אג32- פועלים הנפקות</t>
  </si>
  <si>
    <t>1940535</t>
  </si>
  <si>
    <t>520032640</t>
  </si>
  <si>
    <t>21/11/19</t>
  </si>
  <si>
    <t>עזריאלי אג"ח ה- קבוצת עזריאלי</t>
  </si>
  <si>
    <t>1156603</t>
  </si>
  <si>
    <t>510960719</t>
  </si>
  <si>
    <t>נדל"ן מניב</t>
  </si>
  <si>
    <t>22/01/19</t>
  </si>
  <si>
    <t>פועלים הנפקות אג"ח 10</t>
  </si>
  <si>
    <t>1940402</t>
  </si>
  <si>
    <t>15/08/17</t>
  </si>
  <si>
    <t>אמות אג2- אמות</t>
  </si>
  <si>
    <t>1126630</t>
  </si>
  <si>
    <t>520026683</t>
  </si>
  <si>
    <t>16/11/17</t>
  </si>
  <si>
    <t>אמות אג4- אמות</t>
  </si>
  <si>
    <t>1133149</t>
  </si>
  <si>
    <t>19/09/17</t>
  </si>
  <si>
    <t>גב ים אג"ח 6- גב-ים</t>
  </si>
  <si>
    <t>7590128</t>
  </si>
  <si>
    <t>520001736</t>
  </si>
  <si>
    <t>12/09/17</t>
  </si>
  <si>
    <t>לאומי שה נד 300- לאומי</t>
  </si>
  <si>
    <t>6040257</t>
  </si>
  <si>
    <t>520018078</t>
  </si>
  <si>
    <t>21/08/17</t>
  </si>
  <si>
    <t>מליסרון אג"ח 5- מליסרון</t>
  </si>
  <si>
    <t>3230091</t>
  </si>
  <si>
    <t>520037789</t>
  </si>
  <si>
    <t>29/03/17</t>
  </si>
  <si>
    <t>פועלים הנ שה נד 1- פועלים הנפקות</t>
  </si>
  <si>
    <t>1940444</t>
  </si>
  <si>
    <t>18/06/17</t>
  </si>
  <si>
    <t>ריט אג"ח 4- ריט1</t>
  </si>
  <si>
    <t>1129899</t>
  </si>
  <si>
    <t>513821488</t>
  </si>
  <si>
    <t>25/04/17</t>
  </si>
  <si>
    <t>אדמה אגח  2</t>
  </si>
  <si>
    <t>1110915</t>
  </si>
  <si>
    <t>520043605</t>
  </si>
  <si>
    <t>כימיה, גומי ופלסטיק</t>
  </si>
  <si>
    <t>ביג אג"ח 12- ביג</t>
  </si>
  <si>
    <t>1156231</t>
  </si>
  <si>
    <t>513623314</t>
  </si>
  <si>
    <t>ביג אג"ח 15- ביג</t>
  </si>
  <si>
    <t>1162221</t>
  </si>
  <si>
    <t>09/03/20</t>
  </si>
  <si>
    <t>בראק אן וי אגח 1- בראק אן וי</t>
  </si>
  <si>
    <t>1122860</t>
  </si>
  <si>
    <t>34250659</t>
  </si>
  <si>
    <t>18/05/17</t>
  </si>
  <si>
    <t>גזית גלוב אגח יג- גזית גלוב</t>
  </si>
  <si>
    <t>1260652</t>
  </si>
  <si>
    <t>520033234</t>
  </si>
  <si>
    <t>18/12/18</t>
  </si>
  <si>
    <t>גזית גלוב אגח יד- גזית גלוב</t>
  </si>
  <si>
    <t>1260736</t>
  </si>
  <si>
    <t>דיסקונט מנ שה 1- דיסקונט מנפיקים</t>
  </si>
  <si>
    <t>7480098</t>
  </si>
  <si>
    <t>520029935</t>
  </si>
  <si>
    <t>מזרחי טפחות שה 1</t>
  </si>
  <si>
    <t>6950083</t>
  </si>
  <si>
    <t>520000522</t>
  </si>
  <si>
    <t>14/08/17</t>
  </si>
  <si>
    <t>פועלים הנפקות אג"ח 18- פועלים הנפקות</t>
  </si>
  <si>
    <t>1940600</t>
  </si>
  <si>
    <t>20/06/18</t>
  </si>
  <si>
    <t>רבוע נדלן אגח ו- רבוע נדלן</t>
  </si>
  <si>
    <t>1140607</t>
  </si>
  <si>
    <t>513765859</t>
  </si>
  <si>
    <t>15/03/20</t>
  </si>
  <si>
    <t>אלרוב נדלן אגח ה- אלרוב נדל"ן</t>
  </si>
  <si>
    <t>3870169</t>
  </si>
  <si>
    <t>520038894</t>
  </si>
  <si>
    <t>15/12/19</t>
  </si>
  <si>
    <t>אשטרום נכ אגח10</t>
  </si>
  <si>
    <t>2510204</t>
  </si>
  <si>
    <t>520036617</t>
  </si>
  <si>
    <t>25/12/18</t>
  </si>
  <si>
    <t>אשטרום נכסים אגח 8- אשטרום נכסים</t>
  </si>
  <si>
    <t>2510162</t>
  </si>
  <si>
    <t>24/05/17</t>
  </si>
  <si>
    <t>חברה לישראל אג"ח 7- חברה לישראל</t>
  </si>
  <si>
    <t>5760160</t>
  </si>
  <si>
    <t>520028010</t>
  </si>
  <si>
    <t>30/04/17</t>
  </si>
  <si>
    <t>מבני תעש  אגח כ- מבני תעשיה</t>
  </si>
  <si>
    <t>2260495</t>
  </si>
  <si>
    <t>520024126</t>
  </si>
  <si>
    <t>A</t>
  </si>
  <si>
    <t>S&amp;P</t>
  </si>
  <si>
    <t>26/12/18</t>
  </si>
  <si>
    <t>מגה אור אגח ט- מגה אור</t>
  </si>
  <si>
    <t>1165141</t>
  </si>
  <si>
    <t>513257873</t>
  </si>
  <si>
    <t>23/02/20</t>
  </si>
  <si>
    <t>אגוד כ"א- אגוד הנפקות</t>
  </si>
  <si>
    <t>1141878</t>
  </si>
  <si>
    <t>513668277</t>
  </si>
  <si>
    <t>29/11/17</t>
  </si>
  <si>
    <t>אדגר      אגח י- אדגר השקעות</t>
  </si>
  <si>
    <t>1820208</t>
  </si>
  <si>
    <t>520035171</t>
  </si>
  <si>
    <t>28/03/18</t>
  </si>
  <si>
    <t>אדגר אג"ח 9- אדגר השקעות</t>
  </si>
  <si>
    <t>1820190</t>
  </si>
  <si>
    <t>דה לסר אג4- דה לסר</t>
  </si>
  <si>
    <t>1132059</t>
  </si>
  <si>
    <t>1513</t>
  </si>
  <si>
    <t>14/01/19</t>
  </si>
  <si>
    <t>שטראוס גרופ אג"ח ד</t>
  </si>
  <si>
    <t>7460363</t>
  </si>
  <si>
    <t>520003781</t>
  </si>
  <si>
    <t>מזון</t>
  </si>
  <si>
    <t>ישראכרט אגח א- ישראכרט</t>
  </si>
  <si>
    <t>1157536</t>
  </si>
  <si>
    <t>510706153</t>
  </si>
  <si>
    <t>18/03/20</t>
  </si>
  <si>
    <t>סאמיט     אגח י- סאמיט</t>
  </si>
  <si>
    <t>1143395</t>
  </si>
  <si>
    <t>520043720</t>
  </si>
  <si>
    <t>אלוני חץ אגח יב- אלוני חץ</t>
  </si>
  <si>
    <t>3900495</t>
  </si>
  <si>
    <t>520038506</t>
  </si>
  <si>
    <t>12/08/19</t>
  </si>
  <si>
    <t>בזק       אגח 9</t>
  </si>
  <si>
    <t>2300176</t>
  </si>
  <si>
    <t>520031931</t>
  </si>
  <si>
    <t>הראל הנ אג14- הראל הנפקות</t>
  </si>
  <si>
    <t>1143122</t>
  </si>
  <si>
    <t>513834200</t>
  </si>
  <si>
    <t>ביטוח</t>
  </si>
  <si>
    <t>02/12/19</t>
  </si>
  <si>
    <t>כללביט אגח  י- כללביט מימון</t>
  </si>
  <si>
    <t>1136068</t>
  </si>
  <si>
    <t>513754069</t>
  </si>
  <si>
    <t>מליסרון אגח טו</t>
  </si>
  <si>
    <t>3230240</t>
  </si>
  <si>
    <t>פז נפט אגח ח- פז נפט</t>
  </si>
  <si>
    <t>1162817</t>
  </si>
  <si>
    <t>510216054</t>
  </si>
  <si>
    <t>אנרגיה</t>
  </si>
  <si>
    <t>18/02/20</t>
  </si>
  <si>
    <t>קרסו אגח א- קרסו מוטורס</t>
  </si>
  <si>
    <t>1136464</t>
  </si>
  <si>
    <t>514065283</t>
  </si>
  <si>
    <t>מסחר</t>
  </si>
  <si>
    <t>14/11/16</t>
  </si>
  <si>
    <t>דמרי אג"ח 8- דמרי</t>
  </si>
  <si>
    <t>1153725</t>
  </si>
  <si>
    <t>511399388</t>
  </si>
  <si>
    <t>לידר אגח ז- לידר השקעות</t>
  </si>
  <si>
    <t>3180338</t>
  </si>
  <si>
    <t>520037664</t>
  </si>
  <si>
    <t>לייטסטון אג1- לייטסטון</t>
  </si>
  <si>
    <t>1133891</t>
  </si>
  <si>
    <t>1630</t>
  </si>
  <si>
    <t>08/03/20</t>
  </si>
  <si>
    <t>מויניאן אג"ח א'- מויניאן לימיטד</t>
  </si>
  <si>
    <t>1135656</t>
  </si>
  <si>
    <t>1643</t>
  </si>
  <si>
    <t>ספנסר אגח ג- ספנסר אקוויטי</t>
  </si>
  <si>
    <t>1147495</t>
  </si>
  <si>
    <t>1838863</t>
  </si>
  <si>
    <t>12/02/20</t>
  </si>
  <si>
    <t>פרטנר     אגח ו- פרטנר</t>
  </si>
  <si>
    <t>1141415</t>
  </si>
  <si>
    <t>520044314</t>
  </si>
  <si>
    <t>פרטנר  אגח ז- פרטנר</t>
  </si>
  <si>
    <t>1156397</t>
  </si>
  <si>
    <t>23/01/19</t>
  </si>
  <si>
    <t>אזורים   אגח 12</t>
  </si>
  <si>
    <t>7150360</t>
  </si>
  <si>
    <t>520025990</t>
  </si>
  <si>
    <t>04/08/16</t>
  </si>
  <si>
    <t>אזורים אגח 13- אזורים</t>
  </si>
  <si>
    <t>7150410</t>
  </si>
  <si>
    <t>25/07/19</t>
  </si>
  <si>
    <t>אנרג'יקס אגח א- אנרג'יקס</t>
  </si>
  <si>
    <t>1161751</t>
  </si>
  <si>
    <t>513901371</t>
  </si>
  <si>
    <t>אפריקה מג אגח ה- אפריקה מגורים</t>
  </si>
  <si>
    <t>1162825</t>
  </si>
  <si>
    <t>520034760</t>
  </si>
  <si>
    <t>אשדר אגח 5- אשדר</t>
  </si>
  <si>
    <t>1157783</t>
  </si>
  <si>
    <t>510609761</t>
  </si>
  <si>
    <t>01/12/19</t>
  </si>
  <si>
    <t>אשטרום קב אגח ב- אשטרום קבוצה</t>
  </si>
  <si>
    <t>1132331</t>
  </si>
  <si>
    <t>510381601</t>
  </si>
  <si>
    <t>אשטרום קב אגח ג- אשטרום קבוצה</t>
  </si>
  <si>
    <t>1140102</t>
  </si>
  <si>
    <t>הרץ פרופר אגח א- הרץ פרופרטיס</t>
  </si>
  <si>
    <t>1142603</t>
  </si>
  <si>
    <t>1957081</t>
  </si>
  <si>
    <t>17/12/17</t>
  </si>
  <si>
    <t>חברה לישראל אגח14- חברה לישראל</t>
  </si>
  <si>
    <t>5760301</t>
  </si>
  <si>
    <t>מגדלי תיכון אגח ד- מגדלי ים תיכון</t>
  </si>
  <si>
    <t>1159326</t>
  </si>
  <si>
    <t>512719485</t>
  </si>
  <si>
    <t>סאות'רן אג"ח ג- סאותרן פרופרטיס</t>
  </si>
  <si>
    <t>1159474</t>
  </si>
  <si>
    <t>1921080</t>
  </si>
  <si>
    <t>סלקום    אגח יב- סלקום</t>
  </si>
  <si>
    <t>1143080</t>
  </si>
  <si>
    <t>511930125</t>
  </si>
  <si>
    <t>ספנסר  אגח א- ספנסר אקוויטי</t>
  </si>
  <si>
    <t>1133800</t>
  </si>
  <si>
    <t>12/01/20</t>
  </si>
  <si>
    <t>אפי נכסים אגח י- אפי נכסים</t>
  </si>
  <si>
    <t>1160878</t>
  </si>
  <si>
    <t>510560188</t>
  </si>
  <si>
    <t>06/10/19</t>
  </si>
  <si>
    <t>אפקון החזקות אג"ח א- אפקון החזקות</t>
  </si>
  <si>
    <t>5780135</t>
  </si>
  <si>
    <t>520033473</t>
  </si>
  <si>
    <t>חשמל</t>
  </si>
  <si>
    <t>19/03/19</t>
  </si>
  <si>
    <t>בזן  אגח י'- בתי זיקוק</t>
  </si>
  <si>
    <t>2590511</t>
  </si>
  <si>
    <t>520036658</t>
  </si>
  <si>
    <t>דה לסר אג"ח ה- דה לסר</t>
  </si>
  <si>
    <t>1135664</t>
  </si>
  <si>
    <t>דור אלון  אגח ה- דור אלון</t>
  </si>
  <si>
    <t>1136761</t>
  </si>
  <si>
    <t>520043878</t>
  </si>
  <si>
    <t>דור אלון  אגח ז- דור אלון</t>
  </si>
  <si>
    <t>1157700</t>
  </si>
  <si>
    <t>סאות'רן   אגח א- סאותרן פרופרטיס</t>
  </si>
  <si>
    <t>1140094</t>
  </si>
  <si>
    <t>אלון רבוע אגח ד- אלון רבוע כחול</t>
  </si>
  <si>
    <t>1139583</t>
  </si>
  <si>
    <t>520042847</t>
  </si>
  <si>
    <t>01/02/18</t>
  </si>
  <si>
    <t>אלון רבוע כחול אג"ח ה- אלון רבוע כחול</t>
  </si>
  <si>
    <t>1155621</t>
  </si>
  <si>
    <t>27/11/18</t>
  </si>
  <si>
    <t>אמ.די.ג'י אגח ב- אמ.די.ג'י</t>
  </si>
  <si>
    <t>1140557</t>
  </si>
  <si>
    <t>1632</t>
  </si>
  <si>
    <t>צמח המרמן אגח ו- צמח המרמן</t>
  </si>
  <si>
    <t>1158633</t>
  </si>
  <si>
    <t>512531203</t>
  </si>
  <si>
    <t>03/07/19</t>
  </si>
  <si>
    <t>צרפתי     אגח ט- צרפתי</t>
  </si>
  <si>
    <t>4250197</t>
  </si>
  <si>
    <t>520039090</t>
  </si>
  <si>
    <t>10/06/18</t>
  </si>
  <si>
    <t>אאורה אגח יד- אאורה</t>
  </si>
  <si>
    <t>3730488</t>
  </si>
  <si>
    <t>520038274</t>
  </si>
  <si>
    <t>04/07/19</t>
  </si>
  <si>
    <t>רילייטד אג1- רילייטד</t>
  </si>
  <si>
    <t>1134923</t>
  </si>
  <si>
    <t>1849766</t>
  </si>
  <si>
    <t>19/12/18</t>
  </si>
  <si>
    <t>אלה פקדון אג1- אלה פקדונות</t>
  </si>
  <si>
    <t>1141662</t>
  </si>
  <si>
    <t>28/10/18</t>
  </si>
  <si>
    <t>ביג       אגח י- ביג</t>
  </si>
  <si>
    <t>1143023</t>
  </si>
  <si>
    <t>14/04/19</t>
  </si>
  <si>
    <t>שמוס  אג"ח א- שמוס</t>
  </si>
  <si>
    <t>1155951</t>
  </si>
  <si>
    <t>633896</t>
  </si>
  <si>
    <t>09/09/19</t>
  </si>
  <si>
    <t>סאפיינס   אגח ב- סאפיינס</t>
  </si>
  <si>
    <t>1141936</t>
  </si>
  <si>
    <t>1146</t>
  </si>
  <si>
    <t>14/09/17</t>
  </si>
  <si>
    <t>גלובל כנפיים אג"ח ב- גלובל כנפיים</t>
  </si>
  <si>
    <t>1136969</t>
  </si>
  <si>
    <t>513342444</t>
  </si>
  <si>
    <t>04/02/19</t>
  </si>
  <si>
    <t>חברה לישראל אג"ח 13</t>
  </si>
  <si>
    <t>5760269</t>
  </si>
  <si>
    <t>בזן       אגח ט- בתי זיקוק</t>
  </si>
  <si>
    <t>2590461</t>
  </si>
  <si>
    <t>06/09/17</t>
  </si>
  <si>
    <t>סה"כ אחר</t>
  </si>
  <si>
    <t>USQ12441AB91</t>
  </si>
  <si>
    <t>NYSE</t>
  </si>
  <si>
    <t>בלומברג</t>
  </si>
  <si>
    <t>5082</t>
  </si>
  <si>
    <t>Capital Goods</t>
  </si>
  <si>
    <t>BBB+</t>
  </si>
  <si>
    <t>07/08/18</t>
  </si>
  <si>
    <t>DPW 6.85 07/37</t>
  </si>
  <si>
    <t>XS0308427581</t>
  </si>
  <si>
    <t>FWB</t>
  </si>
  <si>
    <t>5163</t>
  </si>
  <si>
    <t>22/10/19</t>
  </si>
  <si>
    <t>ENELIM 4.625 14/09/25</t>
  </si>
  <si>
    <t>US29278GAJ76</t>
  </si>
  <si>
    <t>5039</t>
  </si>
  <si>
    <t>04/10/18</t>
  </si>
  <si>
    <t>CNC INDUSTRIES 5.375 6/26</t>
  </si>
  <si>
    <t>US15137TAA88</t>
  </si>
  <si>
    <t>4885</t>
  </si>
  <si>
    <t>Health Care Equipment &amp; Services</t>
  </si>
  <si>
    <t>BB+</t>
  </si>
  <si>
    <t>31/07/18</t>
  </si>
  <si>
    <t>STEEL DYNAMICS</t>
  </si>
  <si>
    <t>US858119BD11</t>
  </si>
  <si>
    <t>5008</t>
  </si>
  <si>
    <t>15/08/18</t>
  </si>
  <si>
    <t>CEMEX 5.45 11/19/29</t>
  </si>
  <si>
    <t>USP2253TJN02</t>
  </si>
  <si>
    <t>5179</t>
  </si>
  <si>
    <t>Materials</t>
  </si>
  <si>
    <t>BB</t>
  </si>
  <si>
    <t>20/12/19</t>
  </si>
  <si>
    <t>NATIONAL 6.375 15/12/2023</t>
  </si>
  <si>
    <t>US62886EAS72</t>
  </si>
  <si>
    <t>5046</t>
  </si>
  <si>
    <t>Technology Hardware &amp; Equipment</t>
  </si>
  <si>
    <t>B1</t>
  </si>
  <si>
    <t>Moodys</t>
  </si>
  <si>
    <t>סה"כ תל אביב 35</t>
  </si>
  <si>
    <t>גזית גלוב- גזית גלוב</t>
  </si>
  <si>
    <t>126011</t>
  </si>
  <si>
    <t>בזן- בתי זיקוק</t>
  </si>
  <si>
    <t>2590248</t>
  </si>
  <si>
    <t>פניקס    1- הפניקס</t>
  </si>
  <si>
    <t>767012</t>
  </si>
  <si>
    <t>520017450</t>
  </si>
  <si>
    <t>הראל     1- 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</si>
  <si>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</si>
  <si>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</si>
  <si>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</si>
  <si>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</si>
  <si>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</si>
  <si>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</si>
  <si>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בינלאומי 5- בינלאומי</t>
  </si>
  <si>
    <t>593038</t>
  </si>
  <si>
    <t>520029083</t>
  </si>
  <si>
    <t>דיסקונט- דיסקונט</t>
  </si>
  <si>
    <t>691212</t>
  </si>
  <si>
    <t>520007030</t>
  </si>
  <si>
    <t>לאומי- לאומי</t>
  </si>
  <si>
    <t>604611</t>
  </si>
  <si>
    <t>מזרחי- מזרחי טפחות</t>
  </si>
  <si>
    <t>695437</t>
  </si>
  <si>
    <t>פועלים</t>
  </si>
  <si>
    <t>662577</t>
  </si>
  <si>
    <t>520000118</t>
  </si>
  <si>
    <t>אלקטרה- אלקטרה</t>
  </si>
  <si>
    <t>739037</t>
  </si>
  <si>
    <t>520028911</t>
  </si>
  <si>
    <t>חברה לישראל- חברה לישראל</t>
  </si>
  <si>
    <t>576017</t>
  </si>
  <si>
    <t>דלק קד יהש- דלק קידוחים יהש</t>
  </si>
  <si>
    <t>475020</t>
  </si>
  <si>
    <t>550013098</t>
  </si>
  <si>
    <t>חיפושי נפט וגז</t>
  </si>
  <si>
    <t>כיל- כיל</t>
  </si>
  <si>
    <t>281014</t>
  </si>
  <si>
    <t>520027830</t>
  </si>
  <si>
    <t>שטראוס- שטראוס גרופ</t>
  </si>
  <si>
    <t>746016</t>
  </si>
  <si>
    <t>פתאל החזקות- פתאל החזקות</t>
  </si>
  <si>
    <t>1143429</t>
  </si>
  <si>
    <t>512607888</t>
  </si>
  <si>
    <t>מלונאות ותיירות</t>
  </si>
  <si>
    <t>שופרסל- שופרסל</t>
  </si>
  <si>
    <t>777037</t>
  </si>
  <si>
    <t>520022732</t>
  </si>
  <si>
    <t>שפיר הנדסה ותעשיה בע"מ- שפיר הנדסה</t>
  </si>
  <si>
    <t>1133875</t>
  </si>
  <si>
    <t>514892801</t>
  </si>
  <si>
    <t>מתכת ומוצרי בניה</t>
  </si>
  <si>
    <t>אירפורט סיטי- איירפורט סיטי</t>
  </si>
  <si>
    <t>1095835</t>
  </si>
  <si>
    <t>511659401</t>
  </si>
  <si>
    <t>אלוני חץ- אלוני חץ</t>
  </si>
  <si>
    <t>390013</t>
  </si>
  <si>
    <t>אמות- אמות</t>
  </si>
  <si>
    <t>1097278</t>
  </si>
  <si>
    <t>מבני תעשיה- מבני תעשיה</t>
  </si>
  <si>
    <t>226019</t>
  </si>
  <si>
    <t>עזריאלי קבוצה</t>
  </si>
  <si>
    <t>1119478</t>
  </si>
  <si>
    <t>שיכון ובינוי- שיכון ובינוי</t>
  </si>
  <si>
    <t>1081942</t>
  </si>
  <si>
    <t>520036104</t>
  </si>
  <si>
    <t>אורמת טכנו- אורמת טכנו</t>
  </si>
  <si>
    <t>1134402</t>
  </si>
  <si>
    <t>511597239</t>
  </si>
  <si>
    <t>נייס</t>
  </si>
  <si>
    <t>273011</t>
  </si>
  <si>
    <t>520036872</t>
  </si>
  <si>
    <t>בזק- בזק</t>
  </si>
  <si>
    <t>230011</t>
  </si>
  <si>
    <t>סה"כ תל אביב 90</t>
  </si>
  <si>
    <t>אדגר- אדגר השקעות</t>
  </si>
  <si>
    <t>1820083</t>
  </si>
  <si>
    <t>אלקטרה נדלן- אלקטרה נדל"ן</t>
  </si>
  <si>
    <t>1094044</t>
  </si>
  <si>
    <t>510607328</t>
  </si>
  <si>
    <t>אפריקה נכסים- אפי נכסים</t>
  </si>
  <si>
    <t>1091354</t>
  </si>
  <si>
    <t>סאמיט</t>
  </si>
  <si>
    <t>1081686</t>
  </si>
  <si>
    <t>ארקו אחזקות- ארקו החזקות</t>
  </si>
  <si>
    <t>310011</t>
  </si>
  <si>
    <t>520037367</t>
  </si>
  <si>
    <t>פז נפט- פז נפט</t>
  </si>
  <si>
    <t>1100007</t>
  </si>
  <si>
    <t>איידיאיי ביטוח</t>
  </si>
  <si>
    <t>1129501</t>
  </si>
  <si>
    <t>513910703</t>
  </si>
  <si>
    <t>כלל ביטוח- כלל עסקי ביטוח</t>
  </si>
  <si>
    <t>224014</t>
  </si>
  <si>
    <t>520036120</t>
  </si>
  <si>
    <t>מגדל ביטוח- מגדל בטוח</t>
  </si>
  <si>
    <t>1081165</t>
  </si>
  <si>
    <t>520029984</t>
  </si>
  <si>
    <t>באטמ- באטמ</t>
  </si>
  <si>
    <t>1158823</t>
  </si>
  <si>
    <t>520042813</t>
  </si>
  <si>
    <t>השקעות בהי-טק</t>
  </si>
  <si>
    <t>אקויטל- אקויטל</t>
  </si>
  <si>
    <t>755017</t>
  </si>
  <si>
    <t>520030859</t>
  </si>
  <si>
    <t>קנון- קנון הולדינגס</t>
  </si>
  <si>
    <t>1134139</t>
  </si>
  <si>
    <t>1635</t>
  </si>
  <si>
    <t>ישראמקו יהש- ישראמקו יהש</t>
  </si>
  <si>
    <t>232017</t>
  </si>
  <si>
    <t>550010003</t>
  </si>
  <si>
    <t>רציו   יהש- רציו יהש</t>
  </si>
  <si>
    <t>394015</t>
  </si>
  <si>
    <t>550012777</t>
  </si>
  <si>
    <t>יוחננוף- מ.יוחננוף ובניו (1988) בע"מ</t>
  </si>
  <si>
    <t>1161264</t>
  </si>
  <si>
    <t>511344186</t>
  </si>
  <si>
    <t>רמי לוי</t>
  </si>
  <si>
    <t>1104249</t>
  </si>
  <si>
    <t>513770669</t>
  </si>
  <si>
    <t>אינרום</t>
  </si>
  <si>
    <t>1132356</t>
  </si>
  <si>
    <t>515001659</t>
  </si>
  <si>
    <t>ביג</t>
  </si>
  <si>
    <t>1097260</t>
  </si>
  <si>
    <t>גב ים    1- גב-ים</t>
  </si>
  <si>
    <t>759019</t>
  </si>
  <si>
    <t>דמרי- דמרי</t>
  </si>
  <si>
    <t>1090315</t>
  </si>
  <si>
    <t>מגה אור- מגה אור</t>
  </si>
  <si>
    <t>1104488</t>
  </si>
  <si>
    <t>סלע נדל"ן- סלע קפיטל נדל"ן</t>
  </si>
  <si>
    <t>1109644</t>
  </si>
  <si>
    <t>513992529</t>
  </si>
  <si>
    <t>רבוע נדלן- רבוע נדלן</t>
  </si>
  <si>
    <t>1098565</t>
  </si>
  <si>
    <t>ריט 1- ריט1</t>
  </si>
  <si>
    <t>1098920</t>
  </si>
  <si>
    <t>אנלייט אנרגיה- אנלייט אנרגיה</t>
  </si>
  <si>
    <t>720011</t>
  </si>
  <si>
    <t>520041146</t>
  </si>
  <si>
    <t>אנרג'יקס- אנרג'יקס</t>
  </si>
  <si>
    <t>1123355</t>
  </si>
  <si>
    <t>וואן תוכנה- וואן טכנולוגיות תוכנה</t>
  </si>
  <si>
    <t>161018</t>
  </si>
  <si>
    <t>520034695</t>
  </si>
  <si>
    <t>שירותי מידע</t>
  </si>
  <si>
    <t>חילן- חילן</t>
  </si>
  <si>
    <t>1084698</t>
  </si>
  <si>
    <t>520039942</t>
  </si>
  <si>
    <t>מטריקס- מטריקס</t>
  </si>
  <si>
    <t>445015</t>
  </si>
  <si>
    <t>520039413</t>
  </si>
  <si>
    <t>פורמולה- פורמולה מערכות</t>
  </si>
  <si>
    <t>256016</t>
  </si>
  <si>
    <t>520036690</t>
  </si>
  <si>
    <t>אלטשולר שחם גמל- אלטשולר שחם גמל ופנסיה בע"מ</t>
  </si>
  <si>
    <t>1159037</t>
  </si>
  <si>
    <t>513173393</t>
  </si>
  <si>
    <t>ישראכרט- ישראכרט</t>
  </si>
  <si>
    <t>1157403</t>
  </si>
  <si>
    <t>נאוי- נאוי</t>
  </si>
  <si>
    <t>208017</t>
  </si>
  <si>
    <t>520036070</t>
  </si>
  <si>
    <t>סלקום</t>
  </si>
  <si>
    <t>1101534</t>
  </si>
  <si>
    <t>פרטנר- פרטנר</t>
  </si>
  <si>
    <t>1083484</t>
  </si>
  <si>
    <t>סה"כ מניות היתר</t>
  </si>
  <si>
    <t>דסקונט השק- דיסקונט השקעות</t>
  </si>
  <si>
    <t>639013</t>
  </si>
  <si>
    <t>520023896</t>
  </si>
  <si>
    <t>מהדרין- מהדרין</t>
  </si>
  <si>
    <t>686014</t>
  </si>
  <si>
    <t>520018482</t>
  </si>
  <si>
    <t>אליום מדיקל- אליום מדיקל</t>
  </si>
  <si>
    <t>1101450</t>
  </si>
  <si>
    <t>513488833</t>
  </si>
  <si>
    <t>מכשור רפואי</t>
  </si>
  <si>
    <t>אלמוגים- אלמוגים החזקות</t>
  </si>
  <si>
    <t>1136829</t>
  </si>
  <si>
    <t>513988824</t>
  </si>
  <si>
    <t>אפריקה מגורים</t>
  </si>
  <si>
    <t>1097948</t>
  </si>
  <si>
    <t>וילאר- וילאר</t>
  </si>
  <si>
    <t>416016</t>
  </si>
  <si>
    <t>520038910</t>
  </si>
  <si>
    <t>חג'ג' נדל"ן- חג'ג' נדלן</t>
  </si>
  <si>
    <t>823013</t>
  </si>
  <si>
    <t>520033309</t>
  </si>
  <si>
    <t>מגוריט- מגוריט</t>
  </si>
  <si>
    <t>1139195</t>
  </si>
  <si>
    <t>515434074</t>
  </si>
  <si>
    <t>מנרב- מנרב</t>
  </si>
  <si>
    <t>155036</t>
  </si>
  <si>
    <t>520034505</t>
  </si>
  <si>
    <t>מנרב פרויקטים- מנרב פרויקטים</t>
  </si>
  <si>
    <t>1140243</t>
  </si>
  <si>
    <t>511301665</t>
  </si>
  <si>
    <t>אופל בלאנס- אופל בלאנס השקעות בע"מ</t>
  </si>
  <si>
    <t>1094986</t>
  </si>
  <si>
    <t>513734566</t>
  </si>
  <si>
    <t>מור השקעות- מור השקעות</t>
  </si>
  <si>
    <t>1141464</t>
  </si>
  <si>
    <t>513834606</t>
  </si>
  <si>
    <t>פורסייט- פורסייט</t>
  </si>
  <si>
    <t>199018</t>
  </si>
  <si>
    <t>520036062</t>
  </si>
  <si>
    <t>בי קומיוניקיישנס- בי קומיוניקיישנס</t>
  </si>
  <si>
    <t>1107663</t>
  </si>
  <si>
    <t>512832742</t>
  </si>
  <si>
    <t>סה"כ call 001 אופציות</t>
  </si>
  <si>
    <t>KORNIT DIGITAL-KRNT</t>
  </si>
  <si>
    <t>IL0011216723</t>
  </si>
  <si>
    <t>1564</t>
  </si>
  <si>
    <t>Other</t>
  </si>
  <si>
    <t>Rada Electronic Industries</t>
  </si>
  <si>
    <t>IL0010826506</t>
  </si>
  <si>
    <t>NASDAQ</t>
  </si>
  <si>
    <t>5204</t>
  </si>
  <si>
    <t>ROGEN PHARMAL - URGN</t>
  </si>
  <si>
    <t>IL0011407140</t>
  </si>
  <si>
    <t>2313</t>
  </si>
  <si>
    <t>Pharmaceuticals &amp; Biotechnology</t>
  </si>
  <si>
    <t>FIVERR INTERNATIONAL</t>
  </si>
  <si>
    <t>IL0011582033</t>
  </si>
  <si>
    <t>5153</t>
  </si>
  <si>
    <t>Software &amp; Services</t>
  </si>
  <si>
    <t>MASTERCARD-MA</t>
  </si>
  <si>
    <t>US57636Q1040</t>
  </si>
  <si>
    <t>5070</t>
  </si>
  <si>
    <t>Diversified Financials</t>
  </si>
  <si>
    <t>FB - FACEBOOK</t>
  </si>
  <si>
    <t>US30303M1027</t>
  </si>
  <si>
    <t>5097</t>
  </si>
  <si>
    <t>Media</t>
  </si>
  <si>
    <t>SMSN LI - SAMSUNG</t>
  </si>
  <si>
    <t>US7960508882</t>
  </si>
  <si>
    <t>5093</t>
  </si>
  <si>
    <t>AIRBUS GROUP</t>
  </si>
  <si>
    <t>NL0000235190</t>
  </si>
  <si>
    <t>5137</t>
  </si>
  <si>
    <t>AMAZON-AMZN COM</t>
  </si>
  <si>
    <t>US0231351067</t>
  </si>
  <si>
    <t>4865</t>
  </si>
  <si>
    <t>ATRIUM EUROPEAN-ARTS AV- ATRIUM EUROPEAN</t>
  </si>
  <si>
    <t>JE00B3DCF752</t>
  </si>
  <si>
    <t>4595</t>
  </si>
  <si>
    <t>Real Estate</t>
  </si>
  <si>
    <t>PARK PLAZA  HOTEL</t>
  </si>
  <si>
    <t>GG00B1Z5FH87</t>
  </si>
  <si>
    <t>LSE</t>
  </si>
  <si>
    <t>5123</t>
  </si>
  <si>
    <t>NVIDIA CORP - NVDA</t>
  </si>
  <si>
    <t>US67066G1040</t>
  </si>
  <si>
    <t>4967</t>
  </si>
  <si>
    <t>Semiconductors &amp; Semiconductor Equipment</t>
  </si>
  <si>
    <t>ALIBABA GROUP H</t>
  </si>
  <si>
    <t>US01609W1027</t>
  </si>
  <si>
    <t>4806</t>
  </si>
  <si>
    <t>MSFT -  MICROSOFT- MICROSOFT</t>
  </si>
  <si>
    <t>us5949181045</t>
  </si>
  <si>
    <t>5083</t>
  </si>
  <si>
    <t>PYPL US- PYPL</t>
  </si>
  <si>
    <t>US70450Y1038</t>
  </si>
  <si>
    <t>4673</t>
  </si>
  <si>
    <t>*TENCENT HOLDING ADR-TCEHY</t>
  </si>
  <si>
    <t>US88032Q1094</t>
  </si>
  <si>
    <t>4856</t>
  </si>
  <si>
    <t>AAPL - Apple</t>
  </si>
  <si>
    <t>US0378331005</t>
  </si>
  <si>
    <t>930</t>
  </si>
  <si>
    <t>CISCO SYSTEMS-CSCO</t>
  </si>
  <si>
    <t>US17275R1023</t>
  </si>
  <si>
    <t>5074</t>
  </si>
  <si>
    <t>GOOGL - Google A Class</t>
  </si>
  <si>
    <t>US02079K3059</t>
  </si>
  <si>
    <t>960</t>
  </si>
  <si>
    <t>SOLAREDGE</t>
  </si>
  <si>
    <t>US83417M1045</t>
  </si>
  <si>
    <t>4744</t>
  </si>
  <si>
    <t>ERICSSON (LM) TEL - SP ADR</t>
  </si>
  <si>
    <t>US2948216088</t>
  </si>
  <si>
    <t>5194</t>
  </si>
  <si>
    <t>Telecommunication Services</t>
  </si>
  <si>
    <t>סה"כ שמחקות מדדי מניות בישראל</t>
  </si>
  <si>
    <t>פסגות ETF ת"א 90- פסגות קרנות מדד</t>
  </si>
  <si>
    <t>1148642</t>
  </si>
  <si>
    <t>513765339</t>
  </si>
  <si>
    <t>קסם ETF ביטוח מניות והמירים- קסם קרנות נאמנות</t>
  </si>
  <si>
    <t>1146125</t>
  </si>
  <si>
    <t>510938608</t>
  </si>
  <si>
    <t>תכלית סל (A4) ת"א 90- תכלית מדדים</t>
  </si>
  <si>
    <t>1143783</t>
  </si>
  <si>
    <t>513534974</t>
  </si>
  <si>
    <t>תכלית ת"א SMALL MIDCAP- תכלית מדדים</t>
  </si>
  <si>
    <t>1144799</t>
  </si>
  <si>
    <t>פסגות ETF תא 35- פסגות קרנות מדד</t>
  </si>
  <si>
    <t>1148790</t>
  </si>
  <si>
    <t>קרנות סל</t>
  </si>
  <si>
    <t>קסם ת"א 75</t>
  </si>
  <si>
    <t>1117241</t>
  </si>
  <si>
    <t>תכלית סל (4A) ת"א בנקים- תכלית מדדים</t>
  </si>
  <si>
    <t>1143726</t>
  </si>
  <si>
    <t>סה"כ שמחקות מדדי מניות בחו"ל</t>
  </si>
  <si>
    <t>סה"כ שמחקות מדדים אחרים בישראל</t>
  </si>
  <si>
    <t>הראל סל תל בונד 60- הראל קרנות מדד</t>
  </si>
  <si>
    <t>1150473</t>
  </si>
  <si>
    <t>511776783</t>
  </si>
  <si>
    <t>פסגות סל תל בונד 60 סדרה 3</t>
  </si>
  <si>
    <t>1134550</t>
  </si>
  <si>
    <t>פסגות תל בונד מאגר</t>
  </si>
  <si>
    <t>1132588</t>
  </si>
  <si>
    <t>קסם תל בונד 60</t>
  </si>
  <si>
    <t>1109248</t>
  </si>
  <si>
    <t>קסם תל בונד מאגר</t>
  </si>
  <si>
    <t>1132554</t>
  </si>
  <si>
    <t>קסם תל בונד שקלי</t>
  </si>
  <si>
    <t>1116334</t>
  </si>
  <si>
    <t>תכלית תל בונד מאגר</t>
  </si>
  <si>
    <t>1132513</t>
  </si>
  <si>
    <t>תכלית תל בונד שקלי סד.2</t>
  </si>
  <si>
    <t>1116524</t>
  </si>
  <si>
    <t>סה"כ שמחקות מדדים אחרים בחו"ל</t>
  </si>
  <si>
    <t>סה"כ short</t>
  </si>
  <si>
    <t>סה"כ שמחקות מדדי מניות</t>
  </si>
  <si>
    <t>XLE - Energy Select- STATE STREET-SPDRS</t>
  </si>
  <si>
    <t>us81369y5069</t>
  </si>
  <si>
    <t>4640</t>
  </si>
  <si>
    <t>Energy</t>
  </si>
  <si>
    <t>EWA - AUSTRALIA- BlackRock Fund Advisors</t>
  </si>
  <si>
    <t>US4642861037</t>
  </si>
  <si>
    <t>2235</t>
  </si>
  <si>
    <t>INDY - ISHARES INDIA 50- BlackRock Fund Advisors</t>
  </si>
  <si>
    <t>US4642895290</t>
  </si>
  <si>
    <t>SOXX - SEMICONDUCTOR- BlackRock Fund Advisors</t>
  </si>
  <si>
    <t>US4642875235</t>
  </si>
  <si>
    <t>QQQQ - Nasdaq 100(דיבידנד לקבל)- INVESCO POWERSHARES</t>
  </si>
  <si>
    <t>US73935A1043</t>
  </si>
  <si>
    <t>1290</t>
  </si>
  <si>
    <t>Emerging Markets - EEM</t>
  </si>
  <si>
    <t>US4642872349</t>
  </si>
  <si>
    <t>4601</t>
  </si>
  <si>
    <t>JETS ETF- JETS</t>
  </si>
  <si>
    <t>US26922A8421</t>
  </si>
  <si>
    <t>4992</t>
  </si>
  <si>
    <t>CSI-KWEB CHINA</t>
  </si>
  <si>
    <t>US5007673065</t>
  </si>
  <si>
    <t>4868</t>
  </si>
  <si>
    <t>HEALTH CARE XLV- STATE STREET-SPDRS</t>
  </si>
  <si>
    <t>us81369y2090</t>
  </si>
  <si>
    <t>XLI - INDUSTRIAL SELECT- STATE STREET-SPDRS</t>
  </si>
  <si>
    <t>US81369Y7040</t>
  </si>
  <si>
    <t>VANGURUARD INFO</t>
  </si>
  <si>
    <t>US92204A7028</t>
  </si>
  <si>
    <t>4922</t>
  </si>
  <si>
    <t>WISDOMTREE INDIA</t>
  </si>
  <si>
    <t>US97717W422</t>
  </si>
  <si>
    <t>3115</t>
  </si>
  <si>
    <t>ETFMG PRIME CYBER-HACK</t>
  </si>
  <si>
    <t>US26924G2012</t>
  </si>
  <si>
    <t>5023</t>
  </si>
  <si>
    <t>FIRST TRUST CLOUD COMPUTING-SKYY</t>
  </si>
  <si>
    <t>US33734X1928</t>
  </si>
  <si>
    <t>3165</t>
  </si>
  <si>
    <t>GLOBAL X</t>
  </si>
  <si>
    <t>US37954Y6730</t>
  </si>
  <si>
    <t>5099</t>
  </si>
  <si>
    <t>סה"כ שמחקות מדדים אחרים</t>
  </si>
  <si>
    <t>ISHARES JPM EM - IEMB LN</t>
  </si>
  <si>
    <t>IE00B2NPKV68</t>
  </si>
  <si>
    <t>ISHARES LQD US IBOXX</t>
  </si>
  <si>
    <t>US4642872422</t>
  </si>
  <si>
    <t>PIMCO EM ADVANTAGE -EMLB LN</t>
  </si>
  <si>
    <t>IE00B4P11460</t>
  </si>
  <si>
    <t>5198</t>
  </si>
  <si>
    <t>PROSHARES ULTRA OIL</t>
  </si>
  <si>
    <t>US74347W2474</t>
  </si>
  <si>
    <t>5101</t>
  </si>
  <si>
    <t>GLD-GOLD</t>
  </si>
  <si>
    <t>US78463V1070</t>
  </si>
  <si>
    <t>970</t>
  </si>
  <si>
    <t>סה"כ אג"ח ממשלתי</t>
  </si>
  <si>
    <t>סה"כ אגח קונצרני</t>
  </si>
  <si>
    <t>איביאי טכנולוגיוה עלית</t>
  </si>
  <si>
    <t>1142538</t>
  </si>
  <si>
    <t>מניות</t>
  </si>
  <si>
    <t>BILLX US</t>
  </si>
  <si>
    <t>KYG4R71R1264</t>
  </si>
  <si>
    <t>5203</t>
  </si>
  <si>
    <t>SCHRODER INT GREAT CHINA-SISGRCC LX</t>
  </si>
  <si>
    <t>LU0140637140</t>
  </si>
  <si>
    <t>5105</t>
  </si>
  <si>
    <t>לא מדורג</t>
  </si>
  <si>
    <t>סה"כ כתבי אופציות בישראל</t>
  </si>
  <si>
    <t>רני צים    אפ 4 01/04/2021- רני צים</t>
  </si>
  <si>
    <t>1143627</t>
  </si>
  <si>
    <t>סה"כ כתבי אופציה בחו"ל</t>
  </si>
  <si>
    <t>סה"כ מדדים כולל מניות</t>
  </si>
  <si>
    <t>CALL 1400 23/04/2020</t>
  </si>
  <si>
    <t>82994377</t>
  </si>
  <si>
    <t>סה"כ ש"ח/מט"ח</t>
  </si>
  <si>
    <t>סה"כ ריבית</t>
  </si>
  <si>
    <t>SPXW CALL 3400 30/04/20</t>
  </si>
  <si>
    <t>BBG00QRHC2C4</t>
  </si>
  <si>
    <t>SPXW PUT 2100 29/05/2020</t>
  </si>
  <si>
    <t>BBG00R0GLZR4</t>
  </si>
  <si>
    <t>סה"כ מטבע</t>
  </si>
  <si>
    <t>סה"כ סחורות</t>
  </si>
  <si>
    <t>CSA במטבע 20001 (OTC) - בטחונות</t>
  </si>
  <si>
    <t>77720001</t>
  </si>
  <si>
    <t>E-MINI S&amp;P-ESM0-20/03/2020</t>
  </si>
  <si>
    <t>BBG00NJLZF28</t>
  </si>
  <si>
    <t>FUT VAL USD - רוו"ה מחוזים</t>
  </si>
  <si>
    <t>415349</t>
  </si>
  <si>
    <t>GCM0 GOLD– 26/06/20</t>
  </si>
  <si>
    <t>BBG006QSWK33</t>
  </si>
  <si>
    <t>MINI NASDAQ-NQM0- 19/06/2020</t>
  </si>
  <si>
    <t>BBG00NJLZFD6</t>
  </si>
  <si>
    <t>MONEY EUR HSBC -בטחונות</t>
  </si>
  <si>
    <t>327064</t>
  </si>
  <si>
    <t>בטחונות - USD HSBC</t>
  </si>
  <si>
    <t>415323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</si>
  <si>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</si>
  <si>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</si>
  <si>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</si>
  <si>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</si>
  <si>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</si>
  <si>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</si>
  <si>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</si>
  <si>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</si>
  <si>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</si>
  <si>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</si>
  <si>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</si>
  <si>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</si>
  <si>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</si>
  <si>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</si>
  <si>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</si>
  <si>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</si>
  <si>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בזק אגח 11 - רמ- בזק</t>
  </si>
  <si>
    <t>2300192</t>
  </si>
  <si>
    <t>11/07/19</t>
  </si>
  <si>
    <t>מקס איט אג"ח-רמ- מקס איט</t>
  </si>
  <si>
    <t>1155506</t>
  </si>
  <si>
    <t>512905423</t>
  </si>
  <si>
    <t>31/10/18</t>
  </si>
  <si>
    <t>כלל תעש אג טז-רמ- כלל תעשיות</t>
  </si>
  <si>
    <t>6080238</t>
  </si>
  <si>
    <t>520021874</t>
  </si>
  <si>
    <t>29/12/19</t>
  </si>
  <si>
    <t>גדות מסף אגא-רמ- גדות</t>
  </si>
  <si>
    <t>1162320</t>
  </si>
  <si>
    <t>520040775</t>
  </si>
  <si>
    <t>14/01/20</t>
  </si>
  <si>
    <t>בראון  הוטלס- מלונות בראון</t>
  </si>
  <si>
    <t>74194</t>
  </si>
  <si>
    <t>513956938</t>
  </si>
  <si>
    <t>דן תחבורה- דן תחבורה</t>
  </si>
  <si>
    <t>74196</t>
  </si>
  <si>
    <t>513183046</t>
  </si>
  <si>
    <t>סופטוויל-מניה לא סחירה- סופטוויל</t>
  </si>
  <si>
    <t>74182</t>
  </si>
  <si>
    <t>5079</t>
  </si>
  <si>
    <t>בניין צרפת- LRC- בניין צרפת- LRC</t>
  </si>
  <si>
    <t>74191</t>
  </si>
  <si>
    <t>5162</t>
  </si>
  <si>
    <t>11% חברות הנכס בראון גרמניה- מלונות בראון</t>
  </si>
  <si>
    <t>74195</t>
  </si>
  <si>
    <t>סה"כ קרנות הון סיכון</t>
  </si>
  <si>
    <t>סה"כ קרנות גידור</t>
  </si>
  <si>
    <t>קרן ברוש- קרן ברוש</t>
  </si>
  <si>
    <t>74176</t>
  </si>
  <si>
    <t>קרן ואר- קרן ואר</t>
  </si>
  <si>
    <t>74177</t>
  </si>
  <si>
    <t>סה"כ קרנות נדל"ן</t>
  </si>
  <si>
    <t>סה"כ קרנות השקעה אחרות</t>
  </si>
  <si>
    <t>קרן חוב פונטיפקס 4- Pontifax Medison Debt Financing</t>
  </si>
  <si>
    <t>74187</t>
  </si>
  <si>
    <t>10/09/19</t>
  </si>
  <si>
    <t>קרן First Time</t>
  </si>
  <si>
    <t>74173</t>
  </si>
  <si>
    <t>23/01/20</t>
  </si>
  <si>
    <t>קרן ION</t>
  </si>
  <si>
    <t>11/03/20</t>
  </si>
  <si>
    <t>קרן קיסטון- קיסטון ריט בע"מ</t>
  </si>
  <si>
    <t>74198</t>
  </si>
  <si>
    <t>IDE קרן אלפא 2- קרן אלפא</t>
  </si>
  <si>
    <t>74185</t>
  </si>
  <si>
    <t>28/02/19</t>
  </si>
  <si>
    <t>IDE קרן אלפא 3- קרן אלפא</t>
  </si>
  <si>
    <t>74202</t>
  </si>
  <si>
    <t>24/03/20</t>
  </si>
  <si>
    <t>קרן הליוס 4- קרן הליוס</t>
  </si>
  <si>
    <t>74179</t>
  </si>
  <si>
    <t>07/10/19</t>
  </si>
  <si>
    <t>קרן 2 JTLV- קרן 2 JTLV</t>
  </si>
  <si>
    <t>74186</t>
  </si>
  <si>
    <t>סה"כ קרנות הון סיכון בחו"ל</t>
  </si>
  <si>
    <t>סה"כ קרנות גידור בחו"ל</t>
  </si>
  <si>
    <t>קרן דפנה- DAFNA INTERNATIONAL FUND</t>
  </si>
  <si>
    <t>74188</t>
  </si>
  <si>
    <t>23/04/19</t>
  </si>
  <si>
    <t>Sphera Biotech FUND- Sphera Biotech FUND</t>
  </si>
  <si>
    <t>74189</t>
  </si>
  <si>
    <t>01/05/19</t>
  </si>
  <si>
    <t>סה"כ קרנות נדל"ן בחו"ל</t>
  </si>
  <si>
    <t>74172</t>
  </si>
  <si>
    <t>04/06/19</t>
  </si>
  <si>
    <t>קרן פארו פוינט- Faropoint Frg</t>
  </si>
  <si>
    <t>74192</t>
  </si>
  <si>
    <t>23/10/19</t>
  </si>
  <si>
    <t>74178</t>
  </si>
  <si>
    <t>19/09/19</t>
  </si>
  <si>
    <t>קרן הראל פיננסיים השקעות בנדל"ן- קרן הראל פיננסים השקעות בנדל"ן</t>
  </si>
  <si>
    <t>74181</t>
  </si>
  <si>
    <t>12/11/18</t>
  </si>
  <si>
    <t>סה"כ קרנות השקעה אחרות בחו"ל</t>
  </si>
  <si>
    <t>SG VC 4 קרן- SG VC</t>
  </si>
  <si>
    <t>74200</t>
  </si>
  <si>
    <t>אלקטרה נדל"ן קרן חוב- Electra Capital PM Fund LP</t>
  </si>
  <si>
    <t>74199</t>
  </si>
  <si>
    <t>20/02/20</t>
  </si>
  <si>
    <t>קרן REVOLVER- REVOLVER</t>
  </si>
  <si>
    <t>74193</t>
  </si>
  <si>
    <t>קרן הפניקס קו-אינווסט- הפניקס</t>
  </si>
  <si>
    <t>74190</t>
  </si>
  <si>
    <t>30/01/20</t>
  </si>
  <si>
    <t>קרן ויולה קרדיט 6- קרן ויולה</t>
  </si>
  <si>
    <t>74197</t>
  </si>
  <si>
    <t>27/01/20</t>
  </si>
  <si>
    <t>SG VC 3 קרן- SG VC</t>
  </si>
  <si>
    <t>74180</t>
  </si>
  <si>
    <t>03/12/19</t>
  </si>
  <si>
    <t>סה"כ כתבי אופציה בישראל</t>
  </si>
  <si>
    <t>סה"כ מט"ח/מט"ח</t>
  </si>
  <si>
    <t>אירו/שקל  12/05/20 3.7330 153449</t>
  </si>
  <si>
    <t>153449</t>
  </si>
  <si>
    <t>דולר/שקל  12/05/20 3.4 153450</t>
  </si>
  <si>
    <t>153450</t>
  </si>
  <si>
    <t>דולר/שקל  12/05/20 3.4019 153447</t>
  </si>
  <si>
    <t>153447</t>
  </si>
  <si>
    <t>דולר/שקל  12/05/20 3.418 153441</t>
  </si>
  <si>
    <t>153441</t>
  </si>
  <si>
    <t>06/02/20</t>
  </si>
  <si>
    <t>דולר/שקל 12/05/20 3.413 153455</t>
  </si>
  <si>
    <t>153455</t>
  </si>
  <si>
    <t>24/02/20</t>
  </si>
  <si>
    <t>דולר/שקל 12/05/20 3.43 153462</t>
  </si>
  <si>
    <t>153462</t>
  </si>
  <si>
    <t>03/03/20</t>
  </si>
  <si>
    <t>דולר/שקל 12/05/20 3.4437 153466</t>
  </si>
  <si>
    <t>153466</t>
  </si>
  <si>
    <t>04/03/20</t>
  </si>
  <si>
    <t>דולר/שקל 12/05/20 3.6612 153506</t>
  </si>
  <si>
    <t>153506</t>
  </si>
  <si>
    <t>סה"כ כנגד חסכון עמיתים/מבוטחים</t>
  </si>
  <si>
    <t>אחיסמך A</t>
  </si>
  <si>
    <t>לא</t>
  </si>
  <si>
    <t>96017</t>
  </si>
  <si>
    <t>515293229</t>
  </si>
  <si>
    <t>אחיסמך B</t>
  </si>
  <si>
    <t>96018</t>
  </si>
  <si>
    <t>16/12/19</t>
  </si>
  <si>
    <t>סה"כ מבוטחות במשכנתא או תיקי משכנתאות</t>
  </si>
  <si>
    <t>סה"כ מובטחות בערבות בנקאית</t>
  </si>
  <si>
    <t>סה"כ מובטחות בבטחונות אחרים</t>
  </si>
  <si>
    <t>מקס איט הלוואה COCO 31.3.2024</t>
  </si>
  <si>
    <t>96021</t>
  </si>
  <si>
    <t>27/03/19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</si>
  <si>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</si>
  <si>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</si>
  <si>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</si>
  <si>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</si>
  <si>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</si>
  <si>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</si>
  <si>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בראון ג רכיב התחייבותי</t>
  </si>
  <si>
    <t>96026</t>
  </si>
  <si>
    <t>NR1</t>
  </si>
  <si>
    <t>דירוג פנימי</t>
  </si>
  <si>
    <t>מלון בראון ג</t>
  </si>
  <si>
    <t>96023</t>
  </si>
  <si>
    <t>31/03/20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</si>
  <si>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</si>
  <si>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</si>
  <si>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</si>
  <si>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</si>
  <si>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</si>
  <si>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 xml:space="preserve">SG VC3 
</t>
  </si>
  <si>
    <t>הפניקס קו-אינווסט</t>
  </si>
  <si>
    <t>REVOLVER</t>
  </si>
  <si>
    <t>ויולה קרדיט 6</t>
  </si>
  <si>
    <t>אלקטרה נדל"ן קרן חוב</t>
  </si>
  <si>
    <t>SG VC 4</t>
  </si>
  <si>
    <t>FUSE</t>
  </si>
  <si>
    <t xml:space="preserve"> first time 
</t>
  </si>
  <si>
    <t xml:space="preserve">קרן הליוס
</t>
  </si>
  <si>
    <t xml:space="preserve">ION 
</t>
  </si>
  <si>
    <t>JTLV2</t>
  </si>
  <si>
    <t>קרן חוב פונטיפקס 4</t>
  </si>
  <si>
    <t>קיסטון</t>
  </si>
  <si>
    <t>אלקטרה נדל"ן (MF) קרן מספר 1- Electra MultifamILy Investments Fund LP</t>
  </si>
  <si>
    <t>אלקטרה נדל"ן (MF) קרן מספר 2- Electra MultifamILy Investments Fund II LP</t>
  </si>
  <si>
    <t>ilAAA</t>
  </si>
  <si>
    <t>ilAA+</t>
  </si>
  <si>
    <t>ilAA</t>
  </si>
  <si>
    <t>ilAA-</t>
  </si>
  <si>
    <t>Aa3.il</t>
  </si>
  <si>
    <t>ilA+</t>
  </si>
  <si>
    <t>A2.il</t>
  </si>
  <si>
    <t>ilA</t>
  </si>
  <si>
    <t>A3.il</t>
  </si>
  <si>
    <t>ilA-</t>
  </si>
  <si>
    <t>Aa2.il</t>
  </si>
  <si>
    <t>A1.il</t>
  </si>
  <si>
    <t>Baa1.il</t>
  </si>
  <si>
    <t>ilBBB+</t>
  </si>
  <si>
    <t>ilBBB</t>
  </si>
  <si>
    <t>BHP Billiton 6.75 19/10/25</t>
  </si>
  <si>
    <t>Utilities</t>
  </si>
  <si>
    <t>BBB+.il</t>
  </si>
  <si>
    <t>ilNR1</t>
  </si>
  <si>
    <t>מזומנים</t>
  </si>
  <si>
    <t>תעודות התחייבות ממשלתיות</t>
  </si>
  <si>
    <t>תעודות חוב מסחריות</t>
  </si>
  <si>
    <t>אג"ח קונצרני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</si>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</sst>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000000000"/>
    <numFmt numFmtId="169" formatCode="_ * #,##0.0_ ;_ * \-#,##0.0_ ;_ * &quot;-&quot;??_ ;_ @_ "/>
    <numFmt numFmtId="170" formatCode="_ * #,##0_ ;_ * \-#,##0_ ;_ * &quot;-&quot;??_ ;_ @_ 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  <xf numFmtId="164" fontId="18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3" fontId="2" fillId="0" borderId="0" xfId="1" applyNumberFormat="1" applyFont="1" applyAlignment="1">
      <alignment horizontal="center"/>
    </xf>
    <xf numFmtId="169" fontId="9" fillId="0" borderId="0" xfId="11" applyNumberFormat="1" applyFont="1" applyAlignment="1">
      <alignment horizontal="center" wrapText="1"/>
    </xf>
    <xf numFmtId="169" fontId="2" fillId="0" borderId="0" xfId="11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4" fontId="0" fillId="0" borderId="0" xfId="0" applyNumberFormat="1"/>
    <xf numFmtId="170" fontId="0" fillId="0" borderId="0" xfId="11" applyNumberFormat="1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 applyFill="1" applyBorder="1" applyAlignment="1">
      <alignment horizontal="right" vertical="center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vertical="center" wrapText="1" readingOrder="2"/>
    </xf>
    <xf numFmtId="0" fontId="20" fillId="3" borderId="11" xfId="0" applyFont="1" applyFill="1" applyBorder="1" applyAlignment="1">
      <alignment vertical="center" wrapText="1" readingOrder="2"/>
    </xf>
    <xf numFmtId="0" fontId="19" fillId="3" borderId="12" xfId="0" applyFont="1" applyFill="1" applyBorder="1" applyAlignment="1">
      <alignment readingOrder="2"/>
    </xf>
    <xf numFmtId="0" fontId="19" fillId="3" borderId="13" xfId="0" applyFont="1" applyFill="1" applyBorder="1" applyAlignment="1">
      <alignment readingOrder="2"/>
    </xf>
    <xf numFmtId="0" fontId="20" fillId="3" borderId="14" xfId="0" applyFont="1" applyFill="1" applyBorder="1" applyAlignment="1">
      <alignment vertical="center" wrapText="1" readingOrder="2"/>
    </xf>
    <xf numFmtId="0" fontId="19" fillId="3" borderId="15" xfId="0" applyFont="1" applyFill="1" applyBorder="1" applyAlignment="1">
      <alignment readingOrder="2"/>
    </xf>
    <xf numFmtId="0" fontId="19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0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_ * #,##0_ ;_ * \-#,##0_ ;_ * &quot;-&quot;??_ ;_ @_ "/>
    </dxf>
    <dxf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08" tableBorderDxfId="407">
  <autoFilter ref="B6:D42">
    <filterColumn colId="0" hiddenButton="1"/>
    <filterColumn colId="1" hiddenButton="1"/>
    <filterColumn colId="2" hiddenButton="1"/>
  </autoFilter>
  <tableColumns count="3">
    <tableColumn id="1" name="עמודה1" dataDxfId="406" dataCellStyle="Normal_2007-16618"/>
    <tableColumn id="2" name="שווי הוגן" dataDxfId="405"/>
    <tableColumn id="3" name="שעור מנכסי השקעה*" dataDxfId="4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6" totalsRowShown="0" headerRowDxfId="276" dataDxfId="277" headerRowBorderDxfId="289" tableBorderDxfId="290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88"/>
    <tableColumn id="2" name="מספר ני&quot;ע" dataDxfId="287"/>
    <tableColumn id="3" name="זירת מסחר" dataDxfId="286"/>
    <tableColumn id="4" name="ענף מסחר" dataDxfId="285"/>
    <tableColumn id="5" name="סוג מטבע" dataDxfId="284"/>
    <tableColumn id="6" name="ערך נקוב****" dataDxfId="283"/>
    <tableColumn id="7" name="שער***" dataDxfId="282"/>
    <tableColumn id="8" name="שווי שוק" dataDxfId="281"/>
    <tableColumn id="9" name="שעור מערך נקוב מונפק" dataDxfId="280"/>
    <tableColumn id="10" name="שעור מנכסי אפיק ההשקעה" dataDxfId="279"/>
    <tableColumn id="11" name="שעור מסך נכסי השקעה**" dataDxfId="27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1" totalsRowShown="0" headerRowDxfId="265" dataDxfId="266" headerRowBorderDxfId="274" tableBorderDxfId="275">
  <autoFilter ref="A7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3"/>
    <tableColumn id="4" name="ענף מסחר"/>
    <tableColumn id="5" name="סוג מטבע"/>
    <tableColumn id="6" name="ערך נקוב****" dataDxfId="272"/>
    <tableColumn id="7" name="שער***" dataDxfId="271"/>
    <tableColumn id="8" name="שווי שוק" dataDxfId="270"/>
    <tableColumn id="9" name="שעור מערך נקוב מונפק" dataDxfId="269"/>
    <tableColumn id="10" name="שעור מנכסי אפיק ההשקעה" dataDxfId="268"/>
    <tableColumn id="11" name="שעור מסך נכסי השקעה**" dataDxfId="26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21" totalsRowShown="0" headerRowDxfId="256" dataDxfId="257" headerRowBorderDxfId="263" tableBorderDxfId="264">
  <autoFilter ref="A7:J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62"/>
    <tableColumn id="7" name="שער***" dataDxfId="261"/>
    <tableColumn id="8" name="שווי שוק" dataDxfId="260"/>
    <tableColumn id="9" name="שעור מנכסי אפיק ההשקעה" dataDxfId="259"/>
    <tableColumn id="10" name="שעור מסך נכסי השקעה**" dataDxfId="25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40" dataDxfId="241" headerRowBorderDxfId="254" tableBorderDxfId="255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3"/>
    <tableColumn id="4" name="דירוג"/>
    <tableColumn id="5" name="שם מדרג" dataDxfId="252"/>
    <tableColumn id="6" name="תאריך רכישה" dataDxfId="251"/>
    <tableColumn id="7" name="מח&quot;מ" dataDxfId="250"/>
    <tableColumn id="8" name="סוג מטבע"/>
    <tableColumn id="9" name="שיעור ריבית" dataDxfId="249"/>
    <tableColumn id="10" name="תשואה לפידיון" dataDxfId="248"/>
    <tableColumn id="11" name="ערך נקוב****" dataDxfId="247"/>
    <tableColumn id="12" name="שער***" dataDxfId="246"/>
    <tableColumn id="13" name="שווי שוק" dataDxfId="245"/>
    <tableColumn id="14" name="שעור מערך נקוב מונפק" dataDxfId="244"/>
    <tableColumn id="15" name="שעור מנכסי אפיק ההשקעה" dataDxfId="243"/>
    <tableColumn id="16" name="שעור מסך נכסי השקעה**" dataDxfId="2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21" dataDxfId="222" headerRowBorderDxfId="238" tableBorderDxfId="239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37"/>
    <tableColumn id="2" name="מספר ני&quot;ע" dataDxfId="236"/>
    <tableColumn id="3" name="דירוג" dataDxfId="235"/>
    <tableColumn id="4" name="שם מדרג" dataDxfId="234"/>
    <tableColumn id="5" name="תאריך רכישה" dataDxfId="233"/>
    <tableColumn id="6" name="מח&quot;מ" dataDxfId="232"/>
    <tableColumn id="7" name="סוג מטבע" dataDxfId="231"/>
    <tableColumn id="8" name="שיעור ריבית" dataDxfId="230"/>
    <tableColumn id="9" name="תשואה לפידיון" dataDxfId="229"/>
    <tableColumn id="10" name="ערך נקוב****" dataDxfId="228"/>
    <tableColumn id="11" name="שער***" dataDxfId="227"/>
    <tableColumn id="12" name="שווי הוגן" dataDxfId="226"/>
    <tableColumn id="13" name="שעור מערך נקוב מונפק" dataDxfId="225"/>
    <tableColumn id="14" name="שעור מנכסי אפיק ההשקעה" dataDxfId="224"/>
    <tableColumn id="15" name="שעור מסך נכסי השקעה**" dataDxfId="22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199" dataDxfId="200" headerRowBorderDxfId="219" tableBorderDxfId="220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18"/>
    <tableColumn id="2" name="מספר ני&quot;ע" dataDxfId="217"/>
    <tableColumn id="3" name="ספק המידע" dataDxfId="216"/>
    <tableColumn id="4" name="מספר מנפיק" dataDxfId="215"/>
    <tableColumn id="5" name="ענף מסחר" dataDxfId="214"/>
    <tableColumn id="6" name="דירוג" dataDxfId="213"/>
    <tableColumn id="7" name="שם מדרג" dataDxfId="212"/>
    <tableColumn id="8" name="תאריך רכישה" dataDxfId="211"/>
    <tableColumn id="9" name="מח&quot;מ" dataDxfId="210"/>
    <tableColumn id="10" name="סוג מטבע" dataDxfId="209"/>
    <tableColumn id="11" name="שיעור ריבית" dataDxfId="208"/>
    <tableColumn id="12" name="תשואה לפידיון" dataDxfId="207"/>
    <tableColumn id="13" name="ערך נקוב****" dataDxfId="206"/>
    <tableColumn id="14" name="שער***" dataDxfId="205"/>
    <tableColumn id="15" name="שווי הוגן" dataDxfId="204"/>
    <tableColumn id="16" name="שעור מערך נקוב מונפק" dataDxfId="203"/>
    <tableColumn id="17" name="שעור מנכסי אפיק ההשקעה" dataDxfId="202"/>
    <tableColumn id="18" name="שעור מסך נכסי השקעה**" dataDxfId="20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7" totalsRowShown="0" headerRowDxfId="177" dataDxfId="178" headerRowBorderDxfId="197" tableBorderDxfId="198">
  <autoFilter ref="A7:R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6"/>
    <tableColumn id="2" name="מספר ני&quot;ע" dataDxfId="195"/>
    <tableColumn id="3" name="ספק המידע" dataDxfId="194"/>
    <tableColumn id="4" name="מספר מנפיק" dataDxfId="193"/>
    <tableColumn id="5" name="ענף מסחר" dataDxfId="192"/>
    <tableColumn id="6" name="דירוג" dataDxfId="191"/>
    <tableColumn id="7" name="שם מדרג" dataDxfId="190"/>
    <tableColumn id="8" name="תאריך רכישה" dataDxfId="189"/>
    <tableColumn id="9" name="מח&quot;מ" dataDxfId="188"/>
    <tableColumn id="10" name="סוג מטבע" dataDxfId="187"/>
    <tableColumn id="11" name="שיעור ריבית" dataDxfId="186"/>
    <tableColumn id="12" name="תשואה לפידיון" dataDxfId="185"/>
    <tableColumn id="13" name="ערך נקוב****" dataDxfId="184"/>
    <tableColumn id="14" name="שער***" dataDxfId="183"/>
    <tableColumn id="15" name="שווי הוגן" dataDxfId="182"/>
    <tableColumn id="16" name="שעור מערך נקוב מונפק" dataDxfId="181"/>
    <tableColumn id="17" name="שעור מנכסי אפיק ההשקעה" dataDxfId="180"/>
    <tableColumn id="18" name="שעור מסך נכסי השקעה**" dataDxfId="17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20" totalsRowShown="0" headerRowDxfId="165" dataDxfId="166" headerRowBorderDxfId="175" tableBorderDxfId="176">
  <autoFilter ref="A7:L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/>
    <tableColumn id="2" name="מספר ני&quot;ע"/>
    <tableColumn id="3" name="ספק המידע" dataDxfId="174"/>
    <tableColumn id="4" name="מספר מנפיק" dataDxfId="173"/>
    <tableColumn id="5" name="ענף מסחר"/>
    <tableColumn id="6" name="סוג מטבע"/>
    <tableColumn id="7" name="ערך נקוב****" dataDxfId="172"/>
    <tableColumn id="8" name="שער***" dataDxfId="171"/>
    <tableColumn id="9" name="שווי הוגן" dataDxfId="170"/>
    <tableColumn id="10" name="שעור מערך נקוב מונפק" dataDxfId="169"/>
    <tableColumn id="11" name="שעור מנכסי אפיק ההשקעה" dataDxfId="168"/>
    <tableColumn id="12" name="שעור מסך נכסי השקעה**" dataDxfId="16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45" totalsRowShown="0" headerRowDxfId="155" dataDxfId="156" headerRowBorderDxfId="163" tableBorderDxfId="164">
  <autoFilter ref="A7:J4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/>
    <tableColumn id="5" name="ערך נקוב****" dataDxfId="162"/>
    <tableColumn id="6" name="שער***" dataDxfId="161"/>
    <tableColumn id="7" name="שווי הוגן" dataDxfId="160"/>
    <tableColumn id="8" name="שעור מערך נקוב מונפק" dataDxfId="159"/>
    <tableColumn id="9" name="שעור מנכסי אפיק ההשקעה" dataDxfId="158"/>
    <tableColumn id="10" name="שעור מסך נכסי השקעה**" dataDxfId="1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4" totalsRowShown="0" headerRowDxfId="151" headerRowBorderDxfId="153" tableBorderDxfId="154">
  <autoFilter ref="A7:K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2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48" totalsRowShown="0" headerRowDxfId="403" headerRowBorderDxfId="402" tableBorderDxfId="401" headerRowCellStyle="Normal_2007-16618">
  <autoFilter ref="C44:D48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40" dataDxfId="141" headerRowBorderDxfId="149" tableBorderDxfId="150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8"/>
    <tableColumn id="6" name="ערך נקוב****" dataDxfId="147"/>
    <tableColumn id="7" name="שער***" dataDxfId="146"/>
    <tableColumn id="8" name="שווי הוגן" dataDxfId="145"/>
    <tableColumn id="9" name="שעור מערך נקוב מונפק" dataDxfId="144"/>
    <tableColumn id="10" name="שעור מנכסי אפיק ההשקעה" dataDxfId="143"/>
    <tableColumn id="11" name="שעור מסך נכסי השקעה**" dataDxfId="1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7" totalsRowShown="0" headerRowDxfId="130" dataDxfId="131" headerRowBorderDxfId="138" tableBorderDxfId="139">
  <autoFilter ref="A7:J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7"/>
    <tableColumn id="6" name="ערך נקוב****" dataDxfId="136"/>
    <tableColumn id="7" name="שער***" dataDxfId="135"/>
    <tableColumn id="8" name="שווי הוגן" dataDxfId="134"/>
    <tableColumn id="9" name="שעור מנכסי אפיק ההשקעה" dataDxfId="133"/>
    <tableColumn id="10" name="שעור מסך נכסי השקעה**" dataDxfId="1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14" dataDxfId="115" headerRowBorderDxfId="128" tableBorderDxfId="129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7"/>
    <tableColumn id="4" name="דירוג"/>
    <tableColumn id="5" name="שם מדרג" dataDxfId="126"/>
    <tableColumn id="6" name="תאריך רכישה" dataDxfId="125"/>
    <tableColumn id="7" name="מח&quot;מ" dataDxfId="124"/>
    <tableColumn id="8" name="סוג מטבע"/>
    <tableColumn id="9" name="שיעור ריבית" dataDxfId="123"/>
    <tableColumn id="10" name="תשואה לפידיון" dataDxfId="122"/>
    <tableColumn id="11" name="ערך נקוב****" dataDxfId="121"/>
    <tableColumn id="12" name="שער***" dataDxfId="120"/>
    <tableColumn id="13" name="שווי הוגן" dataDxfId="119"/>
    <tableColumn id="14" name="שעור מערך נקוב מונפק" dataDxfId="118"/>
    <tableColumn id="15" name="שעור מנכסי אפיק ההשקעה" dataDxfId="117"/>
    <tableColumn id="16" name="שעור מסך נכסי השקעה**" dataDxfId="11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40" totalsRowShown="0" headerRowDxfId="98" dataDxfId="99" headerRowBorderDxfId="112" tableBorderDxfId="113">
  <autoFilter ref="A6:Q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11"/>
    <tableColumn id="3" name="מספר ני&quot;ע"/>
    <tableColumn id="4" name="מספר מנפיק" dataDxfId="110"/>
    <tableColumn id="5" name="דירוג"/>
    <tableColumn id="6" name="תאריך רכישה" dataDxfId="109"/>
    <tableColumn id="7" name="שם מדרג" dataDxfId="108"/>
    <tableColumn id="8" name="מח&quot;מ" dataDxfId="107"/>
    <tableColumn id="9" name="ענף משק"/>
    <tableColumn id="10" name="סוג מטבע"/>
    <tableColumn id="11" name="שיעור ריבית ממוצע" dataDxfId="106"/>
    <tableColumn id="12" name="תשואה לפידיון" dataDxfId="105"/>
    <tableColumn id="13" name="ערך נקוב****" dataDxfId="104"/>
    <tableColumn id="14" name="שער***" dataDxfId="103"/>
    <tableColumn id="15" name="שווי הוגן" dataDxfId="102"/>
    <tableColumn id="16" name="שעור מנכסי אפיק ההשקעה" dataDxfId="101"/>
    <tableColumn id="17" name="שעור מסך נכסי השקעה**" dataDxfId="10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84" dataDxfId="85" headerRowBorderDxfId="96" tableBorderDxfId="97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5"/>
    <tableColumn id="4" name="דירוג"/>
    <tableColumn id="5" name="שם מדרג" dataDxfId="94"/>
    <tableColumn id="6" name="מח&quot;מ" dataDxfId="93"/>
    <tableColumn id="7" name="סוג מטבע"/>
    <tableColumn id="8" name="תנאי ושיעור ריבית" dataDxfId="92"/>
    <tableColumn id="9" name="תשואה לפידיון" dataDxfId="91"/>
    <tableColumn id="10" name="ערך נקוב****" dataDxfId="90"/>
    <tableColumn id="11" name="שער***" dataDxfId="89"/>
    <tableColumn id="12" name="שווי הוגן" dataDxfId="88"/>
    <tableColumn id="13" name="שעור מנכסי אפיק ההשקעה" dataDxfId="87"/>
    <tableColumn id="14" name="שעור מסך נכסי השקעה**" dataDxfId="8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71" dataDxfId="72" headerRowBorderDxfId="82" tableBorderDxfId="83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81"/>
    <tableColumn id="2" name="תאריך שערוך אחרון" dataDxfId="80"/>
    <tableColumn id="3" name="אופי הנכס" dataDxfId="79"/>
    <tableColumn id="4" name="שעור תשואה במהלך התקופה" dataDxfId="78"/>
    <tableColumn id="5" name="סוג מטבע" dataDxfId="77"/>
    <tableColumn id="6" name="שווי משוערך" dataDxfId="76"/>
    <tableColumn id="7" name="שעור מנכסי אפיק ההשקעה" dataDxfId="75"/>
    <tableColumn id="8" name="שעור מסך נכסי השקעה" dataDxfId="74"/>
    <tableColumn id="9" name="כתובת הנכס" dataDxfId="7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3" totalsRowShown="0" headerRowDxfId="66" headerRowBorderDxfId="69" tableBorderDxfId="70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8"/>
    <tableColumn id="3" name="דירוג"/>
    <tableColumn id="4" name="שם המדרג" dataDxfId="67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3" totalsRowShown="0" headerRowDxfId="62" headerRowBorderDxfId="64" tableBorderDxfId="65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3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24" totalsRowShown="0" headerRowBorderDxfId="60" tableBorderDxfId="61">
  <autoFilter ref="A6:C24">
    <filterColumn colId="0" hiddenButton="1"/>
    <filterColumn colId="1" hiddenButton="1"/>
    <filterColumn colId="2" hiddenButton="1"/>
  </autoFilter>
  <tableColumns count="3">
    <tableColumn id="1" name="שם המנפיק/שם נייר ערך" dataDxfId="59"/>
    <tableColumn id="2" name="סכום ההתחייבות" dataDxfId="58" dataCellStyle="Comma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38" dataDxfId="39" headerRowBorderDxfId="55" tableBorderDxfId="56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6" totalsRowShown="0" headerRowDxfId="386" dataDxfId="387" headerRowBorderDxfId="399" tableBorderDxfId="400">
  <autoFilter ref="A6:K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398"/>
    <tableColumn id="2" name="מספר ני&quot;ע" dataDxfId="397"/>
    <tableColumn id="3" name="מספר מנפיק" dataDxfId="396"/>
    <tableColumn id="4" name="דירוג" dataDxfId="395"/>
    <tableColumn id="5" name="שם מדרג" dataDxfId="394"/>
    <tableColumn id="6" name="סוג מטבע" dataDxfId="393"/>
    <tableColumn id="7" name="שיעור ריבית" dataDxfId="392"/>
    <tableColumn id="8" name="תשואה לפידיון" dataDxfId="391"/>
    <tableColumn id="9" name="שווי שוק" dataDxfId="390"/>
    <tableColumn id="10" name="שעור מנכסי אפיק ההשקעה" dataDxfId="389"/>
    <tableColumn id="11" name="שעור מסך נכסי השקעה" dataDxfId="38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19" dataDxfId="20" headerRowBorderDxfId="36" tableBorderDxfId="37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37" totalsRowShown="0" headerRowDxfId="365" dataDxfId="366" headerRowBorderDxfId="384" tableBorderDxfId="385">
  <autoFilter ref="A7:Q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83"/>
    <tableColumn id="2" name="מספר ני&quot;ע" dataDxfId="382"/>
    <tableColumn id="3" name="זירת מסחר" dataDxfId="381"/>
    <tableColumn id="4" name="דירוג" dataDxfId="380"/>
    <tableColumn id="5" name="שם מדרג" dataDxfId="379"/>
    <tableColumn id="6" name="תאריך רכישה" dataDxfId="378"/>
    <tableColumn id="7" name="מח&quot;מ" dataDxfId="377"/>
    <tableColumn id="8" name="סוג מטבע" dataDxfId="376"/>
    <tableColumn id="9" name="שיעור ריבית" dataDxfId="375"/>
    <tableColumn id="10" name="תשואה לפידיון" dataDxfId="374"/>
    <tableColumn id="11" name="ערך נקוב****" dataDxfId="373"/>
    <tableColumn id="12" name="שער***" dataDxfId="372"/>
    <tableColumn id="13" name="פדיון/ריבית/דיבידנד לקבל*****  " dataDxfId="371"/>
    <tableColumn id="14" name="שווי שוק" dataDxfId="370"/>
    <tableColumn id="15" name="שעור מערך נקוב**** מונפק" dataDxfId="369"/>
    <tableColumn id="16" name="שעור מנכסי אפיק ההשקעה" dataDxfId="368"/>
    <tableColumn id="17" name="שעור מסך נכסי השקעה**" dataDxfId="36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41" dataDxfId="342" headerRowBorderDxfId="363" tableBorderDxfId="364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62"/>
    <tableColumn id="2" name="מספר ני&quot;ע" dataDxfId="361"/>
    <tableColumn id="3" name="זירת מסחר" dataDxfId="360"/>
    <tableColumn id="4" name="ספק מידע" dataDxfId="359"/>
    <tableColumn id="5" name="מספר מנפיק" dataDxfId="358"/>
    <tableColumn id="6" name="ענף מסחר" dataDxfId="357"/>
    <tableColumn id="7" name="דירוג" dataDxfId="356"/>
    <tableColumn id="8" name="שם מדרג" dataDxfId="355"/>
    <tableColumn id="9" name="תאריך רכישה" dataDxfId="354"/>
    <tableColumn id="10" name="מח&quot;מ" dataDxfId="353"/>
    <tableColumn id="11" name="סוג מטבע" dataDxfId="352"/>
    <tableColumn id="12" name="שיעור ריבית" dataDxfId="351"/>
    <tableColumn id="13" name="תשואה לפידיון" dataDxfId="350"/>
    <tableColumn id="14" name="ערך נקוב****" dataDxfId="349"/>
    <tableColumn id="15" name="שער***" dataDxfId="348"/>
    <tableColumn id="16" name="פדיון/ריבית/דיבידנד לקבל*****  " dataDxfId="347"/>
    <tableColumn id="17" name="שווי שוק" dataDxfId="346"/>
    <tableColumn id="18" name="שעור מערך נקוב מונפק" dataDxfId="345"/>
    <tableColumn id="19" name="שעור מנכסי אפיק ההשקעה" dataDxfId="344"/>
    <tableColumn id="20" name="שעור מסך נכסי השקעה**" dataDxfId="34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111" totalsRowShown="0" headerRowDxfId="327" dataDxfId="328" headerRowBorderDxfId="339" tableBorderDxfId="340">
  <autoFilter ref="A7:T1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דירוג"/>
    <tableColumn id="8" name="שם מדרג"/>
    <tableColumn id="9" name="תאריך רכישה"/>
    <tableColumn id="10" name="מח&quot;מ" dataDxfId="338"/>
    <tableColumn id="11" name="סוג מטבע"/>
    <tableColumn id="12" name="שיעור ריבית" dataDxfId="337"/>
    <tableColumn id="13" name="תשואה לפידיון" dataDxfId="336"/>
    <tableColumn id="14" name="ערך נקוב****" dataDxfId="335"/>
    <tableColumn id="15" name="שער***" dataDxfId="334"/>
    <tableColumn id="16" name="פדיון/ריבית/דיבידנד לקבל*****  " dataDxfId="333"/>
    <tableColumn id="17" name="שווי שוק" dataDxfId="332"/>
    <tableColumn id="18" name="שעור מערך נקוב מונפק" dataDxfId="331"/>
    <tableColumn id="19" name="שעור מנכסי אפיק ההשקעה" dataDxfId="330"/>
    <tableColumn id="20" name="שעור מסך נכסי השקעה**" dataDxfId="32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116" totalsRowShown="0" headerRowDxfId="316" dataDxfId="317" headerRowBorderDxfId="325" tableBorderDxfId="326">
  <autoFilter ref="A7:N1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24"/>
    <tableColumn id="9" name="שער***" dataDxfId="323"/>
    <tableColumn id="10" name="פדיון/ריבית/דיבידנד לקבל*****  " dataDxfId="322"/>
    <tableColumn id="11" name="שווי שוק" dataDxfId="321"/>
    <tableColumn id="12" name="שעור מערך נקוב מונפק" dataDxfId="320"/>
    <tableColumn id="13" name="שעור מנכסי אפיק ההשקעה" dataDxfId="319"/>
    <tableColumn id="14" name="שעור מסך נכסי השקעה**" dataDxfId="3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62" totalsRowShown="0" headerRowDxfId="304" dataDxfId="305" headerRowBorderDxfId="314" tableBorderDxfId="315">
  <autoFilter ref="A7:M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3"/>
    <tableColumn id="4" name="מספר מנפיק" dataDxfId="312"/>
    <tableColumn id="5" name="ענף מסחר"/>
    <tableColumn id="6" name="סוג מטבע"/>
    <tableColumn id="7" name="ערך נקוב****" dataDxfId="311"/>
    <tableColumn id="8" name="שער***" dataDxfId="310"/>
    <tableColumn id="9" name="פדיון/ריבית/דיבידנד לקבל*****  "/>
    <tableColumn id="10" name="שווי שוק" dataDxfId="309"/>
    <tableColumn id="11" name="שעור מערך נקוב מונפק" dataDxfId="308"/>
    <tableColumn id="12" name="שעור מנכסי אפיק ההשקעה" dataDxfId="307"/>
    <tableColumn id="13" name="שעור מסך נכסי השקעה**" dataDxfId="30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28" totalsRowShown="0" headerRowDxfId="291" dataDxfId="292" headerRowBorderDxfId="302" tableBorderDxfId="303">
  <autoFilter ref="A7:N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01"/>
    <tableColumn id="4" name="מספר מנפיק" dataDxfId="300"/>
    <tableColumn id="5" name="ענף מסחר"/>
    <tableColumn id="6" name="דירוג"/>
    <tableColumn id="7" name="שם מדרג" dataDxfId="299"/>
    <tableColumn id="8" name="סוג מטבע"/>
    <tableColumn id="9" name="ערך נקוב****" dataDxfId="298"/>
    <tableColumn id="10" name="שער***" dataDxfId="297"/>
    <tableColumn id="11" name="שווי שוק" dataDxfId="296"/>
    <tableColumn id="12" name="שעור מערך נקוב מונפק" dataDxfId="295"/>
    <tableColumn id="13" name="שעור מנכסי אפיק ההשקעה" dataDxfId="294"/>
    <tableColumn id="14" name="שעור מסך נכסי השקעה**" dataDxfId="29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8"/>
  <sheetViews>
    <sheetView rightToLeft="1" workbookViewId="0">
      <selection activeCell="B6" sqref="B6"/>
    </sheetView>
  </sheetViews>
  <sheetFormatPr defaultColWidth="0" defaultRowHeight="18" zeroHeight="1"/>
  <cols>
    <col min="1" max="1" width="28.42578125" style="1" customWidth="1"/>
    <col min="2" max="2" width="47.28515625" style="11" customWidth="1"/>
    <col min="3" max="3" width="18" style="1" customWidth="1"/>
    <col min="4" max="4" width="21.42578125" style="1" customWidth="1"/>
    <col min="5" max="5" width="6.7109375" style="1" hidden="1" customWidth="1"/>
    <col min="6" max="6" width="9.85546875" style="1" hidden="1" customWidth="1"/>
    <col min="7" max="7" width="26.140625" style="1" hidden="1" customWidth="1"/>
    <col min="8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</row>
    <row r="5" spans="1:36" ht="26.25" customHeight="1">
      <c r="B5" s="80" t="s">
        <v>4</v>
      </c>
      <c r="C5" s="81"/>
      <c r="D5" s="82"/>
    </row>
    <row r="6" spans="1:36" s="3" customFormat="1">
      <c r="B6" s="40" t="s">
        <v>1267</v>
      </c>
      <c r="C6" s="83" t="s">
        <v>5</v>
      </c>
      <c r="D6" s="84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G9" s="71"/>
      <c r="AJ9" s="8"/>
    </row>
    <row r="10" spans="1:36">
      <c r="A10" s="9" t="s">
        <v>1240</v>
      </c>
      <c r="B10" s="57" t="s">
        <v>13</v>
      </c>
      <c r="C10" s="63">
        <f>מזומנים!I9</f>
        <v>10112.072677149999</v>
      </c>
      <c r="D10" s="64">
        <v>4.1799999999999997E-2</v>
      </c>
      <c r="F10" s="70"/>
      <c r="G10" s="72"/>
    </row>
    <row r="11" spans="1:36">
      <c r="B11" s="57" t="s">
        <v>14</v>
      </c>
      <c r="C11" s="50"/>
      <c r="D11" s="50"/>
      <c r="G11" s="72"/>
    </row>
    <row r="12" spans="1:36">
      <c r="A12" s="9" t="s">
        <v>1241</v>
      </c>
      <c r="B12" s="58" t="s">
        <v>15</v>
      </c>
      <c r="C12" s="65">
        <v>48526.2812271</v>
      </c>
      <c r="D12" s="66">
        <v>0.20080000000000001</v>
      </c>
      <c r="G12" s="72"/>
    </row>
    <row r="13" spans="1:36">
      <c r="A13" s="9" t="s">
        <v>1242</v>
      </c>
      <c r="B13" s="58" t="s">
        <v>16</v>
      </c>
      <c r="C13" s="65">
        <v>0</v>
      </c>
      <c r="D13" s="66">
        <v>0</v>
      </c>
      <c r="G13" s="72"/>
    </row>
    <row r="14" spans="1:36">
      <c r="A14" s="9" t="s">
        <v>1243</v>
      </c>
      <c r="B14" s="58" t="s">
        <v>17</v>
      </c>
      <c r="C14" s="65">
        <v>37103.937773273501</v>
      </c>
      <c r="D14" s="66">
        <v>0.15359999999999999</v>
      </c>
      <c r="G14" s="72"/>
    </row>
    <row r="15" spans="1:36">
      <c r="A15" s="9" t="s">
        <v>1005</v>
      </c>
      <c r="B15" s="58" t="s">
        <v>18</v>
      </c>
      <c r="C15" s="65">
        <v>60405.149519202998</v>
      </c>
      <c r="D15" s="66">
        <v>0.25</v>
      </c>
      <c r="G15" s="72"/>
    </row>
    <row r="16" spans="1:36">
      <c r="A16" s="9" t="s">
        <v>918</v>
      </c>
      <c r="B16" s="58" t="s">
        <v>194</v>
      </c>
      <c r="C16" s="65">
        <f>'קרנות סל'!J10</f>
        <v>43539.338230138004</v>
      </c>
      <c r="D16" s="66">
        <v>0.18029999999999999</v>
      </c>
      <c r="F16" s="70"/>
      <c r="G16" s="72"/>
    </row>
    <row r="17" spans="1:7">
      <c r="A17" s="9" t="s">
        <v>1244</v>
      </c>
      <c r="B17" s="58" t="s">
        <v>19</v>
      </c>
      <c r="C17" s="65">
        <v>1554.6393179889999</v>
      </c>
      <c r="D17" s="66">
        <v>6.4000000000000003E-3</v>
      </c>
      <c r="G17" s="72"/>
    </row>
    <row r="18" spans="1:7">
      <c r="A18" s="9" t="s">
        <v>1245</v>
      </c>
      <c r="B18" s="58" t="s">
        <v>20</v>
      </c>
      <c r="C18" s="65">
        <v>75.741884999999996</v>
      </c>
      <c r="D18" s="66">
        <v>2.9999999999999997E-4</v>
      </c>
      <c r="G18" s="72"/>
    </row>
    <row r="19" spans="1:7">
      <c r="A19" s="9" t="s">
        <v>1246</v>
      </c>
      <c r="B19" s="58" t="s">
        <v>21</v>
      </c>
      <c r="C19" s="65">
        <v>88.682649999999995</v>
      </c>
      <c r="D19" s="66">
        <v>4.0000000000000002E-4</v>
      </c>
      <c r="G19" s="72"/>
    </row>
    <row r="20" spans="1:7">
      <c r="A20" s="9" t="s">
        <v>1247</v>
      </c>
      <c r="B20" s="58" t="s">
        <v>22</v>
      </c>
      <c r="C20" s="65">
        <v>1474.3074722249228</v>
      </c>
      <c r="D20" s="66">
        <v>6.1000000000000004E-3</v>
      </c>
      <c r="G20" s="72"/>
    </row>
    <row r="21" spans="1:7">
      <c r="A21" s="9" t="s">
        <v>1248</v>
      </c>
      <c r="B21" s="58" t="s">
        <v>23</v>
      </c>
      <c r="C21" s="65">
        <v>0</v>
      </c>
      <c r="D21" s="66">
        <v>0</v>
      </c>
    </row>
    <row r="22" spans="1:7">
      <c r="B22" s="57" t="s">
        <v>24</v>
      </c>
      <c r="C22" s="50"/>
      <c r="D22" s="50"/>
    </row>
    <row r="23" spans="1:7">
      <c r="A23" s="9" t="s">
        <v>1249</v>
      </c>
      <c r="B23" s="58" t="s">
        <v>25</v>
      </c>
      <c r="C23" s="65">
        <v>0</v>
      </c>
      <c r="D23" s="66">
        <v>0</v>
      </c>
    </row>
    <row r="24" spans="1:7">
      <c r="A24" s="9" t="s">
        <v>1250</v>
      </c>
      <c r="B24" s="58" t="s">
        <v>26</v>
      </c>
      <c r="C24" s="65">
        <v>0</v>
      </c>
      <c r="D24" s="66">
        <v>0</v>
      </c>
    </row>
    <row r="25" spans="1:7">
      <c r="A25" s="9" t="s">
        <v>1251</v>
      </c>
      <c r="B25" s="58" t="s">
        <v>17</v>
      </c>
      <c r="C25" s="65">
        <v>2754.8159395020002</v>
      </c>
      <c r="D25" s="66">
        <v>1.14E-2</v>
      </c>
    </row>
    <row r="26" spans="1:7">
      <c r="A26" s="9" t="s">
        <v>1252</v>
      </c>
      <c r="B26" s="58" t="s">
        <v>27</v>
      </c>
      <c r="C26" s="65">
        <v>13395.032131346001</v>
      </c>
      <c r="D26" s="66">
        <v>5.5399999999999998E-2</v>
      </c>
    </row>
    <row r="27" spans="1:7">
      <c r="A27" s="9" t="s">
        <v>1253</v>
      </c>
      <c r="B27" s="58" t="s">
        <v>28</v>
      </c>
      <c r="C27" s="65">
        <v>21055.743766157815</v>
      </c>
      <c r="D27" s="66">
        <v>8.7099999999999997E-2</v>
      </c>
    </row>
    <row r="28" spans="1:7">
      <c r="A28" s="9" t="s">
        <v>1254</v>
      </c>
      <c r="B28" s="58" t="s">
        <v>29</v>
      </c>
      <c r="C28" s="65">
        <v>0</v>
      </c>
      <c r="D28" s="66">
        <v>0</v>
      </c>
    </row>
    <row r="29" spans="1:7">
      <c r="A29" s="9" t="s">
        <v>1255</v>
      </c>
      <c r="B29" s="58" t="s">
        <v>30</v>
      </c>
      <c r="C29" s="65">
        <v>0</v>
      </c>
      <c r="D29" s="66">
        <v>0</v>
      </c>
    </row>
    <row r="30" spans="1:7">
      <c r="A30" s="9" t="s">
        <v>1256</v>
      </c>
      <c r="B30" s="58" t="s">
        <v>31</v>
      </c>
      <c r="C30" s="65">
        <v>-1419.4688400689888</v>
      </c>
      <c r="D30" s="66">
        <v>-5.8999999999999999E-3</v>
      </c>
    </row>
    <row r="31" spans="1:7">
      <c r="A31" s="9" t="s">
        <v>1257</v>
      </c>
      <c r="B31" s="58" t="s">
        <v>32</v>
      </c>
      <c r="C31" s="65">
        <v>0</v>
      </c>
      <c r="D31" s="66">
        <v>0</v>
      </c>
    </row>
    <row r="32" spans="1:7">
      <c r="A32" s="9" t="s">
        <v>1258</v>
      </c>
      <c r="B32" s="57" t="s">
        <v>33</v>
      </c>
      <c r="C32" s="65">
        <v>2963.2703877919998</v>
      </c>
      <c r="D32" s="66">
        <v>1.23E-2</v>
      </c>
    </row>
    <row r="33" spans="1:4">
      <c r="A33" s="9" t="s">
        <v>1259</v>
      </c>
      <c r="B33" s="57" t="s">
        <v>34</v>
      </c>
      <c r="C33" s="65">
        <v>0</v>
      </c>
      <c r="D33" s="66">
        <v>0</v>
      </c>
    </row>
    <row r="34" spans="1:4">
      <c r="A34" s="9" t="s">
        <v>1260</v>
      </c>
      <c r="B34" s="57" t="s">
        <v>35</v>
      </c>
      <c r="C34" s="65">
        <v>0</v>
      </c>
      <c r="D34" s="66">
        <v>0</v>
      </c>
    </row>
    <row r="35" spans="1:4">
      <c r="A35" s="9" t="s">
        <v>1261</v>
      </c>
      <c r="B35" s="57" t="s">
        <v>36</v>
      </c>
      <c r="C35" s="65">
        <v>0</v>
      </c>
      <c r="D35" s="66">
        <v>0</v>
      </c>
    </row>
    <row r="36" spans="1:4">
      <c r="A36" s="9" t="s">
        <v>1262</v>
      </c>
      <c r="B36" s="57" t="s">
        <v>37</v>
      </c>
      <c r="C36" s="65">
        <v>0</v>
      </c>
      <c r="D36" s="66">
        <v>0</v>
      </c>
    </row>
    <row r="37" spans="1:4">
      <c r="A37" s="9"/>
      <c r="B37" s="59" t="s">
        <v>38</v>
      </c>
      <c r="C37" s="50"/>
      <c r="D37" s="50"/>
    </row>
    <row r="38" spans="1:4">
      <c r="A38" s="9" t="s">
        <v>1263</v>
      </c>
      <c r="B38" s="60" t="s">
        <v>39</v>
      </c>
      <c r="C38" s="65">
        <v>0</v>
      </c>
      <c r="D38" s="66">
        <v>0</v>
      </c>
    </row>
    <row r="39" spans="1:4">
      <c r="A39" s="9" t="s">
        <v>1264</v>
      </c>
      <c r="B39" s="60" t="s">
        <v>40</v>
      </c>
      <c r="C39" s="65">
        <v>0</v>
      </c>
      <c r="D39" s="66">
        <v>0</v>
      </c>
    </row>
    <row r="40" spans="1:4">
      <c r="A40" s="9" t="s">
        <v>1265</v>
      </c>
      <c r="B40" s="60" t="s">
        <v>41</v>
      </c>
      <c r="C40" s="65">
        <v>0</v>
      </c>
      <c r="D40" s="66">
        <v>0</v>
      </c>
    </row>
    <row r="41" spans="1:4">
      <c r="B41" s="60" t="s">
        <v>42</v>
      </c>
      <c r="C41" s="65">
        <f>SUM(C10:C40)</f>
        <v>241629.54413680726</v>
      </c>
      <c r="D41" s="66">
        <v>1</v>
      </c>
    </row>
    <row r="42" spans="1:4">
      <c r="A42" s="9" t="s">
        <v>1266</v>
      </c>
      <c r="B42" s="61" t="s">
        <v>43</v>
      </c>
      <c r="C42" s="65">
        <f>'יתרת התחייבות להשקעה'!B9</f>
        <v>15445.911478532562</v>
      </c>
      <c r="D42" s="66">
        <v>0</v>
      </c>
    </row>
    <row r="43" spans="1:4">
      <c r="B43" s="10" t="s">
        <v>198</v>
      </c>
    </row>
    <row r="44" spans="1:4">
      <c r="C44" s="85" t="s">
        <v>44</v>
      </c>
      <c r="D44" s="84" t="s">
        <v>45</v>
      </c>
    </row>
    <row r="45" spans="1:4">
      <c r="C45" s="12" t="s">
        <v>9</v>
      </c>
      <c r="D45" s="12" t="s">
        <v>10</v>
      </c>
    </row>
    <row r="46" spans="1:4">
      <c r="C46" t="s">
        <v>109</v>
      </c>
      <c r="D46">
        <v>3.9003000000000001</v>
      </c>
    </row>
    <row r="47" spans="1:4">
      <c r="C47" t="s">
        <v>105</v>
      </c>
      <c r="D47">
        <v>3.5649999999999999</v>
      </c>
    </row>
    <row r="48" spans="1:4">
      <c r="C48" t="s">
        <v>112</v>
      </c>
      <c r="D48">
        <v>4.3986000000000001</v>
      </c>
    </row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</row>
    <row r="3" spans="1:60">
      <c r="A3" s="2" t="s">
        <v>2</v>
      </c>
      <c r="B3" t="s">
        <v>197</v>
      </c>
    </row>
    <row r="4" spans="1:60">
      <c r="A4" s="2" t="s">
        <v>3</v>
      </c>
    </row>
    <row r="5" spans="1:60" ht="26.25" customHeight="1">
      <c r="A5" s="102" t="s">
        <v>67</v>
      </c>
      <c r="B5" s="103"/>
      <c r="C5" s="103"/>
      <c r="D5" s="103"/>
      <c r="E5" s="103"/>
      <c r="F5" s="103"/>
      <c r="G5" s="103"/>
      <c r="H5" s="103"/>
      <c r="I5" s="103"/>
      <c r="J5" s="103"/>
      <c r="K5" s="104"/>
    </row>
    <row r="6" spans="1:60" ht="26.25" customHeight="1">
      <c r="A6" s="102" t="s">
        <v>97</v>
      </c>
      <c r="B6" s="103"/>
      <c r="C6" s="103"/>
      <c r="D6" s="103"/>
      <c r="E6" s="103"/>
      <c r="F6" s="103"/>
      <c r="G6" s="103"/>
      <c r="H6" s="103"/>
      <c r="I6" s="103"/>
      <c r="J6" s="103"/>
      <c r="K6" s="104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6867</v>
      </c>
      <c r="G10" s="7"/>
      <c r="H10" s="63">
        <v>88.682649999999995</v>
      </c>
      <c r="I10" s="22"/>
      <c r="J10" s="64">
        <v>1</v>
      </c>
      <c r="K10" s="64">
        <v>4.0000000000000002E-4</v>
      </c>
      <c r="BC10" s="14"/>
      <c r="BD10" s="16"/>
      <c r="BE10" s="14"/>
      <c r="BG10" s="14"/>
    </row>
    <row r="11" spans="1:60">
      <c r="A11" s="67" t="s">
        <v>199</v>
      </c>
      <c r="B11" s="14"/>
      <c r="C11" s="14"/>
      <c r="D11" s="14"/>
      <c r="F11" s="69">
        <v>-33</v>
      </c>
      <c r="H11" s="69">
        <v>-61.082999999999998</v>
      </c>
      <c r="J11" s="68">
        <v>-0.68879999999999997</v>
      </c>
      <c r="K11" s="68">
        <v>-2.9999999999999997E-4</v>
      </c>
    </row>
    <row r="12" spans="1:60">
      <c r="A12" s="67" t="s">
        <v>1017</v>
      </c>
      <c r="B12" s="14"/>
      <c r="C12" s="14"/>
      <c r="D12" s="14"/>
      <c r="F12" s="69">
        <v>-33</v>
      </c>
      <c r="H12" s="69">
        <v>-61.082999999999998</v>
      </c>
      <c r="J12" s="68">
        <v>-0.68879999999999997</v>
      </c>
      <c r="K12" s="68">
        <v>-2.9999999999999997E-4</v>
      </c>
    </row>
    <row r="13" spans="1:60">
      <c r="A13" t="s">
        <v>1018</v>
      </c>
      <c r="B13" t="s">
        <v>1019</v>
      </c>
      <c r="C13" t="s">
        <v>99</v>
      </c>
      <c r="D13" t="s">
        <v>122</v>
      </c>
      <c r="E13" t="s">
        <v>101</v>
      </c>
      <c r="F13" s="65">
        <v>-33</v>
      </c>
      <c r="G13" s="65">
        <v>185100</v>
      </c>
      <c r="H13" s="65">
        <v>-61.082999999999998</v>
      </c>
      <c r="I13" s="66">
        <v>0</v>
      </c>
      <c r="J13" s="66">
        <v>-0.68879999999999997</v>
      </c>
      <c r="K13" s="66">
        <v>-2.9999999999999997E-4</v>
      </c>
    </row>
    <row r="14" spans="1:60">
      <c r="A14" s="67" t="s">
        <v>1020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221</v>
      </c>
      <c r="B15" t="s">
        <v>221</v>
      </c>
      <c r="C15" s="14"/>
      <c r="D15" t="s">
        <v>221</v>
      </c>
      <c r="E15" t="s">
        <v>221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1021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221</v>
      </c>
      <c r="B17" t="s">
        <v>221</v>
      </c>
      <c r="C17" s="14"/>
      <c r="D17" t="s">
        <v>221</v>
      </c>
      <c r="E17" t="s">
        <v>221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579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221</v>
      </c>
      <c r="B19" t="s">
        <v>221</v>
      </c>
      <c r="C19" s="14"/>
      <c r="D19" t="s">
        <v>221</v>
      </c>
      <c r="E19" t="s">
        <v>221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226</v>
      </c>
      <c r="B20" s="14"/>
      <c r="C20" s="14"/>
      <c r="D20" s="14"/>
      <c r="F20" s="69">
        <v>6900</v>
      </c>
      <c r="H20" s="69">
        <v>149.76564999999999</v>
      </c>
      <c r="J20" s="68">
        <v>1.6888000000000001</v>
      </c>
      <c r="K20" s="68">
        <v>5.9999999999999995E-4</v>
      </c>
    </row>
    <row r="21" spans="1:11">
      <c r="A21" s="67" t="s">
        <v>1017</v>
      </c>
      <c r="B21" s="14"/>
      <c r="C21" s="14"/>
      <c r="D21" s="14"/>
      <c r="F21" s="69">
        <v>6900</v>
      </c>
      <c r="H21" s="69">
        <v>149.76564999999999</v>
      </c>
      <c r="J21" s="68">
        <v>1.6888000000000001</v>
      </c>
      <c r="K21" s="68">
        <v>5.9999999999999995E-4</v>
      </c>
    </row>
    <row r="22" spans="1:11">
      <c r="A22" t="s">
        <v>1022</v>
      </c>
      <c r="B22" t="s">
        <v>1023</v>
      </c>
      <c r="C22" t="s">
        <v>122</v>
      </c>
      <c r="D22" t="s">
        <v>834</v>
      </c>
      <c r="E22" t="s">
        <v>105</v>
      </c>
      <c r="F22" s="65">
        <v>6200</v>
      </c>
      <c r="G22" s="65">
        <v>53</v>
      </c>
      <c r="H22" s="65">
        <v>11.714589999999999</v>
      </c>
      <c r="I22" s="66">
        <v>0</v>
      </c>
      <c r="J22" s="66">
        <v>0.1321</v>
      </c>
      <c r="K22" s="66">
        <v>0</v>
      </c>
    </row>
    <row r="23" spans="1:11">
      <c r="A23" t="s">
        <v>1024</v>
      </c>
      <c r="B23" t="s">
        <v>1025</v>
      </c>
      <c r="C23" t="s">
        <v>122</v>
      </c>
      <c r="D23" t="s">
        <v>834</v>
      </c>
      <c r="E23" t="s">
        <v>105</v>
      </c>
      <c r="F23" s="65">
        <v>700</v>
      </c>
      <c r="G23" s="65">
        <v>5532</v>
      </c>
      <c r="H23" s="65">
        <v>138.05106000000001</v>
      </c>
      <c r="I23" s="66">
        <v>0</v>
      </c>
      <c r="J23" s="66">
        <v>1.5567</v>
      </c>
      <c r="K23" s="66">
        <v>5.9999999999999995E-4</v>
      </c>
    </row>
    <row r="24" spans="1:11">
      <c r="A24" s="67" t="s">
        <v>1026</v>
      </c>
      <c r="B24" s="14"/>
      <c r="C24" s="14"/>
      <c r="D24" s="14"/>
      <c r="F24" s="69">
        <v>0</v>
      </c>
      <c r="H24" s="69">
        <v>0</v>
      </c>
      <c r="J24" s="68">
        <v>0</v>
      </c>
      <c r="K24" s="68">
        <v>0</v>
      </c>
    </row>
    <row r="25" spans="1:11">
      <c r="A25" t="s">
        <v>221</v>
      </c>
      <c r="B25" t="s">
        <v>221</v>
      </c>
      <c r="C25" s="14"/>
      <c r="D25" t="s">
        <v>221</v>
      </c>
      <c r="E25" t="s">
        <v>221</v>
      </c>
      <c r="F25" s="65">
        <v>0</v>
      </c>
      <c r="G25" s="65">
        <v>0</v>
      </c>
      <c r="H25" s="65">
        <v>0</v>
      </c>
      <c r="I25" s="66">
        <v>0</v>
      </c>
      <c r="J25" s="66">
        <v>0</v>
      </c>
      <c r="K25" s="66">
        <v>0</v>
      </c>
    </row>
    <row r="26" spans="1:11">
      <c r="A26" s="67" t="s">
        <v>1021</v>
      </c>
      <c r="B26" s="14"/>
      <c r="C26" s="14"/>
      <c r="D26" s="14"/>
      <c r="F26" s="69">
        <v>0</v>
      </c>
      <c r="H26" s="69">
        <v>0</v>
      </c>
      <c r="J26" s="68">
        <v>0</v>
      </c>
      <c r="K26" s="68">
        <v>0</v>
      </c>
    </row>
    <row r="27" spans="1:11">
      <c r="A27" t="s">
        <v>221</v>
      </c>
      <c r="B27" t="s">
        <v>221</v>
      </c>
      <c r="C27" s="14"/>
      <c r="D27" t="s">
        <v>221</v>
      </c>
      <c r="E27" t="s">
        <v>221</v>
      </c>
      <c r="F27" s="65">
        <v>0</v>
      </c>
      <c r="G27" s="65">
        <v>0</v>
      </c>
      <c r="H27" s="65">
        <v>0</v>
      </c>
      <c r="I27" s="66">
        <v>0</v>
      </c>
      <c r="J27" s="66">
        <v>0</v>
      </c>
      <c r="K27" s="66">
        <v>0</v>
      </c>
    </row>
    <row r="28" spans="1:11">
      <c r="A28" s="67" t="s">
        <v>1027</v>
      </c>
      <c r="B28" s="14"/>
      <c r="C28" s="14"/>
      <c r="D28" s="14"/>
      <c r="F28" s="69">
        <v>0</v>
      </c>
      <c r="H28" s="69">
        <v>0</v>
      </c>
      <c r="J28" s="68">
        <v>0</v>
      </c>
      <c r="K28" s="68">
        <v>0</v>
      </c>
    </row>
    <row r="29" spans="1:11">
      <c r="A29" t="s">
        <v>221</v>
      </c>
      <c r="B29" t="s">
        <v>221</v>
      </c>
      <c r="C29" s="14"/>
      <c r="D29" t="s">
        <v>221</v>
      </c>
      <c r="E29" t="s">
        <v>221</v>
      </c>
      <c r="F29" s="65">
        <v>0</v>
      </c>
      <c r="G29" s="65">
        <v>0</v>
      </c>
      <c r="H29" s="65">
        <v>0</v>
      </c>
      <c r="I29" s="66">
        <v>0</v>
      </c>
      <c r="J29" s="66">
        <v>0</v>
      </c>
      <c r="K29" s="66">
        <v>0</v>
      </c>
    </row>
    <row r="30" spans="1:11">
      <c r="A30" s="67" t="s">
        <v>579</v>
      </c>
      <c r="B30" s="14"/>
      <c r="C30" s="14"/>
      <c r="D30" s="14"/>
      <c r="F30" s="69">
        <v>0</v>
      </c>
      <c r="H30" s="69">
        <v>0</v>
      </c>
      <c r="J30" s="68">
        <v>0</v>
      </c>
      <c r="K30" s="68">
        <v>0</v>
      </c>
    </row>
    <row r="31" spans="1:11">
      <c r="A31" t="s">
        <v>221</v>
      </c>
      <c r="B31" t="s">
        <v>221</v>
      </c>
      <c r="C31" s="14"/>
      <c r="D31" t="s">
        <v>221</v>
      </c>
      <c r="E31" t="s">
        <v>221</v>
      </c>
      <c r="F31" s="65">
        <v>0</v>
      </c>
      <c r="G31" s="65">
        <v>0</v>
      </c>
      <c r="H31" s="65">
        <v>0</v>
      </c>
      <c r="I31" s="66">
        <v>0</v>
      </c>
      <c r="J31" s="66">
        <v>0</v>
      </c>
      <c r="K31" s="66">
        <v>0</v>
      </c>
    </row>
    <row r="32" spans="1:11">
      <c r="A32" s="77" t="s">
        <v>228</v>
      </c>
      <c r="B32" s="14"/>
      <c r="C32" s="14"/>
      <c r="D32" s="14"/>
    </row>
    <row r="33" spans="1:4">
      <c r="A33" s="77" t="s">
        <v>276</v>
      </c>
      <c r="B33" s="14"/>
      <c r="C33" s="14"/>
      <c r="D33" s="14"/>
    </row>
    <row r="34" spans="1:4">
      <c r="A34" s="77" t="s">
        <v>277</v>
      </c>
      <c r="B34" s="14"/>
      <c r="C34" s="14"/>
      <c r="D34" s="14"/>
    </row>
    <row r="35" spans="1:4">
      <c r="A35" s="77" t="s">
        <v>278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1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4.42578125" style="14" customWidth="1"/>
    <col min="54" max="58" width="9.1406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102" t="s">
        <v>67</v>
      </c>
      <c r="B5" s="103"/>
      <c r="C5" s="103"/>
      <c r="D5" s="103"/>
      <c r="E5" s="103"/>
      <c r="F5" s="103"/>
      <c r="G5" s="103"/>
      <c r="H5" s="103"/>
      <c r="I5" s="103"/>
      <c r="J5" s="104"/>
      <c r="BB5" s="14" t="s">
        <v>99</v>
      </c>
      <c r="BD5" s="14" t="s">
        <v>100</v>
      </c>
      <c r="BF5" s="16" t="s">
        <v>101</v>
      </c>
    </row>
    <row r="6" spans="1:58" ht="26.25" customHeight="1">
      <c r="A6" s="102" t="s">
        <v>102</v>
      </c>
      <c r="B6" s="103"/>
      <c r="C6" s="103"/>
      <c r="D6" s="103"/>
      <c r="E6" s="103"/>
      <c r="F6" s="103"/>
      <c r="G6" s="103"/>
      <c r="H6" s="103"/>
      <c r="I6" s="103"/>
      <c r="J6" s="104"/>
      <c r="BB6" s="16" t="s">
        <v>103</v>
      </c>
      <c r="BD6" s="14" t="s">
        <v>104</v>
      </c>
      <c r="BF6" s="16" t="s">
        <v>105</v>
      </c>
    </row>
    <row r="7" spans="1:58" s="16" customFormat="1" ht="20.25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A7" s="14" t="s">
        <v>106</v>
      </c>
      <c r="BB7" s="14" t="s">
        <v>107</v>
      </c>
      <c r="BC7" s="14" t="s">
        <v>108</v>
      </c>
      <c r="BE7" s="20" t="s">
        <v>109</v>
      </c>
    </row>
    <row r="8" spans="1:58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A8" s="14" t="s">
        <v>110</v>
      </c>
      <c r="BC8" s="14" t="s">
        <v>111</v>
      </c>
      <c r="BE8" s="20" t="s">
        <v>112</v>
      </c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A9" s="14" t="s">
        <v>113</v>
      </c>
      <c r="BB9" s="16"/>
      <c r="BC9" s="14" t="s">
        <v>114</v>
      </c>
      <c r="BE9" s="14" t="s">
        <v>115</v>
      </c>
    </row>
    <row r="10" spans="1:58" s="20" customFormat="1" ht="18" customHeight="1">
      <c r="A10" s="21" t="s">
        <v>116</v>
      </c>
      <c r="B10" s="7"/>
      <c r="C10" s="7"/>
      <c r="D10" s="7"/>
      <c r="E10" s="7"/>
      <c r="F10" s="63">
        <v>418376.01</v>
      </c>
      <c r="G10" s="22"/>
      <c r="H10" s="63">
        <v>1474.3074722249228</v>
      </c>
      <c r="I10" s="64">
        <v>1</v>
      </c>
      <c r="J10" s="64">
        <v>6.1000000000000004E-3</v>
      </c>
      <c r="K10" s="16"/>
      <c r="L10" s="16"/>
      <c r="M10" s="16"/>
      <c r="N10" s="16"/>
      <c r="BA10" s="14" t="s">
        <v>117</v>
      </c>
      <c r="BB10" s="16"/>
      <c r="BC10" s="14" t="s">
        <v>118</v>
      </c>
      <c r="BE10" s="14" t="s">
        <v>119</v>
      </c>
    </row>
    <row r="11" spans="1:58">
      <c r="A11" s="67" t="s">
        <v>199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B11" s="14" t="s">
        <v>120</v>
      </c>
      <c r="BD11" s="14" t="s">
        <v>121</v>
      </c>
    </row>
    <row r="12" spans="1:58">
      <c r="A12" t="s">
        <v>221</v>
      </c>
      <c r="B12" t="s">
        <v>221</v>
      </c>
      <c r="C12" s="16"/>
      <c r="D12" t="s">
        <v>221</v>
      </c>
      <c r="E12" t="s">
        <v>221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B12" s="14" t="s">
        <v>122</v>
      </c>
      <c r="BC12" s="14" t="s">
        <v>123</v>
      </c>
      <c r="BD12" s="14" t="s">
        <v>124</v>
      </c>
    </row>
    <row r="13" spans="1:58">
      <c r="A13" s="67" t="s">
        <v>226</v>
      </c>
      <c r="B13" s="16"/>
      <c r="C13" s="16"/>
      <c r="D13" s="16"/>
      <c r="E13" s="16"/>
      <c r="F13" s="69">
        <v>418376.01</v>
      </c>
      <c r="G13" s="16"/>
      <c r="H13" s="69">
        <v>1474.3074722249228</v>
      </c>
      <c r="I13" s="68">
        <v>1</v>
      </c>
      <c r="J13" s="68">
        <v>6.1000000000000004E-3</v>
      </c>
      <c r="BD13" s="14" t="s">
        <v>125</v>
      </c>
    </row>
    <row r="14" spans="1:58">
      <c r="A14" t="s">
        <v>1028</v>
      </c>
      <c r="B14" t="s">
        <v>1029</v>
      </c>
      <c r="C14" t="s">
        <v>122</v>
      </c>
      <c r="D14" t="s">
        <v>834</v>
      </c>
      <c r="E14" t="s">
        <v>105</v>
      </c>
      <c r="F14" s="65">
        <v>80000</v>
      </c>
      <c r="G14" s="65">
        <v>100</v>
      </c>
      <c r="H14" s="65">
        <v>285.2</v>
      </c>
      <c r="I14" s="66">
        <v>0.19339999999999999</v>
      </c>
      <c r="J14" s="66">
        <v>1.1999999999999999E-3</v>
      </c>
      <c r="BD14" s="14" t="s">
        <v>126</v>
      </c>
    </row>
    <row r="15" spans="1:58">
      <c r="A15" t="s">
        <v>1030</v>
      </c>
      <c r="B15" t="s">
        <v>1031</v>
      </c>
      <c r="C15" t="s">
        <v>122</v>
      </c>
      <c r="D15" t="s">
        <v>834</v>
      </c>
      <c r="E15" t="s">
        <v>105</v>
      </c>
      <c r="F15" s="65">
        <v>20</v>
      </c>
      <c r="G15" s="65">
        <v>0.25697500000000001</v>
      </c>
      <c r="H15" s="65">
        <v>1.83223175E-4</v>
      </c>
      <c r="I15" s="66">
        <v>0</v>
      </c>
      <c r="J15" s="66">
        <v>0</v>
      </c>
      <c r="BD15" s="14" t="s">
        <v>127</v>
      </c>
    </row>
    <row r="16" spans="1:58">
      <c r="A16" t="s">
        <v>1032</v>
      </c>
      <c r="B16" t="s">
        <v>1033</v>
      </c>
      <c r="C16" t="s">
        <v>122</v>
      </c>
      <c r="D16" t="s">
        <v>834</v>
      </c>
      <c r="E16" t="s">
        <v>105</v>
      </c>
      <c r="F16" s="65">
        <v>-32306.09</v>
      </c>
      <c r="G16" s="65">
        <v>100</v>
      </c>
      <c r="H16" s="65">
        <v>-115.17121084999999</v>
      </c>
      <c r="I16" s="66">
        <v>-7.8100000000000003E-2</v>
      </c>
      <c r="J16" s="66">
        <v>-5.0000000000000001E-4</v>
      </c>
      <c r="BD16" s="14" t="s">
        <v>128</v>
      </c>
    </row>
    <row r="17" spans="1:56">
      <c r="A17" t="s">
        <v>1034</v>
      </c>
      <c r="B17" t="s">
        <v>1035</v>
      </c>
      <c r="C17" t="s">
        <v>122</v>
      </c>
      <c r="D17" t="s">
        <v>834</v>
      </c>
      <c r="E17" t="s">
        <v>105</v>
      </c>
      <c r="F17" s="65">
        <v>1</v>
      </c>
      <c r="G17" s="65">
        <v>0.15966</v>
      </c>
      <c r="H17" s="65">
        <v>5.6918789999999997E-6</v>
      </c>
      <c r="I17" s="66">
        <v>0</v>
      </c>
      <c r="J17" s="66">
        <v>0</v>
      </c>
      <c r="BD17" s="14" t="s">
        <v>129</v>
      </c>
    </row>
    <row r="18" spans="1:56">
      <c r="A18" t="s">
        <v>1036</v>
      </c>
      <c r="B18" t="s">
        <v>1037</v>
      </c>
      <c r="C18" t="s">
        <v>122</v>
      </c>
      <c r="D18" t="s">
        <v>834</v>
      </c>
      <c r="E18" t="s">
        <v>105</v>
      </c>
      <c r="F18" s="65">
        <v>7</v>
      </c>
      <c r="G18" s="65">
        <v>0.77862500000000001</v>
      </c>
      <c r="H18" s="65">
        <v>1.9430586875E-4</v>
      </c>
      <c r="I18" s="66">
        <v>0</v>
      </c>
      <c r="J18" s="66">
        <v>0</v>
      </c>
      <c r="BD18" s="14" t="s">
        <v>130</v>
      </c>
    </row>
    <row r="19" spans="1:56">
      <c r="A19" t="s">
        <v>1038</v>
      </c>
      <c r="B19" t="s">
        <v>1039</v>
      </c>
      <c r="C19" t="s">
        <v>589</v>
      </c>
      <c r="D19" t="s">
        <v>834</v>
      </c>
      <c r="E19" t="s">
        <v>109</v>
      </c>
      <c r="F19" s="65">
        <v>-9051.42</v>
      </c>
      <c r="G19" s="65">
        <v>100</v>
      </c>
      <c r="H19" s="65">
        <v>-35.303253425999998</v>
      </c>
      <c r="I19" s="66">
        <v>-2.3900000000000001E-2</v>
      </c>
      <c r="J19" s="66">
        <v>-1E-4</v>
      </c>
      <c r="BD19" s="14" t="s">
        <v>131</v>
      </c>
    </row>
    <row r="20" spans="1:56">
      <c r="A20" t="s">
        <v>1038</v>
      </c>
      <c r="B20" t="s">
        <v>1039</v>
      </c>
      <c r="C20" t="s">
        <v>122</v>
      </c>
      <c r="D20" t="s">
        <v>834</v>
      </c>
      <c r="E20" t="s">
        <v>112</v>
      </c>
      <c r="F20" s="65">
        <v>-16876.95</v>
      </c>
      <c r="G20" s="65">
        <v>100</v>
      </c>
      <c r="H20" s="65">
        <v>-74.234952269999994</v>
      </c>
      <c r="I20" s="66">
        <v>-5.04E-2</v>
      </c>
      <c r="J20" s="66">
        <v>-2.9999999999999997E-4</v>
      </c>
      <c r="BD20" s="14" t="s">
        <v>122</v>
      </c>
    </row>
    <row r="21" spans="1:56">
      <c r="A21" t="s">
        <v>1040</v>
      </c>
      <c r="B21" t="s">
        <v>1041</v>
      </c>
      <c r="C21" t="s">
        <v>122</v>
      </c>
      <c r="D21" t="s">
        <v>834</v>
      </c>
      <c r="E21" t="s">
        <v>105</v>
      </c>
      <c r="F21" s="65">
        <v>396582.47</v>
      </c>
      <c r="G21" s="65">
        <v>100</v>
      </c>
      <c r="H21" s="65">
        <v>1413.8165055500001</v>
      </c>
      <c r="I21" s="66">
        <v>0.95899999999999996</v>
      </c>
      <c r="J21" s="66">
        <v>5.8999999999999999E-3</v>
      </c>
    </row>
    <row r="22" spans="1:56">
      <c r="A22" s="77" t="s">
        <v>228</v>
      </c>
      <c r="B22" s="16"/>
      <c r="C22" s="16"/>
      <c r="D22" s="16"/>
      <c r="E22" s="16"/>
      <c r="F22" s="16"/>
      <c r="G22" s="16"/>
    </row>
    <row r="23" spans="1:56">
      <c r="A23" s="77" t="s">
        <v>276</v>
      </c>
      <c r="B23" s="16"/>
      <c r="C23" s="16"/>
      <c r="D23" s="16"/>
      <c r="E23" s="16"/>
      <c r="F23" s="16"/>
      <c r="G23" s="16"/>
    </row>
    <row r="24" spans="1:56">
      <c r="A24" s="77" t="s">
        <v>277</v>
      </c>
      <c r="B24" s="16"/>
      <c r="C24" s="16"/>
      <c r="D24" s="16"/>
      <c r="E24" s="16"/>
      <c r="F24" s="16"/>
      <c r="G24" s="16"/>
    </row>
    <row r="25" spans="1:56">
      <c r="A25" s="77" t="s">
        <v>278</v>
      </c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  <row r="571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  <c r="D3" s="13"/>
    </row>
    <row r="4" spans="1:80">
      <c r="A4" s="2" t="s">
        <v>3</v>
      </c>
    </row>
    <row r="5" spans="1:80" ht="26.25" customHeight="1">
      <c r="A5" s="102" t="s">
        <v>67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</row>
    <row r="6" spans="1:80" ht="26.25" customHeight="1">
      <c r="A6" s="102" t="s">
        <v>132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199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1042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221</v>
      </c>
      <c r="B13" t="s">
        <v>221</v>
      </c>
      <c r="D13" t="s">
        <v>221</v>
      </c>
      <c r="G13" s="65">
        <v>0</v>
      </c>
      <c r="H13" t="s">
        <v>221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1043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221</v>
      </c>
      <c r="B15" t="s">
        <v>221</v>
      </c>
      <c r="D15" t="s">
        <v>221</v>
      </c>
      <c r="G15" s="65">
        <v>0</v>
      </c>
      <c r="H15" t="s">
        <v>221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1044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1045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221</v>
      </c>
      <c r="B18" t="s">
        <v>221</v>
      </c>
      <c r="D18" t="s">
        <v>221</v>
      </c>
      <c r="G18" s="65">
        <v>0</v>
      </c>
      <c r="H18" t="s">
        <v>221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1046</v>
      </c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221</v>
      </c>
      <c r="B20" t="s">
        <v>221</v>
      </c>
      <c r="D20" t="s">
        <v>221</v>
      </c>
      <c r="G20" s="65">
        <v>0</v>
      </c>
      <c r="H20" t="s">
        <v>221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1047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221</v>
      </c>
      <c r="B22" t="s">
        <v>221</v>
      </c>
      <c r="D22" t="s">
        <v>221</v>
      </c>
      <c r="G22" s="65">
        <v>0</v>
      </c>
      <c r="H22" t="s">
        <v>221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1048</v>
      </c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221</v>
      </c>
      <c r="B24" t="s">
        <v>221</v>
      </c>
      <c r="D24" t="s">
        <v>221</v>
      </c>
      <c r="G24" s="65">
        <v>0</v>
      </c>
      <c r="H24" t="s">
        <v>221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226</v>
      </c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1042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221</v>
      </c>
      <c r="B27" t="s">
        <v>221</v>
      </c>
      <c r="D27" t="s">
        <v>221</v>
      </c>
      <c r="G27" s="65">
        <v>0</v>
      </c>
      <c r="H27" t="s">
        <v>221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1043</v>
      </c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221</v>
      </c>
      <c r="B29" t="s">
        <v>221</v>
      </c>
      <c r="D29" t="s">
        <v>221</v>
      </c>
      <c r="G29" s="65">
        <v>0</v>
      </c>
      <c r="H29" t="s">
        <v>221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1044</v>
      </c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1045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221</v>
      </c>
      <c r="B32" t="s">
        <v>221</v>
      </c>
      <c r="D32" t="s">
        <v>221</v>
      </c>
      <c r="G32" s="65">
        <v>0</v>
      </c>
      <c r="H32" t="s">
        <v>221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1046</v>
      </c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221</v>
      </c>
      <c r="B34" t="s">
        <v>221</v>
      </c>
      <c r="D34" t="s">
        <v>221</v>
      </c>
      <c r="G34" s="65">
        <v>0</v>
      </c>
      <c r="H34" t="s">
        <v>221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1047</v>
      </c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221</v>
      </c>
      <c r="B36" t="s">
        <v>221</v>
      </c>
      <c r="D36" t="s">
        <v>221</v>
      </c>
      <c r="G36" s="65">
        <v>0</v>
      </c>
      <c r="H36" t="s">
        <v>221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1048</v>
      </c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221</v>
      </c>
      <c r="B38" t="s">
        <v>221</v>
      </c>
      <c r="D38" t="s">
        <v>221</v>
      </c>
      <c r="G38" s="65">
        <v>0</v>
      </c>
      <c r="H38" t="s">
        <v>221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77" t="s">
        <v>228</v>
      </c>
    </row>
    <row r="40" spans="1:16">
      <c r="A40" s="77" t="s">
        <v>276</v>
      </c>
    </row>
    <row r="41" spans="1:16">
      <c r="A41" s="77" t="s">
        <v>277</v>
      </c>
    </row>
    <row r="42" spans="1:16">
      <c r="A42" s="77" t="s">
        <v>278</v>
      </c>
    </row>
    <row r="43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7" sqref="A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</row>
    <row r="3" spans="1:71">
      <c r="A3" s="2" t="s">
        <v>2</v>
      </c>
      <c r="B3" t="s">
        <v>197</v>
      </c>
    </row>
    <row r="4" spans="1:71">
      <c r="A4" s="2" t="s">
        <v>3</v>
      </c>
    </row>
    <row r="5" spans="1:71" ht="26.25" customHeight="1">
      <c r="A5" s="102" t="s">
        <v>135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</row>
    <row r="6" spans="1:71" ht="26.25" customHeight="1">
      <c r="A6" s="102" t="s">
        <v>68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199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1049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221</v>
      </c>
      <c r="B13" t="s">
        <v>221</v>
      </c>
      <c r="C13" t="s">
        <v>221</v>
      </c>
      <c r="F13" s="65">
        <v>0</v>
      </c>
      <c r="G13" t="s">
        <v>221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1050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221</v>
      </c>
      <c r="B15" t="s">
        <v>221</v>
      </c>
      <c r="C15" t="s">
        <v>221</v>
      </c>
      <c r="F15" s="65">
        <v>0</v>
      </c>
      <c r="G15" t="s">
        <v>221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1051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221</v>
      </c>
      <c r="B17" t="s">
        <v>221</v>
      </c>
      <c r="C17" t="s">
        <v>221</v>
      </c>
      <c r="F17" s="65">
        <v>0</v>
      </c>
      <c r="G17" t="s">
        <v>221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1052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221</v>
      </c>
      <c r="B19" t="s">
        <v>221</v>
      </c>
      <c r="C19" t="s">
        <v>221</v>
      </c>
      <c r="F19" s="65">
        <v>0</v>
      </c>
      <c r="G19" t="s">
        <v>221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579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221</v>
      </c>
      <c r="B21" t="s">
        <v>221</v>
      </c>
      <c r="C21" t="s">
        <v>221</v>
      </c>
      <c r="F21" s="65">
        <v>0</v>
      </c>
      <c r="G21" t="s">
        <v>221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226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274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221</v>
      </c>
      <c r="B24" t="s">
        <v>221</v>
      </c>
      <c r="C24" t="s">
        <v>221</v>
      </c>
      <c r="F24" s="65">
        <v>0</v>
      </c>
      <c r="G24" t="s">
        <v>221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1053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221</v>
      </c>
      <c r="B26" t="s">
        <v>221</v>
      </c>
      <c r="C26" t="s">
        <v>221</v>
      </c>
      <c r="F26" s="65">
        <v>0</v>
      </c>
      <c r="G26" t="s">
        <v>221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77" t="s">
        <v>276</v>
      </c>
    </row>
    <row r="28" spans="1:15">
      <c r="A28" s="77" t="s">
        <v>277</v>
      </c>
    </row>
    <row r="29" spans="1:15">
      <c r="A29" s="77" t="s">
        <v>278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102" t="s">
        <v>135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4"/>
    </row>
    <row r="6" spans="1:64" ht="26.25" customHeight="1">
      <c r="A6" s="102" t="s">
        <v>81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5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199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1054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221</v>
      </c>
      <c r="B13" t="s">
        <v>221</v>
      </c>
      <c r="C13" s="14"/>
      <c r="D13" s="14"/>
      <c r="E13" t="s">
        <v>221</v>
      </c>
      <c r="F13" t="s">
        <v>221</v>
      </c>
      <c r="I13" s="65">
        <v>0</v>
      </c>
      <c r="J13" t="s">
        <v>221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1055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221</v>
      </c>
      <c r="B15" t="s">
        <v>221</v>
      </c>
      <c r="C15" s="14"/>
      <c r="D15" s="14"/>
      <c r="E15" t="s">
        <v>221</v>
      </c>
      <c r="F15" t="s">
        <v>221</v>
      </c>
      <c r="I15" s="65">
        <v>0</v>
      </c>
      <c r="J15" t="s">
        <v>221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281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221</v>
      </c>
      <c r="B17" t="s">
        <v>221</v>
      </c>
      <c r="C17" s="14"/>
      <c r="D17" s="14"/>
      <c r="E17" t="s">
        <v>221</v>
      </c>
      <c r="F17" t="s">
        <v>221</v>
      </c>
      <c r="I17" s="65">
        <v>0</v>
      </c>
      <c r="J17" t="s">
        <v>221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579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221</v>
      </c>
      <c r="B19" t="s">
        <v>221</v>
      </c>
      <c r="C19" s="14"/>
      <c r="D19" s="14"/>
      <c r="E19" t="s">
        <v>221</v>
      </c>
      <c r="F19" t="s">
        <v>221</v>
      </c>
      <c r="I19" s="65">
        <v>0</v>
      </c>
      <c r="J19" t="s">
        <v>221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226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1056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221</v>
      </c>
      <c r="B22" t="s">
        <v>221</v>
      </c>
      <c r="C22" s="14"/>
      <c r="D22" s="14"/>
      <c r="E22" t="s">
        <v>221</v>
      </c>
      <c r="F22" t="s">
        <v>221</v>
      </c>
      <c r="I22" s="65">
        <v>0</v>
      </c>
      <c r="J22" t="s">
        <v>221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1057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221</v>
      </c>
      <c r="B24" t="s">
        <v>221</v>
      </c>
      <c r="C24" s="14"/>
      <c r="D24" s="14"/>
      <c r="E24" t="s">
        <v>221</v>
      </c>
      <c r="F24" t="s">
        <v>221</v>
      </c>
      <c r="I24" s="65">
        <v>0</v>
      </c>
      <c r="J24" t="s">
        <v>221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77" t="s">
        <v>228</v>
      </c>
      <c r="C25" s="14"/>
      <c r="D25" s="14"/>
      <c r="E25" s="14"/>
    </row>
    <row r="26" spans="1:18">
      <c r="A26" s="77" t="s">
        <v>276</v>
      </c>
      <c r="C26" s="14"/>
      <c r="D26" s="14"/>
      <c r="E26" s="14"/>
    </row>
    <row r="27" spans="1:18">
      <c r="A27" s="77" t="s">
        <v>277</v>
      </c>
      <c r="C27" s="14"/>
      <c r="D27" s="14"/>
      <c r="E27" s="14"/>
    </row>
    <row r="28" spans="1:18">
      <c r="A28" s="77" t="s">
        <v>278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</row>
    <row r="4" spans="1:80">
      <c r="A4" s="2" t="s">
        <v>3</v>
      </c>
    </row>
    <row r="5" spans="1:80" ht="26.25" customHeight="1">
      <c r="A5" s="102" t="s">
        <v>135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4"/>
    </row>
    <row r="6" spans="1:80" ht="26.25" customHeight="1">
      <c r="A6" s="102" t="s">
        <v>88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</row>
    <row r="7" spans="1:80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5" t="s">
        <v>54</v>
      </c>
      <c r="M7" s="105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63">
        <v>4.93</v>
      </c>
      <c r="J10" s="7"/>
      <c r="K10" s="7"/>
      <c r="L10" s="64">
        <v>6.5199999999999994E-2</v>
      </c>
      <c r="M10" s="63">
        <v>2940200.08</v>
      </c>
      <c r="N10" s="7"/>
      <c r="O10" s="63">
        <v>2754.8159395020002</v>
      </c>
      <c r="P10" s="7"/>
      <c r="Q10" s="64">
        <v>1</v>
      </c>
      <c r="R10" s="64">
        <v>1.14E-2</v>
      </c>
      <c r="S10" s="30"/>
      <c r="BY10" s="14"/>
      <c r="CB10" s="14"/>
    </row>
    <row r="11" spans="1:80">
      <c r="A11" s="67" t="s">
        <v>199</v>
      </c>
      <c r="B11" s="14"/>
      <c r="C11" s="14"/>
      <c r="D11" s="14"/>
      <c r="I11" s="69">
        <v>4.93</v>
      </c>
      <c r="L11" s="68">
        <v>6.5199999999999994E-2</v>
      </c>
      <c r="M11" s="69">
        <v>2940200.08</v>
      </c>
      <c r="O11" s="69">
        <v>2754.8159395020002</v>
      </c>
      <c r="Q11" s="68">
        <v>1</v>
      </c>
      <c r="R11" s="68">
        <v>1.14E-2</v>
      </c>
    </row>
    <row r="12" spans="1:80">
      <c r="A12" s="67" t="s">
        <v>1054</v>
      </c>
      <c r="B12" s="14"/>
      <c r="C12" s="14"/>
      <c r="D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80">
      <c r="A13" t="s">
        <v>221</v>
      </c>
      <c r="B13" t="s">
        <v>221</v>
      </c>
      <c r="C13" s="14"/>
      <c r="D13" s="14"/>
      <c r="E13" t="s">
        <v>221</v>
      </c>
      <c r="F13" t="s">
        <v>221</v>
      </c>
      <c r="I13" s="65">
        <v>0</v>
      </c>
      <c r="J13" t="s">
        <v>221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80">
      <c r="A14" s="67" t="s">
        <v>1055</v>
      </c>
      <c r="B14" s="14"/>
      <c r="C14" s="14"/>
      <c r="D14" s="14"/>
      <c r="I14" s="69">
        <v>4.93</v>
      </c>
      <c r="L14" s="68">
        <v>6.5199999999999994E-2</v>
      </c>
      <c r="M14" s="69">
        <v>2940200.08</v>
      </c>
      <c r="O14" s="69">
        <v>2754.8159395020002</v>
      </c>
      <c r="Q14" s="68">
        <v>1</v>
      </c>
      <c r="R14" s="68">
        <v>1.14E-2</v>
      </c>
    </row>
    <row r="15" spans="1:80">
      <c r="A15" t="s">
        <v>1058</v>
      </c>
      <c r="B15" t="s">
        <v>1059</v>
      </c>
      <c r="C15" t="s">
        <v>122</v>
      </c>
      <c r="D15" t="s">
        <v>425</v>
      </c>
      <c r="E15" t="s">
        <v>131</v>
      </c>
      <c r="F15" t="s">
        <v>1224</v>
      </c>
      <c r="G15" t="s">
        <v>204</v>
      </c>
      <c r="H15" t="s">
        <v>1060</v>
      </c>
      <c r="I15" s="65">
        <v>6.96</v>
      </c>
      <c r="J15" t="s">
        <v>101</v>
      </c>
      <c r="K15" s="66">
        <v>3.5999999999999997E-2</v>
      </c>
      <c r="L15" s="66">
        <v>4.99E-2</v>
      </c>
      <c r="M15" s="65">
        <v>978000</v>
      </c>
      <c r="N15" s="65">
        <v>92.38</v>
      </c>
      <c r="O15" s="65">
        <v>903.47640000000001</v>
      </c>
      <c r="P15" s="66">
        <v>1.6000000000000001E-3</v>
      </c>
      <c r="Q15" s="66">
        <v>0.32800000000000001</v>
      </c>
      <c r="R15" s="66">
        <v>3.7000000000000002E-3</v>
      </c>
    </row>
    <row r="16" spans="1:80">
      <c r="A16" t="s">
        <v>1061</v>
      </c>
      <c r="B16" t="s">
        <v>1062</v>
      </c>
      <c r="C16" t="s">
        <v>122</v>
      </c>
      <c r="D16" t="s">
        <v>1063</v>
      </c>
      <c r="E16" t="s">
        <v>127</v>
      </c>
      <c r="F16" t="s">
        <v>1224</v>
      </c>
      <c r="G16" t="s">
        <v>204</v>
      </c>
      <c r="H16" t="s">
        <v>1064</v>
      </c>
      <c r="I16" s="65">
        <v>1.9</v>
      </c>
      <c r="J16" t="s">
        <v>101</v>
      </c>
      <c r="K16" s="66">
        <v>2.1899999999999999E-2</v>
      </c>
      <c r="L16" s="66">
        <v>8.8700000000000001E-2</v>
      </c>
      <c r="M16" s="65">
        <v>553784.69999999995</v>
      </c>
      <c r="N16" s="65">
        <v>100.85</v>
      </c>
      <c r="O16" s="65">
        <v>558.49186995000002</v>
      </c>
      <c r="P16" s="66">
        <v>5.9999999999999995E-4</v>
      </c>
      <c r="Q16" s="66">
        <v>0.20269999999999999</v>
      </c>
      <c r="R16" s="66">
        <v>2.3E-3</v>
      </c>
    </row>
    <row r="17" spans="1:18">
      <c r="A17" t="s">
        <v>1065</v>
      </c>
      <c r="B17" t="s">
        <v>1066</v>
      </c>
      <c r="C17" t="s">
        <v>122</v>
      </c>
      <c r="D17" t="s">
        <v>1067</v>
      </c>
      <c r="E17" t="s">
        <v>111</v>
      </c>
      <c r="F17" t="s">
        <v>1227</v>
      </c>
      <c r="G17" t="s">
        <v>149</v>
      </c>
      <c r="H17" t="s">
        <v>1068</v>
      </c>
      <c r="I17" s="65">
        <v>5.05</v>
      </c>
      <c r="J17" t="s">
        <v>101</v>
      </c>
      <c r="K17" s="66">
        <v>4.4699999999999997E-2</v>
      </c>
      <c r="L17" s="66">
        <v>6.2399999999999997E-2</v>
      </c>
      <c r="M17" s="65">
        <v>918415.38</v>
      </c>
      <c r="N17" s="65">
        <v>93.04</v>
      </c>
      <c r="O17" s="65">
        <v>854.49366955200003</v>
      </c>
      <c r="P17" s="66">
        <v>1.5E-3</v>
      </c>
      <c r="Q17" s="66">
        <v>0.31019999999999998</v>
      </c>
      <c r="R17" s="66">
        <v>3.5000000000000001E-3</v>
      </c>
    </row>
    <row r="18" spans="1:18">
      <c r="A18" t="s">
        <v>1069</v>
      </c>
      <c r="B18" t="s">
        <v>1070</v>
      </c>
      <c r="C18" t="s">
        <v>122</v>
      </c>
      <c r="D18" t="s">
        <v>1071</v>
      </c>
      <c r="E18" t="s">
        <v>444</v>
      </c>
      <c r="F18" t="s">
        <v>1229</v>
      </c>
      <c r="G18" t="s">
        <v>149</v>
      </c>
      <c r="H18" t="s">
        <v>1072</v>
      </c>
      <c r="I18" s="65">
        <v>4.3899999999999997</v>
      </c>
      <c r="J18" t="s">
        <v>101</v>
      </c>
      <c r="K18" s="66">
        <v>4.2999999999999997E-2</v>
      </c>
      <c r="L18" s="66">
        <v>7.22E-2</v>
      </c>
      <c r="M18" s="65">
        <v>490000</v>
      </c>
      <c r="N18" s="65">
        <v>89.46</v>
      </c>
      <c r="O18" s="65">
        <v>438.35399999999998</v>
      </c>
      <c r="P18" s="66">
        <v>2.3999999999999998E-3</v>
      </c>
      <c r="Q18" s="66">
        <v>0.15909999999999999</v>
      </c>
      <c r="R18" s="66">
        <v>1.8E-3</v>
      </c>
    </row>
    <row r="19" spans="1:18">
      <c r="A19" s="67" t="s">
        <v>281</v>
      </c>
      <c r="B19" s="14"/>
      <c r="C19" s="14"/>
      <c r="D19" s="14"/>
      <c r="I19" s="69">
        <v>0</v>
      </c>
      <c r="L19" s="68">
        <v>0</v>
      </c>
      <c r="M19" s="69">
        <v>0</v>
      </c>
      <c r="O19" s="69">
        <v>0</v>
      </c>
      <c r="Q19" s="68">
        <v>0</v>
      </c>
      <c r="R19" s="68">
        <v>0</v>
      </c>
    </row>
    <row r="20" spans="1:18">
      <c r="A20" t="s">
        <v>221</v>
      </c>
      <c r="B20" t="s">
        <v>221</v>
      </c>
      <c r="C20" s="14"/>
      <c r="D20" s="14"/>
      <c r="E20" t="s">
        <v>221</v>
      </c>
      <c r="F20" t="s">
        <v>221</v>
      </c>
      <c r="I20" s="65">
        <v>0</v>
      </c>
      <c r="J20" t="s">
        <v>221</v>
      </c>
      <c r="K20" s="66">
        <v>0</v>
      </c>
      <c r="L20" s="66">
        <v>0</v>
      </c>
      <c r="M20" s="65">
        <v>0</v>
      </c>
      <c r="N20" s="65">
        <v>0</v>
      </c>
      <c r="O20" s="65">
        <v>0</v>
      </c>
      <c r="P20" s="66">
        <v>0</v>
      </c>
      <c r="Q20" s="66">
        <v>0</v>
      </c>
      <c r="R20" s="66">
        <v>0</v>
      </c>
    </row>
    <row r="21" spans="1:18">
      <c r="A21" s="67" t="s">
        <v>579</v>
      </c>
      <c r="B21" s="14"/>
      <c r="C21" s="14"/>
      <c r="D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221</v>
      </c>
      <c r="B22" t="s">
        <v>221</v>
      </c>
      <c r="C22" s="14"/>
      <c r="D22" s="14"/>
      <c r="E22" t="s">
        <v>221</v>
      </c>
      <c r="F22" t="s">
        <v>221</v>
      </c>
      <c r="I22" s="65">
        <v>0</v>
      </c>
      <c r="J22" t="s">
        <v>221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226</v>
      </c>
      <c r="B23" s="14"/>
      <c r="C23" s="14"/>
      <c r="D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s="67" t="s">
        <v>282</v>
      </c>
      <c r="B24" s="14"/>
      <c r="C24" s="14"/>
      <c r="D24" s="14"/>
      <c r="I24" s="69">
        <v>0</v>
      </c>
      <c r="L24" s="68">
        <v>0</v>
      </c>
      <c r="M24" s="69">
        <v>0</v>
      </c>
      <c r="O24" s="69">
        <v>0</v>
      </c>
      <c r="Q24" s="68">
        <v>0</v>
      </c>
      <c r="R24" s="68">
        <v>0</v>
      </c>
    </row>
    <row r="25" spans="1:18">
      <c r="A25" t="s">
        <v>221</v>
      </c>
      <c r="B25" t="s">
        <v>221</v>
      </c>
      <c r="C25" s="14"/>
      <c r="D25" s="14"/>
      <c r="E25" t="s">
        <v>221</v>
      </c>
      <c r="F25" t="s">
        <v>221</v>
      </c>
      <c r="I25" s="65">
        <v>0</v>
      </c>
      <c r="J25" t="s">
        <v>221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  <c r="R25" s="66">
        <v>0</v>
      </c>
    </row>
    <row r="26" spans="1:18">
      <c r="A26" s="67" t="s">
        <v>283</v>
      </c>
      <c r="B26" s="14"/>
      <c r="C26" s="14"/>
      <c r="D26" s="14"/>
      <c r="I26" s="69">
        <v>0</v>
      </c>
      <c r="L26" s="68">
        <v>0</v>
      </c>
      <c r="M26" s="69">
        <v>0</v>
      </c>
      <c r="O26" s="69">
        <v>0</v>
      </c>
      <c r="Q26" s="68">
        <v>0</v>
      </c>
      <c r="R26" s="68">
        <v>0</v>
      </c>
    </row>
    <row r="27" spans="1:18">
      <c r="A27" t="s">
        <v>221</v>
      </c>
      <c r="B27" t="s">
        <v>221</v>
      </c>
      <c r="C27" s="14"/>
      <c r="D27" s="14"/>
      <c r="E27" t="s">
        <v>221</v>
      </c>
      <c r="F27" t="s">
        <v>221</v>
      </c>
      <c r="I27" s="65">
        <v>0</v>
      </c>
      <c r="J27" t="s">
        <v>221</v>
      </c>
      <c r="K27" s="66">
        <v>0</v>
      </c>
      <c r="L27" s="66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  <c r="R27" s="66">
        <v>0</v>
      </c>
    </row>
    <row r="28" spans="1:18">
      <c r="A28" s="77" t="s">
        <v>228</v>
      </c>
      <c r="B28" s="14"/>
      <c r="C28" s="14"/>
      <c r="D28" s="14"/>
    </row>
    <row r="29" spans="1:18">
      <c r="A29" s="77" t="s">
        <v>276</v>
      </c>
      <c r="B29" s="14"/>
      <c r="C29" s="14"/>
      <c r="D29" s="14"/>
    </row>
    <row r="30" spans="1:18">
      <c r="A30" s="77" t="s">
        <v>277</v>
      </c>
      <c r="B30" s="14"/>
      <c r="C30" s="14"/>
      <c r="D30" s="14"/>
    </row>
    <row r="31" spans="1:18">
      <c r="A31" s="77" t="s">
        <v>278</v>
      </c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2.7109375" style="14" bestFit="1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</row>
    <row r="3" spans="1:97">
      <c r="A3" s="2" t="s">
        <v>2</v>
      </c>
      <c r="B3" t="s">
        <v>197</v>
      </c>
    </row>
    <row r="4" spans="1:97">
      <c r="A4" s="2" t="s">
        <v>3</v>
      </c>
    </row>
    <row r="5" spans="1:97" ht="26.25" customHeight="1">
      <c r="A5" s="102" t="s">
        <v>135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4"/>
    </row>
    <row r="6" spans="1:97" ht="26.25" customHeight="1">
      <c r="A6" s="102" t="s">
        <v>90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564100.4</v>
      </c>
      <c r="H10" s="7"/>
      <c r="I10" s="63">
        <v>13395.032131346001</v>
      </c>
      <c r="J10" s="7"/>
      <c r="K10" s="64">
        <v>1</v>
      </c>
      <c r="L10" s="64">
        <v>5.5399999999999998E-2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199</v>
      </c>
      <c r="B11" s="14"/>
      <c r="C11" s="14"/>
      <c r="D11" s="14"/>
      <c r="G11" s="69">
        <v>24751.87</v>
      </c>
      <c r="I11" s="69">
        <v>11291.411059787</v>
      </c>
      <c r="K11" s="68">
        <v>0.84299999999999997</v>
      </c>
      <c r="L11" s="68">
        <v>4.6699999999999998E-2</v>
      </c>
    </row>
    <row r="12" spans="1:97">
      <c r="A12" t="s">
        <v>1073</v>
      </c>
      <c r="B12" t="s">
        <v>1074</v>
      </c>
      <c r="C12" t="s">
        <v>122</v>
      </c>
      <c r="D12" t="s">
        <v>1075</v>
      </c>
      <c r="E12" t="s">
        <v>663</v>
      </c>
      <c r="F12" t="s">
        <v>101</v>
      </c>
      <c r="G12" s="65">
        <v>9</v>
      </c>
      <c r="H12" s="65">
        <v>42760612.939999998</v>
      </c>
      <c r="I12" s="65">
        <v>3848.4551646</v>
      </c>
      <c r="J12" s="66">
        <v>0</v>
      </c>
      <c r="K12" s="66">
        <v>0.2873</v>
      </c>
      <c r="L12" s="66">
        <v>1.5900000000000001E-2</v>
      </c>
    </row>
    <row r="13" spans="1:97">
      <c r="A13" t="s">
        <v>1076</v>
      </c>
      <c r="B13" t="s">
        <v>1077</v>
      </c>
      <c r="C13" t="s">
        <v>122</v>
      </c>
      <c r="D13" t="s">
        <v>1078</v>
      </c>
      <c r="E13" t="s">
        <v>126</v>
      </c>
      <c r="F13" t="s">
        <v>101</v>
      </c>
      <c r="G13" s="65">
        <v>5839</v>
      </c>
      <c r="H13" s="65">
        <v>44900</v>
      </c>
      <c r="I13" s="65">
        <v>2621.7109999999998</v>
      </c>
      <c r="J13" s="66">
        <v>0</v>
      </c>
      <c r="K13" s="66">
        <v>0.19570000000000001</v>
      </c>
      <c r="L13" s="66">
        <v>1.09E-2</v>
      </c>
    </row>
    <row r="14" spans="1:97">
      <c r="A14" t="s">
        <v>1079</v>
      </c>
      <c r="B14" t="s">
        <v>1080</v>
      </c>
      <c r="C14" t="s">
        <v>122</v>
      </c>
      <c r="D14" t="s">
        <v>1081</v>
      </c>
      <c r="E14" t="s">
        <v>126</v>
      </c>
      <c r="F14" t="s">
        <v>105</v>
      </c>
      <c r="G14" s="65">
        <v>18903.87</v>
      </c>
      <c r="H14" s="65">
        <v>7154</v>
      </c>
      <c r="I14" s="65">
        <v>4821.2448951870001</v>
      </c>
      <c r="J14" s="66">
        <v>0</v>
      </c>
      <c r="K14" s="66">
        <v>0.3599</v>
      </c>
      <c r="L14" s="66">
        <v>0.02</v>
      </c>
    </row>
    <row r="15" spans="1:97">
      <c r="A15" s="67" t="s">
        <v>226</v>
      </c>
      <c r="B15" s="14"/>
      <c r="C15" s="14"/>
      <c r="D15" s="14"/>
      <c r="G15" s="69">
        <v>539348.53</v>
      </c>
      <c r="I15" s="69">
        <v>2103.621071559</v>
      </c>
      <c r="K15" s="68">
        <v>0.157</v>
      </c>
      <c r="L15" s="68">
        <v>8.6999999999999994E-3</v>
      </c>
    </row>
    <row r="16" spans="1:97">
      <c r="A16" s="67" t="s">
        <v>282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</row>
    <row r="17" spans="1:12">
      <c r="A17" t="s">
        <v>221</v>
      </c>
      <c r="B17" t="s">
        <v>221</v>
      </c>
      <c r="C17" s="14"/>
      <c r="D17" s="14"/>
      <c r="E17" t="s">
        <v>221</v>
      </c>
      <c r="F17" t="s">
        <v>221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</row>
    <row r="18" spans="1:12">
      <c r="A18" s="67" t="s">
        <v>283</v>
      </c>
      <c r="B18" s="14"/>
      <c r="C18" s="14"/>
      <c r="D18" s="14"/>
      <c r="G18" s="69">
        <v>539348.53</v>
      </c>
      <c r="I18" s="69">
        <v>2103.621071559</v>
      </c>
      <c r="K18" s="68">
        <v>0.157</v>
      </c>
      <c r="L18" s="68">
        <v>8.6999999999999994E-3</v>
      </c>
    </row>
    <row r="19" spans="1:12">
      <c r="A19" t="s">
        <v>1082</v>
      </c>
      <c r="B19" t="s">
        <v>1083</v>
      </c>
      <c r="C19" t="s">
        <v>122</v>
      </c>
      <c r="D19" t="s">
        <v>1084</v>
      </c>
      <c r="E19" t="s">
        <v>867</v>
      </c>
      <c r="F19" t="s">
        <v>109</v>
      </c>
      <c r="G19" s="65">
        <v>459076</v>
      </c>
      <c r="H19" s="65">
        <v>100</v>
      </c>
      <c r="I19" s="65">
        <v>1790.5341228</v>
      </c>
      <c r="J19" s="66">
        <v>0</v>
      </c>
      <c r="K19" s="66">
        <v>0.13370000000000001</v>
      </c>
      <c r="L19" s="66">
        <v>7.4000000000000003E-3</v>
      </c>
    </row>
    <row r="20" spans="1:12">
      <c r="A20" t="s">
        <v>1085</v>
      </c>
      <c r="B20" t="s">
        <v>1086</v>
      </c>
      <c r="C20" t="s">
        <v>122</v>
      </c>
      <c r="D20" t="s">
        <v>1075</v>
      </c>
      <c r="E20" t="s">
        <v>867</v>
      </c>
      <c r="F20" t="s">
        <v>109</v>
      </c>
      <c r="G20" s="65">
        <v>80272.53</v>
      </c>
      <c r="H20" s="65">
        <v>100</v>
      </c>
      <c r="I20" s="65">
        <v>313.08694875899999</v>
      </c>
      <c r="J20" s="66">
        <v>0</v>
      </c>
      <c r="K20" s="66">
        <v>2.3400000000000001E-2</v>
      </c>
      <c r="L20" s="66">
        <v>1.2999999999999999E-3</v>
      </c>
    </row>
    <row r="21" spans="1:12">
      <c r="A21" s="77" t="s">
        <v>228</v>
      </c>
      <c r="B21" s="14"/>
      <c r="C21" s="14"/>
      <c r="D21" s="14"/>
    </row>
    <row r="22" spans="1:12">
      <c r="A22" s="77" t="s">
        <v>276</v>
      </c>
      <c r="B22" s="14"/>
      <c r="C22" s="14"/>
      <c r="D22" s="14"/>
    </row>
    <row r="23" spans="1:12">
      <c r="A23" s="77" t="s">
        <v>277</v>
      </c>
      <c r="B23" s="14"/>
      <c r="C23" s="14"/>
      <c r="D23" s="14"/>
    </row>
    <row r="24" spans="1:12">
      <c r="A24" s="77" t="s">
        <v>278</v>
      </c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topLeftCell="A28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102" t="s">
        <v>135</v>
      </c>
      <c r="B5" s="103"/>
      <c r="C5" s="103"/>
      <c r="D5" s="103"/>
      <c r="E5" s="103"/>
      <c r="F5" s="103"/>
      <c r="G5" s="103"/>
      <c r="H5" s="103"/>
      <c r="I5" s="103"/>
      <c r="J5" s="104"/>
    </row>
    <row r="6" spans="1:54" ht="26.25" customHeight="1">
      <c r="A6" s="102" t="s">
        <v>138</v>
      </c>
      <c r="B6" s="103"/>
      <c r="C6" s="103"/>
      <c r="D6" s="103"/>
      <c r="E6" s="103"/>
      <c r="F6" s="103"/>
      <c r="G6" s="103"/>
      <c r="H6" s="103"/>
      <c r="I6" s="103"/>
      <c r="J6" s="104"/>
    </row>
    <row r="7" spans="1:54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3">
        <v>10857134.470000001</v>
      </c>
      <c r="F10" s="7"/>
      <c r="G10" s="63">
        <v>21055.743766157815</v>
      </c>
      <c r="H10" s="7"/>
      <c r="I10" s="64">
        <v>1</v>
      </c>
      <c r="J10" s="64">
        <v>8.7099999999999997E-2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199</v>
      </c>
      <c r="B11" s="14"/>
      <c r="E11" s="69">
        <v>7839648.2199999997</v>
      </c>
      <c r="G11" s="69">
        <v>8727.8284879375005</v>
      </c>
      <c r="I11" s="68">
        <v>0.41449999999999998</v>
      </c>
      <c r="J11" s="68">
        <v>3.61E-2</v>
      </c>
    </row>
    <row r="12" spans="1:54">
      <c r="A12" s="67" t="s">
        <v>1087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221</v>
      </c>
      <c r="B13" t="s">
        <v>221</v>
      </c>
      <c r="C13" t="s">
        <v>221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1088</v>
      </c>
      <c r="B14" s="14"/>
      <c r="E14" s="69">
        <v>1914372.2</v>
      </c>
      <c r="G14" s="69">
        <v>2150.4702568457242</v>
      </c>
      <c r="I14" s="68">
        <v>0.1021</v>
      </c>
      <c r="J14" s="68">
        <v>8.8999999999999999E-3</v>
      </c>
    </row>
    <row r="15" spans="1:54">
      <c r="A15" t="s">
        <v>1089</v>
      </c>
      <c r="B15" t="s">
        <v>1090</v>
      </c>
      <c r="C15" t="s">
        <v>101</v>
      </c>
      <c r="D15" t="s">
        <v>422</v>
      </c>
      <c r="E15" s="65">
        <v>814479.1</v>
      </c>
      <c r="F15" s="65">
        <v>110.319444</v>
      </c>
      <c r="G15" s="65">
        <v>898.52881461620404</v>
      </c>
      <c r="H15" s="66">
        <v>0</v>
      </c>
      <c r="I15" s="66">
        <v>4.2700000000000002E-2</v>
      </c>
      <c r="J15" s="66">
        <v>3.7000000000000002E-3</v>
      </c>
    </row>
    <row r="16" spans="1:54">
      <c r="A16" t="s">
        <v>1091</v>
      </c>
      <c r="B16" t="s">
        <v>1092</v>
      </c>
      <c r="C16" t="s">
        <v>101</v>
      </c>
      <c r="D16" t="s">
        <v>601</v>
      </c>
      <c r="E16" s="65">
        <v>1099893.1000000001</v>
      </c>
      <c r="F16" s="65">
        <v>113.82392</v>
      </c>
      <c r="G16" s="65">
        <v>1251.9414422295199</v>
      </c>
      <c r="H16" s="66">
        <v>0</v>
      </c>
      <c r="I16" s="66">
        <v>5.9499999999999997E-2</v>
      </c>
      <c r="J16" s="66">
        <v>5.1999999999999998E-3</v>
      </c>
    </row>
    <row r="17" spans="1:10">
      <c r="A17" s="67" t="s">
        <v>1093</v>
      </c>
      <c r="B17" s="14"/>
      <c r="E17" s="69">
        <v>0</v>
      </c>
      <c r="G17" s="69">
        <v>0</v>
      </c>
      <c r="I17" s="68">
        <v>0</v>
      </c>
      <c r="J17" s="68">
        <v>0</v>
      </c>
    </row>
    <row r="18" spans="1:10">
      <c r="A18" t="s">
        <v>221</v>
      </c>
      <c r="B18" t="s">
        <v>221</v>
      </c>
      <c r="C18" t="s">
        <v>221</v>
      </c>
      <c r="E18" s="65">
        <v>0</v>
      </c>
      <c r="F18" s="65">
        <v>0</v>
      </c>
      <c r="G18" s="65">
        <v>0</v>
      </c>
      <c r="H18" s="66">
        <v>0</v>
      </c>
      <c r="I18" s="66">
        <v>0</v>
      </c>
      <c r="J18" s="66">
        <v>0</v>
      </c>
    </row>
    <row r="19" spans="1:10">
      <c r="A19" s="67" t="s">
        <v>1094</v>
      </c>
      <c r="B19" s="14"/>
      <c r="E19" s="69">
        <v>5925276.0199999996</v>
      </c>
      <c r="G19" s="69">
        <v>6577.3582310917764</v>
      </c>
      <c r="I19" s="68">
        <v>0.31240000000000001</v>
      </c>
      <c r="J19" s="68">
        <v>2.7199999999999998E-2</v>
      </c>
    </row>
    <row r="20" spans="1:10">
      <c r="A20" t="s">
        <v>1095</v>
      </c>
      <c r="B20" t="s">
        <v>1096</v>
      </c>
      <c r="C20" t="s">
        <v>105</v>
      </c>
      <c r="D20" t="s">
        <v>1097</v>
      </c>
      <c r="E20" s="65">
        <v>59991.58</v>
      </c>
      <c r="F20" s="65">
        <v>94.086552999999839</v>
      </c>
      <c r="G20" s="65">
        <v>201.22289462412601</v>
      </c>
      <c r="H20" s="66">
        <v>0</v>
      </c>
      <c r="I20" s="66">
        <v>9.5999999999999992E-3</v>
      </c>
      <c r="J20" s="66">
        <v>8.0000000000000004E-4</v>
      </c>
    </row>
    <row r="21" spans="1:10">
      <c r="A21" t="s">
        <v>1098</v>
      </c>
      <c r="B21" t="s">
        <v>1099</v>
      </c>
      <c r="C21" t="s">
        <v>105</v>
      </c>
      <c r="D21" t="s">
        <v>1100</v>
      </c>
      <c r="E21" s="65">
        <v>113396.48</v>
      </c>
      <c r="F21" s="65">
        <v>67.971886999999967</v>
      </c>
      <c r="G21" s="65">
        <v>274.78209763761402</v>
      </c>
      <c r="H21" s="66">
        <v>0</v>
      </c>
      <c r="I21" s="66">
        <v>1.3100000000000001E-2</v>
      </c>
      <c r="J21" s="66">
        <v>1.1000000000000001E-3</v>
      </c>
    </row>
    <row r="22" spans="1:10">
      <c r="A22" t="s">
        <v>1101</v>
      </c>
      <c r="B22" t="s">
        <v>1099</v>
      </c>
      <c r="C22" t="s">
        <v>105</v>
      </c>
      <c r="D22" t="s">
        <v>1102</v>
      </c>
      <c r="E22" s="65">
        <v>193869.85</v>
      </c>
      <c r="F22" s="65">
        <v>94.662640000000053</v>
      </c>
      <c r="G22" s="65">
        <v>654.25706429045294</v>
      </c>
      <c r="H22" s="66">
        <v>0</v>
      </c>
      <c r="I22" s="66">
        <v>3.1099999999999999E-2</v>
      </c>
      <c r="J22" s="66">
        <v>2.7000000000000001E-3</v>
      </c>
    </row>
    <row r="23" spans="1:10">
      <c r="A23" t="s">
        <v>1103</v>
      </c>
      <c r="B23" t="s">
        <v>1104</v>
      </c>
      <c r="C23" t="s">
        <v>101</v>
      </c>
      <c r="D23" t="s">
        <v>440</v>
      </c>
      <c r="E23" s="65">
        <v>478250</v>
      </c>
      <c r="F23" s="65">
        <v>100</v>
      </c>
      <c r="G23" s="65">
        <v>478.25</v>
      </c>
      <c r="H23" s="66">
        <v>0</v>
      </c>
      <c r="I23" s="66">
        <v>2.2700000000000001E-2</v>
      </c>
      <c r="J23" s="66">
        <v>2E-3</v>
      </c>
    </row>
    <row r="24" spans="1:10">
      <c r="A24" t="s">
        <v>1105</v>
      </c>
      <c r="B24" t="s">
        <v>1106</v>
      </c>
      <c r="C24" t="s">
        <v>101</v>
      </c>
      <c r="D24" t="s">
        <v>1107</v>
      </c>
      <c r="E24" s="65">
        <v>2616656</v>
      </c>
      <c r="F24" s="65">
        <v>105.737358</v>
      </c>
      <c r="G24" s="65">
        <v>2766.78292234848</v>
      </c>
      <c r="H24" s="66">
        <v>0</v>
      </c>
      <c r="I24" s="66">
        <v>0.13139999999999999</v>
      </c>
      <c r="J24" s="66">
        <v>1.15E-2</v>
      </c>
    </row>
    <row r="25" spans="1:10">
      <c r="A25" t="s">
        <v>1108</v>
      </c>
      <c r="B25" t="s">
        <v>1109</v>
      </c>
      <c r="C25" t="s">
        <v>101</v>
      </c>
      <c r="D25" t="s">
        <v>1110</v>
      </c>
      <c r="E25" s="65">
        <v>975144</v>
      </c>
      <c r="F25" s="65">
        <v>100</v>
      </c>
      <c r="G25" s="65">
        <v>975.14400000000001</v>
      </c>
      <c r="H25" s="66">
        <v>0</v>
      </c>
      <c r="I25" s="66">
        <v>4.6300000000000001E-2</v>
      </c>
      <c r="J25" s="66">
        <v>4.0000000000000001E-3</v>
      </c>
    </row>
    <row r="26" spans="1:10">
      <c r="A26" t="s">
        <v>1111</v>
      </c>
      <c r="B26" t="s">
        <v>1112</v>
      </c>
      <c r="C26" t="s">
        <v>101</v>
      </c>
      <c r="D26" t="s">
        <v>1113</v>
      </c>
      <c r="E26" s="65">
        <v>45649.65</v>
      </c>
      <c r="F26" s="65">
        <v>99.220499000000004</v>
      </c>
      <c r="G26" s="65">
        <v>45.2938105217535</v>
      </c>
      <c r="H26" s="66">
        <v>0</v>
      </c>
      <c r="I26" s="66">
        <v>2.2000000000000001E-3</v>
      </c>
      <c r="J26" s="66">
        <v>2.0000000000000001E-4</v>
      </c>
    </row>
    <row r="27" spans="1:10">
      <c r="A27" t="s">
        <v>1114</v>
      </c>
      <c r="B27" t="s">
        <v>1115</v>
      </c>
      <c r="C27" t="s">
        <v>101</v>
      </c>
      <c r="D27" t="s">
        <v>1102</v>
      </c>
      <c r="E27" s="65">
        <v>1442318.46</v>
      </c>
      <c r="F27" s="65">
        <v>81.925419000000176</v>
      </c>
      <c r="G27" s="65">
        <v>1181.62544166935</v>
      </c>
      <c r="H27" s="66">
        <v>0</v>
      </c>
      <c r="I27" s="66">
        <v>5.6099999999999997E-2</v>
      </c>
      <c r="J27" s="66">
        <v>4.8999999999999998E-3</v>
      </c>
    </row>
    <row r="28" spans="1:10">
      <c r="A28" s="67" t="s">
        <v>226</v>
      </c>
      <c r="B28" s="14"/>
      <c r="E28" s="69">
        <v>3017486.25</v>
      </c>
      <c r="G28" s="69">
        <v>12327.915278220316</v>
      </c>
      <c r="I28" s="68">
        <v>0.58550000000000002</v>
      </c>
      <c r="J28" s="68">
        <v>5.0999999999999997E-2</v>
      </c>
    </row>
    <row r="29" spans="1:10">
      <c r="A29" s="67" t="s">
        <v>1116</v>
      </c>
      <c r="B29" s="14"/>
      <c r="E29" s="69">
        <v>0</v>
      </c>
      <c r="G29" s="69">
        <v>0</v>
      </c>
      <c r="I29" s="68">
        <v>0</v>
      </c>
      <c r="J29" s="68">
        <v>0</v>
      </c>
    </row>
    <row r="30" spans="1:10">
      <c r="A30" t="s">
        <v>221</v>
      </c>
      <c r="B30" t="s">
        <v>221</v>
      </c>
      <c r="C30" t="s">
        <v>221</v>
      </c>
      <c r="E30" s="65">
        <v>0</v>
      </c>
      <c r="F30" s="65">
        <v>0</v>
      </c>
      <c r="G30" s="65">
        <v>0</v>
      </c>
      <c r="H30" s="66">
        <v>0</v>
      </c>
      <c r="I30" s="66">
        <v>0</v>
      </c>
      <c r="J30" s="66">
        <v>0</v>
      </c>
    </row>
    <row r="31" spans="1:10">
      <c r="A31" s="67" t="s">
        <v>1117</v>
      </c>
      <c r="B31" s="14"/>
      <c r="E31" s="69">
        <v>390310.09</v>
      </c>
      <c r="G31" s="69">
        <v>2715.1208635540602</v>
      </c>
      <c r="I31" s="68">
        <v>0.12889999999999999</v>
      </c>
      <c r="J31" s="68">
        <v>1.12E-2</v>
      </c>
    </row>
    <row r="32" spans="1:10">
      <c r="A32" t="s">
        <v>1118</v>
      </c>
      <c r="B32" t="s">
        <v>1119</v>
      </c>
      <c r="C32" t="s">
        <v>105</v>
      </c>
      <c r="D32" t="s">
        <v>1120</v>
      </c>
      <c r="E32" s="65">
        <v>36601.089999999997</v>
      </c>
      <c r="F32" s="65">
        <v>1023.7299700000005</v>
      </c>
      <c r="G32" s="65">
        <v>1335.79240816734</v>
      </c>
      <c r="H32" s="66">
        <v>0</v>
      </c>
      <c r="I32" s="66">
        <v>6.3399999999999998E-2</v>
      </c>
      <c r="J32" s="66">
        <v>5.4999999999999997E-3</v>
      </c>
    </row>
    <row r="33" spans="1:10">
      <c r="A33" t="s">
        <v>1121</v>
      </c>
      <c r="B33" t="s">
        <v>1122</v>
      </c>
      <c r="C33" t="s">
        <v>105</v>
      </c>
      <c r="D33" t="s">
        <v>1123</v>
      </c>
      <c r="E33" s="65">
        <v>353709</v>
      </c>
      <c r="F33" s="65">
        <v>109.3860780000003</v>
      </c>
      <c r="G33" s="65">
        <v>1379.32845538672</v>
      </c>
      <c r="H33" s="66">
        <v>0</v>
      </c>
      <c r="I33" s="66">
        <v>6.5500000000000003E-2</v>
      </c>
      <c r="J33" s="66">
        <v>5.7000000000000002E-3</v>
      </c>
    </row>
    <row r="34" spans="1:10">
      <c r="A34" s="67" t="s">
        <v>1124</v>
      </c>
      <c r="B34" s="14"/>
      <c r="E34" s="69">
        <v>1973751.36</v>
      </c>
      <c r="G34" s="69">
        <v>6933.1836794212086</v>
      </c>
      <c r="I34" s="68">
        <v>0.32929999999999998</v>
      </c>
      <c r="J34" s="68">
        <v>2.87E-2</v>
      </c>
    </row>
    <row r="35" spans="1:10">
      <c r="A35" t="s">
        <v>1219</v>
      </c>
      <c r="B35" t="s">
        <v>1125</v>
      </c>
      <c r="C35" t="s">
        <v>105</v>
      </c>
      <c r="D35" t="s">
        <v>1126</v>
      </c>
      <c r="E35" s="65">
        <v>547226.4</v>
      </c>
      <c r="F35" s="65">
        <v>87.66174000000008</v>
      </c>
      <c r="G35" s="65">
        <v>1710.15967588642</v>
      </c>
      <c r="H35" s="66">
        <v>0</v>
      </c>
      <c r="I35" s="66">
        <v>8.1199999999999994E-2</v>
      </c>
      <c r="J35" s="66">
        <v>7.1000000000000004E-3</v>
      </c>
    </row>
    <row r="36" spans="1:10">
      <c r="A36" t="s">
        <v>1127</v>
      </c>
      <c r="B36" t="s">
        <v>1128</v>
      </c>
      <c r="C36" t="s">
        <v>105</v>
      </c>
      <c r="D36" t="s">
        <v>1129</v>
      </c>
      <c r="E36" s="65">
        <v>283273</v>
      </c>
      <c r="F36" s="65">
        <v>98.871762999999959</v>
      </c>
      <c r="G36" s="65">
        <v>998.47453780865897</v>
      </c>
      <c r="H36" s="66">
        <v>0</v>
      </c>
      <c r="I36" s="66">
        <v>4.7399999999999998E-2</v>
      </c>
      <c r="J36" s="66">
        <v>4.1000000000000003E-3</v>
      </c>
    </row>
    <row r="37" spans="1:10">
      <c r="A37" t="s">
        <v>1220</v>
      </c>
      <c r="B37" t="s">
        <v>1130</v>
      </c>
      <c r="C37" t="s">
        <v>105</v>
      </c>
      <c r="D37" t="s">
        <v>1131</v>
      </c>
      <c r="E37" s="65">
        <v>614757.96</v>
      </c>
      <c r="F37" s="65">
        <v>105.03810399999979</v>
      </c>
      <c r="G37" s="65">
        <v>2302.02782565502</v>
      </c>
      <c r="H37" s="66">
        <v>0</v>
      </c>
      <c r="I37" s="66">
        <v>0.10929999999999999</v>
      </c>
      <c r="J37" s="66">
        <v>9.4999999999999998E-3</v>
      </c>
    </row>
    <row r="38" spans="1:10">
      <c r="A38" t="s">
        <v>1132</v>
      </c>
      <c r="B38" t="s">
        <v>1133</v>
      </c>
      <c r="C38" t="s">
        <v>105</v>
      </c>
      <c r="D38" t="s">
        <v>1134</v>
      </c>
      <c r="E38" s="65">
        <v>528494</v>
      </c>
      <c r="F38" s="65">
        <v>102.04028000000011</v>
      </c>
      <c r="G38" s="65">
        <v>1922.5216400711099</v>
      </c>
      <c r="H38" s="66">
        <v>0</v>
      </c>
      <c r="I38" s="66">
        <v>9.1300000000000006E-2</v>
      </c>
      <c r="J38" s="66">
        <v>8.0000000000000002E-3</v>
      </c>
    </row>
    <row r="39" spans="1:10">
      <c r="A39" s="67" t="s">
        <v>1135</v>
      </c>
      <c r="B39" s="14"/>
      <c r="E39" s="69">
        <v>653424.80000000005</v>
      </c>
      <c r="G39" s="69">
        <v>2679.6107352450472</v>
      </c>
      <c r="I39" s="68">
        <v>0.1273</v>
      </c>
      <c r="J39" s="68">
        <v>1.11E-2</v>
      </c>
    </row>
    <row r="40" spans="1:10">
      <c r="A40" t="s">
        <v>1136</v>
      </c>
      <c r="B40" t="s">
        <v>1137</v>
      </c>
      <c r="C40" t="s">
        <v>105</v>
      </c>
      <c r="D40" t="s">
        <v>415</v>
      </c>
      <c r="E40" s="65">
        <v>131054</v>
      </c>
      <c r="F40" s="65">
        <v>100</v>
      </c>
      <c r="G40" s="65">
        <v>467.20751000000001</v>
      </c>
      <c r="H40" s="66">
        <v>0</v>
      </c>
      <c r="I40" s="66">
        <v>2.2200000000000001E-2</v>
      </c>
      <c r="J40" s="66">
        <v>1.9E-3</v>
      </c>
    </row>
    <row r="41" spans="1:10">
      <c r="A41" t="s">
        <v>1138</v>
      </c>
      <c r="B41" t="s">
        <v>1139</v>
      </c>
      <c r="C41" t="s">
        <v>105</v>
      </c>
      <c r="D41" t="s">
        <v>1140</v>
      </c>
      <c r="E41" s="65">
        <v>44929</v>
      </c>
      <c r="F41" s="65">
        <v>100</v>
      </c>
      <c r="G41" s="65">
        <v>160.171885</v>
      </c>
      <c r="H41" s="66">
        <v>0</v>
      </c>
      <c r="I41" s="66">
        <v>7.6E-3</v>
      </c>
      <c r="J41" s="66">
        <v>6.9999999999999999E-4</v>
      </c>
    </row>
    <row r="42" spans="1:10">
      <c r="A42" t="s">
        <v>1141</v>
      </c>
      <c r="B42" t="s">
        <v>1142</v>
      </c>
      <c r="C42" t="s">
        <v>105</v>
      </c>
      <c r="D42" t="s">
        <v>415</v>
      </c>
      <c r="E42" s="65">
        <v>66829.279999999999</v>
      </c>
      <c r="F42" s="65">
        <v>109.31046999999998</v>
      </c>
      <c r="G42" s="65">
        <v>260.42824123392103</v>
      </c>
      <c r="H42" s="66">
        <v>0</v>
      </c>
      <c r="I42" s="66">
        <v>1.24E-2</v>
      </c>
      <c r="J42" s="66">
        <v>1.1000000000000001E-3</v>
      </c>
    </row>
    <row r="43" spans="1:10">
      <c r="A43" t="s">
        <v>1143</v>
      </c>
      <c r="B43" t="s">
        <v>1144</v>
      </c>
      <c r="C43" t="s">
        <v>105</v>
      </c>
      <c r="D43" t="s">
        <v>1145</v>
      </c>
      <c r="E43" s="65">
        <v>186237.39</v>
      </c>
      <c r="F43" s="65">
        <v>104.14763900000003</v>
      </c>
      <c r="G43" s="65">
        <v>691.47397607109201</v>
      </c>
      <c r="H43" s="66">
        <v>0</v>
      </c>
      <c r="I43" s="66">
        <v>3.2800000000000003E-2</v>
      </c>
      <c r="J43" s="66">
        <v>2.8999999999999998E-3</v>
      </c>
    </row>
    <row r="44" spans="1:10">
      <c r="A44" t="s">
        <v>1146</v>
      </c>
      <c r="B44" t="s">
        <v>1147</v>
      </c>
      <c r="C44" t="s">
        <v>105</v>
      </c>
      <c r="D44" t="s">
        <v>1148</v>
      </c>
      <c r="E44" s="65">
        <v>83048</v>
      </c>
      <c r="F44" s="65">
        <v>100</v>
      </c>
      <c r="G44" s="65">
        <v>296.06612000000001</v>
      </c>
      <c r="H44" s="66">
        <v>0</v>
      </c>
      <c r="I44" s="66">
        <v>1.41E-2</v>
      </c>
      <c r="J44" s="66">
        <v>1.1999999999999999E-3</v>
      </c>
    </row>
    <row r="45" spans="1:10">
      <c r="A45" t="s">
        <v>1149</v>
      </c>
      <c r="B45" t="s">
        <v>1150</v>
      </c>
      <c r="C45" t="s">
        <v>105</v>
      </c>
      <c r="D45" t="s">
        <v>1151</v>
      </c>
      <c r="E45" s="65">
        <v>141327.13</v>
      </c>
      <c r="F45" s="65">
        <v>159.62945000000011</v>
      </c>
      <c r="G45" s="65">
        <v>804.26300294003397</v>
      </c>
      <c r="H45" s="66">
        <v>0</v>
      </c>
      <c r="I45" s="66">
        <v>3.8199999999999998E-2</v>
      </c>
      <c r="J45" s="66">
        <v>3.3E-3</v>
      </c>
    </row>
    <row r="46" spans="1:10">
      <c r="A46" s="77" t="s">
        <v>228</v>
      </c>
      <c r="B46" s="14"/>
    </row>
    <row r="47" spans="1:10">
      <c r="A47" s="77" t="s">
        <v>276</v>
      </c>
      <c r="B47" s="14"/>
    </row>
    <row r="48" spans="1:10">
      <c r="A48" s="77" t="s">
        <v>277</v>
      </c>
      <c r="B48" s="14"/>
    </row>
    <row r="49" spans="1:2">
      <c r="A49" s="77" t="s">
        <v>278</v>
      </c>
      <c r="B49" s="14"/>
    </row>
    <row r="50" spans="1:2" hidden="1">
      <c r="B50" s="14"/>
    </row>
    <row r="51" spans="1:2" hidden="1">
      <c r="B51" s="14"/>
    </row>
    <row r="52" spans="1:2" hidden="1">
      <c r="B52" s="14"/>
    </row>
    <row r="53" spans="1:2" hidden="1">
      <c r="B53" s="14"/>
    </row>
    <row r="54" spans="1:2" hidden="1">
      <c r="B54" s="14"/>
    </row>
    <row r="55" spans="1:2" hidden="1">
      <c r="B55" s="14"/>
    </row>
    <row r="56" spans="1:2" hidden="1">
      <c r="B56" s="14"/>
    </row>
    <row r="57" spans="1:2" hidden="1">
      <c r="B57" s="14"/>
    </row>
    <row r="58" spans="1:2" hidden="1">
      <c r="B58" s="14"/>
    </row>
    <row r="59" spans="1:2" hidden="1">
      <c r="B59" s="14"/>
    </row>
    <row r="60" spans="1:2" hidden="1">
      <c r="B60" s="14"/>
    </row>
    <row r="61" spans="1:2" hidden="1">
      <c r="B61" s="14"/>
    </row>
    <row r="62" spans="1:2" hidden="1">
      <c r="B62" s="14"/>
    </row>
    <row r="63" spans="1:2" hidden="1">
      <c r="B63" s="14"/>
    </row>
    <row r="64" spans="1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102" t="s">
        <v>135</v>
      </c>
      <c r="B5" s="103"/>
      <c r="C5" s="103"/>
      <c r="D5" s="103"/>
      <c r="E5" s="103"/>
      <c r="F5" s="103"/>
      <c r="G5" s="103"/>
      <c r="H5" s="103"/>
      <c r="I5" s="103"/>
      <c r="J5" s="103"/>
      <c r="K5" s="104"/>
    </row>
    <row r="6" spans="1:58" ht="26.25" customHeight="1">
      <c r="A6" s="102" t="s">
        <v>140</v>
      </c>
      <c r="B6" s="103"/>
      <c r="C6" s="103"/>
      <c r="D6" s="103"/>
      <c r="E6" s="103"/>
      <c r="F6" s="103"/>
      <c r="G6" s="103"/>
      <c r="H6" s="103"/>
      <c r="I6" s="103"/>
      <c r="J6" s="103"/>
      <c r="K6" s="104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L10" s="14"/>
      <c r="M10" s="14"/>
      <c r="N10" s="14"/>
      <c r="O10" s="14"/>
      <c r="BF10" s="14"/>
    </row>
    <row r="11" spans="1:58">
      <c r="A11" s="67" t="s">
        <v>1152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8">
      <c r="A12" t="s">
        <v>221</v>
      </c>
      <c r="B12" t="s">
        <v>221</v>
      </c>
      <c r="C12" t="s">
        <v>221</v>
      </c>
      <c r="D12" t="s">
        <v>221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K12" s="66">
        <v>0</v>
      </c>
    </row>
    <row r="13" spans="1:58">
      <c r="A13" s="67" t="s">
        <v>1016</v>
      </c>
      <c r="B13" s="14"/>
      <c r="C13" s="14"/>
      <c r="F13" s="69">
        <v>0</v>
      </c>
      <c r="H13" s="69">
        <v>0</v>
      </c>
      <c r="J13" s="68">
        <v>0</v>
      </c>
      <c r="K13" s="68">
        <v>0</v>
      </c>
    </row>
    <row r="14" spans="1:58">
      <c r="A14" t="s">
        <v>221</v>
      </c>
      <c r="B14" t="s">
        <v>221</v>
      </c>
      <c r="C14" t="s">
        <v>221</v>
      </c>
      <c r="D14" t="s">
        <v>221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58">
      <c r="A15" s="77" t="s">
        <v>228</v>
      </c>
      <c r="B15" s="14"/>
      <c r="C15" s="14"/>
    </row>
    <row r="16" spans="1:58">
      <c r="A16" s="77" t="s">
        <v>276</v>
      </c>
      <c r="B16" s="14"/>
      <c r="C16" s="14"/>
    </row>
    <row r="17" spans="1:3">
      <c r="A17" s="77" t="s">
        <v>277</v>
      </c>
      <c r="B17" s="14"/>
      <c r="C17" s="14"/>
    </row>
    <row r="18" spans="1:3">
      <c r="A18" s="77" t="s">
        <v>278</v>
      </c>
      <c r="B18" s="14"/>
      <c r="C18" s="14"/>
    </row>
    <row r="19" spans="1:3" hidden="1"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</row>
    <row r="3" spans="1:51">
      <c r="A3" s="2" t="s">
        <v>2</v>
      </c>
      <c r="B3" t="s">
        <v>197</v>
      </c>
    </row>
    <row r="4" spans="1:51">
      <c r="A4" s="2" t="s">
        <v>3</v>
      </c>
    </row>
    <row r="5" spans="1:51" ht="26.25" customHeight="1">
      <c r="A5" s="102" t="s">
        <v>135</v>
      </c>
      <c r="B5" s="103"/>
      <c r="C5" s="103"/>
      <c r="D5" s="103"/>
      <c r="E5" s="103"/>
      <c r="F5" s="103"/>
      <c r="G5" s="103"/>
      <c r="H5" s="103"/>
      <c r="I5" s="103"/>
      <c r="J5" s="103"/>
      <c r="K5" s="104"/>
    </row>
    <row r="6" spans="1:51" ht="26.25" customHeight="1">
      <c r="A6" s="102" t="s">
        <v>141</v>
      </c>
      <c r="B6" s="103"/>
      <c r="C6" s="103"/>
      <c r="D6" s="103"/>
      <c r="E6" s="103"/>
      <c r="F6" s="103"/>
      <c r="G6" s="103"/>
      <c r="H6" s="103"/>
      <c r="I6" s="103"/>
      <c r="J6" s="103"/>
      <c r="K6" s="104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199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1017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221</v>
      </c>
      <c r="B13" t="s">
        <v>221</v>
      </c>
      <c r="C13" t="s">
        <v>221</v>
      </c>
      <c r="D13" t="s">
        <v>221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1020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221</v>
      </c>
      <c r="B15" t="s">
        <v>221</v>
      </c>
      <c r="C15" t="s">
        <v>221</v>
      </c>
      <c r="D15" t="s">
        <v>221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1153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221</v>
      </c>
      <c r="B17" t="s">
        <v>221</v>
      </c>
      <c r="C17" t="s">
        <v>221</v>
      </c>
      <c r="D17" t="s">
        <v>221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1021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221</v>
      </c>
      <c r="B19" t="s">
        <v>221</v>
      </c>
      <c r="C19" t="s">
        <v>221</v>
      </c>
      <c r="D19" t="s">
        <v>221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579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221</v>
      </c>
      <c r="B21" t="s">
        <v>221</v>
      </c>
      <c r="C21" t="s">
        <v>221</v>
      </c>
      <c r="D21" t="s">
        <v>221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226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1017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221</v>
      </c>
      <c r="B24" t="s">
        <v>221</v>
      </c>
      <c r="C24" t="s">
        <v>221</v>
      </c>
      <c r="D24" t="s">
        <v>221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1026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221</v>
      </c>
      <c r="B26" t="s">
        <v>221</v>
      </c>
      <c r="C26" t="s">
        <v>221</v>
      </c>
      <c r="D26" t="s">
        <v>221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1021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221</v>
      </c>
      <c r="B28" t="s">
        <v>221</v>
      </c>
      <c r="C28" t="s">
        <v>221</v>
      </c>
      <c r="D28" t="s">
        <v>221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1027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221</v>
      </c>
      <c r="B30" t="s">
        <v>221</v>
      </c>
      <c r="C30" t="s">
        <v>221</v>
      </c>
      <c r="D30" t="s">
        <v>221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579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221</v>
      </c>
      <c r="B32" t="s">
        <v>221</v>
      </c>
      <c r="C32" t="s">
        <v>221</v>
      </c>
      <c r="D32" t="s">
        <v>221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77" t="s">
        <v>228</v>
      </c>
      <c r="B33" s="14"/>
      <c r="C33" s="14"/>
    </row>
    <row r="34" spans="1:3">
      <c r="A34" s="77" t="s">
        <v>276</v>
      </c>
      <c r="B34" s="14"/>
      <c r="C34" s="14"/>
    </row>
    <row r="35" spans="1:3">
      <c r="A35" s="77" t="s">
        <v>277</v>
      </c>
      <c r="B35" s="14"/>
      <c r="C35" s="14"/>
    </row>
    <row r="36" spans="1:3">
      <c r="A36" s="77" t="s">
        <v>278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>
      <selection activeCell="A6" sqref="A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26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4">
      <c r="A1" s="2" t="s">
        <v>0</v>
      </c>
      <c r="B1" t="s">
        <v>196</v>
      </c>
    </row>
    <row r="2" spans="1:14">
      <c r="A2" s="2" t="s">
        <v>1</v>
      </c>
    </row>
    <row r="3" spans="1:14">
      <c r="A3" s="2" t="s">
        <v>2</v>
      </c>
      <c r="B3" t="s">
        <v>197</v>
      </c>
    </row>
    <row r="4" spans="1:14">
      <c r="A4" s="2" t="s">
        <v>3</v>
      </c>
    </row>
    <row r="5" spans="1:14" ht="26.25" customHeight="1">
      <c r="A5" s="86" t="s">
        <v>46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4" s="16" customFormat="1">
      <c r="A6" s="88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4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4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f>I10</f>
        <v>10112.072677149999</v>
      </c>
      <c r="J9" s="64">
        <v>1</v>
      </c>
      <c r="K9" s="64">
        <v>4.1799999999999997E-2</v>
      </c>
    </row>
    <row r="10" spans="1:14">
      <c r="A10" s="67" t="s">
        <v>199</v>
      </c>
      <c r="B10" s="23"/>
      <c r="C10" s="24"/>
      <c r="D10" s="24"/>
      <c r="E10" s="24"/>
      <c r="F10" s="24"/>
      <c r="G10" s="24"/>
      <c r="H10" s="68">
        <v>0</v>
      </c>
      <c r="I10" s="69">
        <f>I11+I15</f>
        <v>10112.072677149999</v>
      </c>
      <c r="J10" s="68">
        <v>1</v>
      </c>
      <c r="K10" s="68">
        <v>4.1799999999999997E-2</v>
      </c>
    </row>
    <row r="11" spans="1:14">
      <c r="A11" s="67" t="s">
        <v>200</v>
      </c>
      <c r="B11" s="23"/>
      <c r="C11" s="24"/>
      <c r="D11" s="24"/>
      <c r="E11" s="24"/>
      <c r="F11" s="24"/>
      <c r="G11" s="24"/>
      <c r="H11" s="68">
        <v>0</v>
      </c>
      <c r="I11" s="69">
        <v>3186.3093800000001</v>
      </c>
      <c r="J11" s="68">
        <v>0.31559999999999999</v>
      </c>
      <c r="K11" s="68">
        <v>1.32E-2</v>
      </c>
    </row>
    <row r="12" spans="1:14">
      <c r="A12" t="s">
        <v>201</v>
      </c>
      <c r="B12" t="s">
        <v>202</v>
      </c>
      <c r="C12" t="s">
        <v>203</v>
      </c>
      <c r="D12" t="s">
        <v>1221</v>
      </c>
      <c r="E12" t="s">
        <v>204</v>
      </c>
      <c r="F12" t="s">
        <v>101</v>
      </c>
      <c r="G12" s="66">
        <v>0</v>
      </c>
      <c r="H12" s="66">
        <v>0</v>
      </c>
      <c r="I12" s="65">
        <v>6.1425700000000001</v>
      </c>
      <c r="J12" s="66">
        <v>5.9999999999999995E-4</v>
      </c>
      <c r="K12" s="66">
        <v>0</v>
      </c>
    </row>
    <row r="13" spans="1:14">
      <c r="A13" t="s">
        <v>205</v>
      </c>
      <c r="B13" t="s">
        <v>206</v>
      </c>
      <c r="C13" t="s">
        <v>207</v>
      </c>
      <c r="D13" t="s">
        <v>1221</v>
      </c>
      <c r="E13" t="s">
        <v>204</v>
      </c>
      <c r="F13" t="s">
        <v>101</v>
      </c>
      <c r="G13" s="66">
        <v>0</v>
      </c>
      <c r="H13" s="66">
        <v>0</v>
      </c>
      <c r="I13" s="65">
        <v>2792.0889999999999</v>
      </c>
      <c r="J13" s="66">
        <v>0.27650000000000002</v>
      </c>
      <c r="K13" s="66">
        <v>1.1599999999999999E-2</v>
      </c>
    </row>
    <row r="14" spans="1:14">
      <c r="A14" t="s">
        <v>208</v>
      </c>
      <c r="B14" t="s">
        <v>206</v>
      </c>
      <c r="C14" t="s">
        <v>207</v>
      </c>
      <c r="D14" t="s">
        <v>1221</v>
      </c>
      <c r="E14" t="s">
        <v>204</v>
      </c>
      <c r="F14" t="s">
        <v>101</v>
      </c>
      <c r="G14" s="66">
        <v>0</v>
      </c>
      <c r="H14" s="66">
        <v>0</v>
      </c>
      <c r="I14" s="65">
        <v>388.07781</v>
      </c>
      <c r="J14" s="66">
        <v>3.8399999999999997E-2</v>
      </c>
      <c r="K14" s="66">
        <v>1.6000000000000001E-3</v>
      </c>
    </row>
    <row r="15" spans="1:14">
      <c r="A15" s="67" t="s">
        <v>209</v>
      </c>
      <c r="C15" s="14"/>
      <c r="H15" s="68">
        <v>0</v>
      </c>
      <c r="I15" s="69">
        <f>SUM(I16:I21)</f>
        <v>6925.7632971499997</v>
      </c>
      <c r="J15" s="68">
        <v>0.68440000000000001</v>
      </c>
      <c r="K15" s="68">
        <v>2.86E-2</v>
      </c>
      <c r="M15" s="73"/>
      <c r="N15" s="74"/>
    </row>
    <row r="16" spans="1:14">
      <c r="A16" t="s">
        <v>210</v>
      </c>
      <c r="B16" t="s">
        <v>211</v>
      </c>
      <c r="C16" t="s">
        <v>207</v>
      </c>
      <c r="D16" t="s">
        <v>1221</v>
      </c>
      <c r="E16" t="s">
        <v>204</v>
      </c>
      <c r="F16" t="s">
        <v>109</v>
      </c>
      <c r="G16" s="66">
        <v>0</v>
      </c>
      <c r="H16" s="66">
        <v>0</v>
      </c>
      <c r="I16" s="65">
        <v>387.537084252</v>
      </c>
      <c r="J16" s="66">
        <v>3.8399999999999997E-2</v>
      </c>
      <c r="K16" s="66">
        <v>1.6000000000000001E-3</v>
      </c>
    </row>
    <row r="17" spans="1:11">
      <c r="A17" t="s">
        <v>212</v>
      </c>
      <c r="B17" t="s">
        <v>213</v>
      </c>
      <c r="C17" t="s">
        <v>203</v>
      </c>
      <c r="D17" t="s">
        <v>1221</v>
      </c>
      <c r="E17" t="s">
        <v>204</v>
      </c>
      <c r="F17" t="s">
        <v>105</v>
      </c>
      <c r="G17" s="66">
        <v>0</v>
      </c>
      <c r="H17" s="66">
        <v>0</v>
      </c>
      <c r="I17" s="65">
        <v>37.195890949999999</v>
      </c>
      <c r="J17" s="66">
        <v>3.7000000000000002E-3</v>
      </c>
      <c r="K17" s="66">
        <v>2.0000000000000001E-4</v>
      </c>
    </row>
    <row r="18" spans="1:11">
      <c r="A18" t="s">
        <v>214</v>
      </c>
      <c r="B18" t="s">
        <v>215</v>
      </c>
      <c r="C18" t="s">
        <v>207</v>
      </c>
      <c r="D18" t="s">
        <v>1221</v>
      </c>
      <c r="E18" t="s">
        <v>204</v>
      </c>
      <c r="F18" t="s">
        <v>105</v>
      </c>
      <c r="G18" s="66">
        <v>0</v>
      </c>
      <c r="H18" s="66">
        <v>0</v>
      </c>
      <c r="I18" s="65">
        <v>-361.08152410000002</v>
      </c>
      <c r="J18" s="66">
        <v>-3.5799999999999998E-2</v>
      </c>
      <c r="K18" s="66">
        <v>-1.5E-3</v>
      </c>
    </row>
    <row r="19" spans="1:11">
      <c r="A19" t="s">
        <v>216</v>
      </c>
      <c r="B19" t="s">
        <v>215</v>
      </c>
      <c r="C19" t="s">
        <v>207</v>
      </c>
      <c r="D19" t="s">
        <v>1221</v>
      </c>
      <c r="E19" t="s">
        <v>204</v>
      </c>
      <c r="F19" t="s">
        <v>105</v>
      </c>
      <c r="G19" s="66">
        <v>0</v>
      </c>
      <c r="H19" s="66">
        <v>0</v>
      </c>
      <c r="I19" s="65">
        <f>7098.21278445+14.67</f>
        <v>7112.8827844500001</v>
      </c>
      <c r="J19" s="66">
        <v>0.70299999999999996</v>
      </c>
      <c r="K19" s="66">
        <v>2.9399999999999999E-2</v>
      </c>
    </row>
    <row r="20" spans="1:11">
      <c r="A20" t="s">
        <v>217</v>
      </c>
      <c r="B20" t="s">
        <v>215</v>
      </c>
      <c r="C20" t="s">
        <v>207</v>
      </c>
      <c r="D20" t="s">
        <v>1221</v>
      </c>
      <c r="E20" t="s">
        <v>204</v>
      </c>
      <c r="F20" t="s">
        <v>105</v>
      </c>
      <c r="G20" s="66">
        <v>0</v>
      </c>
      <c r="H20" s="66">
        <v>0</v>
      </c>
      <c r="I20" s="65">
        <v>-257.18049035000001</v>
      </c>
      <c r="J20" s="66">
        <v>-2.5499999999999998E-2</v>
      </c>
      <c r="K20" s="66">
        <v>-1.1000000000000001E-3</v>
      </c>
    </row>
    <row r="21" spans="1:11">
      <c r="A21" t="s">
        <v>218</v>
      </c>
      <c r="B21" t="s">
        <v>219</v>
      </c>
      <c r="C21" t="s">
        <v>207</v>
      </c>
      <c r="D21" t="s">
        <v>1221</v>
      </c>
      <c r="E21" t="s">
        <v>204</v>
      </c>
      <c r="F21" t="s">
        <v>112</v>
      </c>
      <c r="G21" s="66">
        <v>0</v>
      </c>
      <c r="H21" s="66">
        <v>0</v>
      </c>
      <c r="I21" s="65">
        <v>6.4095519479999998</v>
      </c>
      <c r="J21" s="66">
        <v>5.9999999999999995E-4</v>
      </c>
      <c r="K21" s="66">
        <v>0</v>
      </c>
    </row>
    <row r="22" spans="1:11">
      <c r="A22" s="67" t="s">
        <v>220</v>
      </c>
      <c r="C22" s="14"/>
      <c r="H22" s="68">
        <v>0</v>
      </c>
      <c r="I22" s="69">
        <v>0</v>
      </c>
      <c r="J22" s="68">
        <v>0</v>
      </c>
      <c r="K22" s="68">
        <v>0</v>
      </c>
    </row>
    <row r="23" spans="1:11">
      <c r="A23" t="s">
        <v>221</v>
      </c>
      <c r="B23" t="s">
        <v>221</v>
      </c>
      <c r="C23" s="14"/>
      <c r="D23" t="s">
        <v>221</v>
      </c>
      <c r="F23" t="s">
        <v>221</v>
      </c>
      <c r="G23" s="66">
        <v>0</v>
      </c>
      <c r="H23" s="66">
        <v>0</v>
      </c>
      <c r="I23" s="65">
        <v>0</v>
      </c>
      <c r="J23" s="66">
        <v>0</v>
      </c>
      <c r="K23" s="66">
        <v>0</v>
      </c>
    </row>
    <row r="24" spans="1:11">
      <c r="A24" s="67" t="s">
        <v>222</v>
      </c>
      <c r="C24" s="14"/>
      <c r="H24" s="68">
        <v>0</v>
      </c>
      <c r="I24" s="69">
        <v>0</v>
      </c>
      <c r="J24" s="68">
        <v>0</v>
      </c>
      <c r="K24" s="68">
        <v>0</v>
      </c>
    </row>
    <row r="25" spans="1:11">
      <c r="A25" t="s">
        <v>221</v>
      </c>
      <c r="B25" t="s">
        <v>221</v>
      </c>
      <c r="C25" s="14"/>
      <c r="D25" t="s">
        <v>221</v>
      </c>
      <c r="F25" t="s">
        <v>221</v>
      </c>
      <c r="G25" s="66">
        <v>0</v>
      </c>
      <c r="H25" s="66">
        <v>0</v>
      </c>
      <c r="I25" s="65">
        <v>0</v>
      </c>
      <c r="J25" s="66">
        <v>0</v>
      </c>
      <c r="K25" s="66">
        <v>0</v>
      </c>
    </row>
    <row r="26" spans="1:11">
      <c r="A26" s="67" t="s">
        <v>223</v>
      </c>
      <c r="C26" s="14"/>
      <c r="H26" s="68">
        <v>0</v>
      </c>
      <c r="I26" s="69">
        <v>0</v>
      </c>
      <c r="J26" s="68">
        <v>0</v>
      </c>
      <c r="K26" s="68">
        <v>0</v>
      </c>
    </row>
    <row r="27" spans="1:11">
      <c r="A27" t="s">
        <v>221</v>
      </c>
      <c r="B27" t="s">
        <v>221</v>
      </c>
      <c r="C27" s="14"/>
      <c r="D27" t="s">
        <v>221</v>
      </c>
      <c r="F27" t="s">
        <v>221</v>
      </c>
      <c r="G27" s="66">
        <v>0</v>
      </c>
      <c r="H27" s="66">
        <v>0</v>
      </c>
      <c r="I27" s="65">
        <v>0</v>
      </c>
      <c r="J27" s="66">
        <v>0</v>
      </c>
      <c r="K27" s="66">
        <v>0</v>
      </c>
    </row>
    <row r="28" spans="1:11">
      <c r="A28" s="67" t="s">
        <v>224</v>
      </c>
      <c r="C28" s="14"/>
      <c r="H28" s="68">
        <v>0</v>
      </c>
      <c r="I28" s="69">
        <v>0</v>
      </c>
      <c r="J28" s="68">
        <v>0</v>
      </c>
      <c r="K28" s="68">
        <v>0</v>
      </c>
    </row>
    <row r="29" spans="1:11">
      <c r="A29" t="s">
        <v>221</v>
      </c>
      <c r="B29" t="s">
        <v>221</v>
      </c>
      <c r="C29" s="14"/>
      <c r="D29" t="s">
        <v>221</v>
      </c>
      <c r="F29" t="s">
        <v>221</v>
      </c>
      <c r="G29" s="66">
        <v>0</v>
      </c>
      <c r="H29" s="66">
        <v>0</v>
      </c>
      <c r="I29" s="65">
        <v>0</v>
      </c>
      <c r="J29" s="66">
        <v>0</v>
      </c>
      <c r="K29" s="66">
        <v>0</v>
      </c>
    </row>
    <row r="30" spans="1:11">
      <c r="A30" s="67" t="s">
        <v>225</v>
      </c>
      <c r="C30" s="14"/>
      <c r="H30" s="68">
        <v>0</v>
      </c>
      <c r="I30" s="69">
        <v>0</v>
      </c>
      <c r="J30" s="68">
        <v>0</v>
      </c>
      <c r="K30" s="68">
        <v>0</v>
      </c>
    </row>
    <row r="31" spans="1:11">
      <c r="A31" t="s">
        <v>221</v>
      </c>
      <c r="B31" t="s">
        <v>221</v>
      </c>
      <c r="C31" s="14"/>
      <c r="D31" t="s">
        <v>221</v>
      </c>
      <c r="F31" t="s">
        <v>221</v>
      </c>
      <c r="G31" s="66">
        <v>0</v>
      </c>
      <c r="H31" s="66">
        <v>0</v>
      </c>
      <c r="I31" s="65">
        <v>0</v>
      </c>
      <c r="J31" s="66">
        <v>0</v>
      </c>
      <c r="K31" s="66">
        <v>0</v>
      </c>
    </row>
    <row r="32" spans="1:11">
      <c r="A32" s="67" t="s">
        <v>226</v>
      </c>
      <c r="C32" s="14"/>
      <c r="H32" s="68">
        <v>0</v>
      </c>
      <c r="I32" s="69">
        <v>0</v>
      </c>
      <c r="J32" s="68">
        <v>0</v>
      </c>
      <c r="K32" s="68">
        <v>0</v>
      </c>
    </row>
    <row r="33" spans="1:11">
      <c r="A33" s="67" t="s">
        <v>227</v>
      </c>
      <c r="C33" s="14"/>
      <c r="H33" s="68">
        <v>0</v>
      </c>
      <c r="I33" s="69">
        <v>0</v>
      </c>
      <c r="J33" s="68">
        <v>0</v>
      </c>
      <c r="K33" s="68">
        <v>0</v>
      </c>
    </row>
    <row r="34" spans="1:11">
      <c r="A34" t="s">
        <v>221</v>
      </c>
      <c r="B34" t="s">
        <v>221</v>
      </c>
      <c r="C34" s="14"/>
      <c r="D34" t="s">
        <v>221</v>
      </c>
      <c r="F34" t="s">
        <v>221</v>
      </c>
      <c r="G34" s="66">
        <v>0</v>
      </c>
      <c r="H34" s="66">
        <v>0</v>
      </c>
      <c r="I34" s="65">
        <v>0</v>
      </c>
      <c r="J34" s="66">
        <v>0</v>
      </c>
      <c r="K34" s="66">
        <v>0</v>
      </c>
    </row>
    <row r="35" spans="1:11">
      <c r="A35" s="67" t="s">
        <v>225</v>
      </c>
      <c r="C35" s="14"/>
      <c r="H35" s="68">
        <v>0</v>
      </c>
      <c r="I35" s="69">
        <v>0</v>
      </c>
      <c r="J35" s="68">
        <v>0</v>
      </c>
      <c r="K35" s="68">
        <v>0</v>
      </c>
    </row>
    <row r="36" spans="1:11">
      <c r="A36" t="s">
        <v>221</v>
      </c>
      <c r="B36" t="s">
        <v>221</v>
      </c>
      <c r="C36" s="14"/>
      <c r="D36" t="s">
        <v>221</v>
      </c>
      <c r="F36" t="s">
        <v>221</v>
      </c>
      <c r="G36" s="66">
        <v>0</v>
      </c>
      <c r="H36" s="66">
        <v>0</v>
      </c>
      <c r="I36" s="65">
        <v>0</v>
      </c>
      <c r="J36" s="66">
        <v>0</v>
      </c>
      <c r="K36" s="66">
        <v>0</v>
      </c>
    </row>
    <row r="37" spans="1:11">
      <c r="A37" t="s">
        <v>228</v>
      </c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</row>
    <row r="3" spans="1:48">
      <c r="A3" s="2" t="s">
        <v>2</v>
      </c>
      <c r="B3" t="s">
        <v>197</v>
      </c>
    </row>
    <row r="4" spans="1:48">
      <c r="A4" s="2" t="s">
        <v>3</v>
      </c>
    </row>
    <row r="5" spans="1:48" ht="26.25" customHeight="1">
      <c r="A5" s="102" t="s">
        <v>135</v>
      </c>
      <c r="B5" s="103"/>
      <c r="C5" s="103"/>
      <c r="D5" s="103"/>
      <c r="E5" s="103"/>
      <c r="F5" s="103"/>
      <c r="G5" s="103"/>
      <c r="H5" s="103"/>
      <c r="I5" s="103"/>
      <c r="J5" s="104"/>
    </row>
    <row r="6" spans="1:48" ht="26.25" customHeight="1">
      <c r="A6" s="102" t="s">
        <v>142</v>
      </c>
      <c r="B6" s="103"/>
      <c r="C6" s="103"/>
      <c r="D6" s="103"/>
      <c r="E6" s="103"/>
      <c r="F6" s="103"/>
      <c r="G6" s="103"/>
      <c r="H6" s="103"/>
      <c r="I6" s="103"/>
      <c r="J6" s="104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-9363000</v>
      </c>
      <c r="G10" s="7"/>
      <c r="H10" s="63">
        <v>-1419.4688400689888</v>
      </c>
      <c r="I10" s="64">
        <v>1</v>
      </c>
      <c r="J10" s="64">
        <v>-5.8999999999999999E-3</v>
      </c>
      <c r="AV10" s="14"/>
    </row>
    <row r="11" spans="1:48">
      <c r="A11" s="67" t="s">
        <v>199</v>
      </c>
      <c r="B11" s="14"/>
      <c r="C11" s="14"/>
      <c r="F11" s="69">
        <v>-9363000</v>
      </c>
      <c r="H11" s="69">
        <v>-1419.4688400689888</v>
      </c>
      <c r="I11" s="68">
        <v>1</v>
      </c>
      <c r="J11" s="68">
        <v>-5.8999999999999999E-3</v>
      </c>
    </row>
    <row r="12" spans="1:48">
      <c r="A12" s="67" t="s">
        <v>1017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221</v>
      </c>
      <c r="B13" t="s">
        <v>221</v>
      </c>
      <c r="C13" t="s">
        <v>221</v>
      </c>
      <c r="D13" t="s">
        <v>221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1020</v>
      </c>
      <c r="B14" s="14"/>
      <c r="C14" s="14"/>
      <c r="F14" s="69">
        <v>-9363000</v>
      </c>
      <c r="H14" s="69">
        <v>-1419.4688400689888</v>
      </c>
      <c r="I14" s="68">
        <v>1</v>
      </c>
      <c r="J14" s="68">
        <v>-5.8999999999999999E-3</v>
      </c>
    </row>
    <row r="15" spans="1:48">
      <c r="A15" t="s">
        <v>1154</v>
      </c>
      <c r="B15" t="s">
        <v>1155</v>
      </c>
      <c r="C15" t="s">
        <v>122</v>
      </c>
      <c r="D15" t="s">
        <v>109</v>
      </c>
      <c r="E15" t="s">
        <v>462</v>
      </c>
      <c r="F15" s="65">
        <v>-1976000</v>
      </c>
      <c r="G15" s="65">
        <v>16.86037209075015</v>
      </c>
      <c r="H15" s="65">
        <v>-333.16095251322298</v>
      </c>
      <c r="I15" s="66">
        <v>0.23469999999999999</v>
      </c>
      <c r="J15" s="66">
        <v>-1.4E-3</v>
      </c>
    </row>
    <row r="16" spans="1:48">
      <c r="A16" t="s">
        <v>1156</v>
      </c>
      <c r="B16" t="s">
        <v>1157</v>
      </c>
      <c r="C16" t="s">
        <v>122</v>
      </c>
      <c r="D16" t="s">
        <v>105</v>
      </c>
      <c r="E16" t="s">
        <v>462</v>
      </c>
      <c r="F16" s="65">
        <v>-4448000</v>
      </c>
      <c r="G16" s="65">
        <v>15.989539748783363</v>
      </c>
      <c r="H16" s="65">
        <v>-711.21472802588403</v>
      </c>
      <c r="I16" s="66">
        <v>0.501</v>
      </c>
      <c r="J16" s="66">
        <v>-2.8999999999999998E-3</v>
      </c>
    </row>
    <row r="17" spans="1:10">
      <c r="A17" t="s">
        <v>1158</v>
      </c>
      <c r="B17" t="s">
        <v>1159</v>
      </c>
      <c r="C17" t="s">
        <v>122</v>
      </c>
      <c r="D17" t="s">
        <v>105</v>
      </c>
      <c r="E17" t="s">
        <v>462</v>
      </c>
      <c r="F17" s="65">
        <v>-1083000</v>
      </c>
      <c r="G17" s="65">
        <v>15.788409254404524</v>
      </c>
      <c r="H17" s="65">
        <v>-170.98847222520101</v>
      </c>
      <c r="I17" s="66">
        <v>0.1205</v>
      </c>
      <c r="J17" s="66">
        <v>-6.9999999999999999E-4</v>
      </c>
    </row>
    <row r="18" spans="1:10">
      <c r="A18" t="s">
        <v>1160</v>
      </c>
      <c r="B18" t="s">
        <v>1161</v>
      </c>
      <c r="C18" t="s">
        <v>122</v>
      </c>
      <c r="D18" t="s">
        <v>105</v>
      </c>
      <c r="E18" t="s">
        <v>1162</v>
      </c>
      <c r="F18" s="65">
        <v>390000</v>
      </c>
      <c r="G18" s="65">
        <v>14.189110746251282</v>
      </c>
      <c r="H18" s="65">
        <v>55.337531910380001</v>
      </c>
      <c r="I18" s="66">
        <v>-3.9E-2</v>
      </c>
      <c r="J18" s="66">
        <v>2.0000000000000001E-4</v>
      </c>
    </row>
    <row r="19" spans="1:10">
      <c r="A19" t="s">
        <v>1163</v>
      </c>
      <c r="B19" t="s">
        <v>1164</v>
      </c>
      <c r="C19" t="s">
        <v>122</v>
      </c>
      <c r="D19" t="s">
        <v>105</v>
      </c>
      <c r="E19" t="s">
        <v>1165</v>
      </c>
      <c r="F19" s="65">
        <v>-236000</v>
      </c>
      <c r="G19" s="65">
        <v>14.689229452761865</v>
      </c>
      <c r="H19" s="65">
        <v>-34.666581508518</v>
      </c>
      <c r="I19" s="66">
        <v>2.4400000000000002E-2</v>
      </c>
      <c r="J19" s="66">
        <v>-1E-4</v>
      </c>
    </row>
    <row r="20" spans="1:10">
      <c r="A20" t="s">
        <v>1166</v>
      </c>
      <c r="B20" t="s">
        <v>1167</v>
      </c>
      <c r="C20" t="s">
        <v>122</v>
      </c>
      <c r="D20" t="s">
        <v>105</v>
      </c>
      <c r="E20" t="s">
        <v>1168</v>
      </c>
      <c r="F20" s="65">
        <v>-1282000</v>
      </c>
      <c r="G20" s="65">
        <v>12.988824969564119</v>
      </c>
      <c r="H20" s="65">
        <v>-166.516736109812</v>
      </c>
      <c r="I20" s="66">
        <v>0.1173</v>
      </c>
      <c r="J20" s="66">
        <v>-6.9999999999999999E-4</v>
      </c>
    </row>
    <row r="21" spans="1:10">
      <c r="A21" t="s">
        <v>1169</v>
      </c>
      <c r="B21" t="s">
        <v>1170</v>
      </c>
      <c r="C21" t="s">
        <v>122</v>
      </c>
      <c r="D21" t="s">
        <v>105</v>
      </c>
      <c r="E21" t="s">
        <v>1171</v>
      </c>
      <c r="F21" s="65">
        <v>-607000</v>
      </c>
      <c r="G21" s="65">
        <v>11.618498850319638</v>
      </c>
      <c r="H21" s="65">
        <v>-70.524288021440199</v>
      </c>
      <c r="I21" s="66">
        <v>4.9700000000000001E-2</v>
      </c>
      <c r="J21" s="66">
        <v>-2.9999999999999997E-4</v>
      </c>
    </row>
    <row r="22" spans="1:10">
      <c r="A22" t="s">
        <v>1172</v>
      </c>
      <c r="B22" t="s">
        <v>1173</v>
      </c>
      <c r="C22" t="s">
        <v>122</v>
      </c>
      <c r="D22" t="s">
        <v>105</v>
      </c>
      <c r="E22" t="s">
        <v>234</v>
      </c>
      <c r="F22" s="65">
        <v>-121000</v>
      </c>
      <c r="G22" s="65">
        <v>-10.136682995627686</v>
      </c>
      <c r="H22" s="65">
        <v>12.265386424709501</v>
      </c>
      <c r="I22" s="66">
        <v>-8.6E-3</v>
      </c>
      <c r="J22" s="66">
        <v>1E-4</v>
      </c>
    </row>
    <row r="23" spans="1:10">
      <c r="A23" s="67" t="s">
        <v>1153</v>
      </c>
      <c r="B23" s="14"/>
      <c r="C23" s="14"/>
      <c r="F23" s="69">
        <v>0</v>
      </c>
      <c r="H23" s="69">
        <v>0</v>
      </c>
      <c r="I23" s="68">
        <v>0</v>
      </c>
      <c r="J23" s="68">
        <v>0</v>
      </c>
    </row>
    <row r="24" spans="1:10">
      <c r="A24" t="s">
        <v>221</v>
      </c>
      <c r="B24" t="s">
        <v>221</v>
      </c>
      <c r="C24" t="s">
        <v>221</v>
      </c>
      <c r="D24" t="s">
        <v>221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</row>
    <row r="25" spans="1:10">
      <c r="A25" s="67" t="s">
        <v>1021</v>
      </c>
      <c r="B25" s="14"/>
      <c r="C25" s="14"/>
      <c r="F25" s="69">
        <v>0</v>
      </c>
      <c r="H25" s="69">
        <v>0</v>
      </c>
      <c r="I25" s="68">
        <v>0</v>
      </c>
      <c r="J25" s="68">
        <v>0</v>
      </c>
    </row>
    <row r="26" spans="1:10">
      <c r="A26" t="s">
        <v>221</v>
      </c>
      <c r="B26" t="s">
        <v>221</v>
      </c>
      <c r="C26" t="s">
        <v>221</v>
      </c>
      <c r="D26" t="s">
        <v>221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</row>
    <row r="27" spans="1:10">
      <c r="A27" s="67" t="s">
        <v>579</v>
      </c>
      <c r="B27" s="14"/>
      <c r="C27" s="14"/>
      <c r="F27" s="69">
        <v>0</v>
      </c>
      <c r="H27" s="69">
        <v>0</v>
      </c>
      <c r="I27" s="68">
        <v>0</v>
      </c>
      <c r="J27" s="68">
        <v>0</v>
      </c>
    </row>
    <row r="28" spans="1:10">
      <c r="A28" t="s">
        <v>221</v>
      </c>
      <c r="B28" t="s">
        <v>221</v>
      </c>
      <c r="C28" t="s">
        <v>221</v>
      </c>
      <c r="D28" t="s">
        <v>221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</row>
    <row r="29" spans="1:10">
      <c r="A29" s="67" t="s">
        <v>226</v>
      </c>
      <c r="B29" s="14"/>
      <c r="C29" s="14"/>
      <c r="F29" s="69">
        <v>0</v>
      </c>
      <c r="H29" s="69">
        <v>0</v>
      </c>
      <c r="I29" s="68">
        <v>0</v>
      </c>
      <c r="J29" s="68">
        <v>0</v>
      </c>
    </row>
    <row r="30" spans="1:10">
      <c r="A30" s="67" t="s">
        <v>1017</v>
      </c>
      <c r="B30" s="14"/>
      <c r="C30" s="14"/>
      <c r="F30" s="69">
        <v>0</v>
      </c>
      <c r="H30" s="69">
        <v>0</v>
      </c>
      <c r="I30" s="68">
        <v>0</v>
      </c>
      <c r="J30" s="68">
        <v>0</v>
      </c>
    </row>
    <row r="31" spans="1:10">
      <c r="A31" t="s">
        <v>221</v>
      </c>
      <c r="B31" t="s">
        <v>221</v>
      </c>
      <c r="C31" t="s">
        <v>221</v>
      </c>
      <c r="D31" t="s">
        <v>221</v>
      </c>
      <c r="F31" s="65">
        <v>0</v>
      </c>
      <c r="G31" s="65">
        <v>0</v>
      </c>
      <c r="H31" s="65">
        <v>0</v>
      </c>
      <c r="I31" s="66">
        <v>0</v>
      </c>
      <c r="J31" s="66">
        <v>0</v>
      </c>
    </row>
    <row r="32" spans="1:10">
      <c r="A32" s="67" t="s">
        <v>1026</v>
      </c>
      <c r="B32" s="14"/>
      <c r="C32" s="14"/>
      <c r="F32" s="69">
        <v>0</v>
      </c>
      <c r="H32" s="69">
        <v>0</v>
      </c>
      <c r="I32" s="68">
        <v>0</v>
      </c>
      <c r="J32" s="68">
        <v>0</v>
      </c>
    </row>
    <row r="33" spans="1:10">
      <c r="A33" t="s">
        <v>221</v>
      </c>
      <c r="B33" t="s">
        <v>221</v>
      </c>
      <c r="C33" t="s">
        <v>221</v>
      </c>
      <c r="D33" t="s">
        <v>221</v>
      </c>
      <c r="F33" s="65">
        <v>0</v>
      </c>
      <c r="G33" s="65">
        <v>0</v>
      </c>
      <c r="H33" s="65">
        <v>0</v>
      </c>
      <c r="I33" s="66">
        <v>0</v>
      </c>
      <c r="J33" s="66">
        <v>0</v>
      </c>
    </row>
    <row r="34" spans="1:10">
      <c r="A34" s="67" t="s">
        <v>1021</v>
      </c>
      <c r="B34" s="14"/>
      <c r="C34" s="14"/>
      <c r="F34" s="69">
        <v>0</v>
      </c>
      <c r="H34" s="69">
        <v>0</v>
      </c>
      <c r="I34" s="68">
        <v>0</v>
      </c>
      <c r="J34" s="68">
        <v>0</v>
      </c>
    </row>
    <row r="35" spans="1:10">
      <c r="A35" t="s">
        <v>221</v>
      </c>
      <c r="B35" t="s">
        <v>221</v>
      </c>
      <c r="C35" t="s">
        <v>221</v>
      </c>
      <c r="D35" t="s">
        <v>221</v>
      </c>
      <c r="F35" s="65">
        <v>0</v>
      </c>
      <c r="G35" s="65">
        <v>0</v>
      </c>
      <c r="H35" s="65">
        <v>0</v>
      </c>
      <c r="I35" s="66">
        <v>0</v>
      </c>
      <c r="J35" s="66">
        <v>0</v>
      </c>
    </row>
    <row r="36" spans="1:10">
      <c r="A36" s="67" t="s">
        <v>579</v>
      </c>
      <c r="B36" s="14"/>
      <c r="C36" s="14"/>
      <c r="F36" s="69">
        <v>0</v>
      </c>
      <c r="H36" s="69">
        <v>0</v>
      </c>
      <c r="I36" s="68">
        <v>0</v>
      </c>
      <c r="J36" s="68">
        <v>0</v>
      </c>
    </row>
    <row r="37" spans="1:10">
      <c r="A37" t="s">
        <v>221</v>
      </c>
      <c r="B37" t="s">
        <v>221</v>
      </c>
      <c r="C37" t="s">
        <v>221</v>
      </c>
      <c r="D37" t="s">
        <v>221</v>
      </c>
      <c r="F37" s="65">
        <v>0</v>
      </c>
      <c r="G37" s="65">
        <v>0</v>
      </c>
      <c r="H37" s="65">
        <v>0</v>
      </c>
      <c r="I37" s="66">
        <v>0</v>
      </c>
      <c r="J37" s="66">
        <v>0</v>
      </c>
    </row>
    <row r="38" spans="1:10">
      <c r="A38" s="77" t="s">
        <v>228</v>
      </c>
      <c r="B38" s="14"/>
      <c r="C38" s="14"/>
    </row>
    <row r="39" spans="1:10">
      <c r="A39" s="77" t="s">
        <v>276</v>
      </c>
      <c r="B39" s="14"/>
      <c r="C39" s="14"/>
    </row>
    <row r="40" spans="1:10">
      <c r="A40" s="77" t="s">
        <v>277</v>
      </c>
      <c r="B40" s="14"/>
      <c r="C40" s="14"/>
    </row>
    <row r="41" spans="1:10">
      <c r="A41" s="77" t="s">
        <v>278</v>
      </c>
      <c r="B41" s="14"/>
      <c r="C41" s="14"/>
    </row>
    <row r="42" spans="1:10" hidden="1">
      <c r="B42" s="14"/>
      <c r="C42" s="14"/>
    </row>
    <row r="43" spans="1:10" hidden="1">
      <c r="B43" s="14"/>
      <c r="C43" s="14"/>
    </row>
    <row r="44" spans="1:10" hidden="1">
      <c r="B44" s="14"/>
      <c r="C44" s="14"/>
    </row>
    <row r="45" spans="1:10" hidden="1">
      <c r="B45" s="14"/>
      <c r="C45" s="14"/>
    </row>
    <row r="46" spans="1:10" hidden="1">
      <c r="B46" s="14"/>
      <c r="C46" s="14"/>
    </row>
    <row r="47" spans="1:10" hidden="1">
      <c r="B47" s="14"/>
      <c r="C47" s="14"/>
    </row>
    <row r="48" spans="1:10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</row>
    <row r="3" spans="1:77">
      <c r="A3" s="2" t="s">
        <v>2</v>
      </c>
      <c r="B3" t="s">
        <v>197</v>
      </c>
    </row>
    <row r="4" spans="1:77">
      <c r="A4" s="2" t="s">
        <v>3</v>
      </c>
    </row>
    <row r="5" spans="1:77" ht="26.25" customHeight="1">
      <c r="A5" s="102" t="s">
        <v>135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</row>
    <row r="6" spans="1:77" ht="26.25" customHeight="1">
      <c r="A6" s="102" t="s">
        <v>144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199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1042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221</v>
      </c>
      <c r="B13" t="s">
        <v>221</v>
      </c>
      <c r="C13" s="14"/>
      <c r="D13" t="s">
        <v>221</v>
      </c>
      <c r="G13" s="65">
        <v>0</v>
      </c>
      <c r="H13" t="s">
        <v>221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1043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221</v>
      </c>
      <c r="B15" t="s">
        <v>221</v>
      </c>
      <c r="C15" s="14"/>
      <c r="D15" t="s">
        <v>221</v>
      </c>
      <c r="G15" s="65">
        <v>0</v>
      </c>
      <c r="H15" t="s">
        <v>221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1044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1045</v>
      </c>
      <c r="C17" s="14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221</v>
      </c>
      <c r="B18" t="s">
        <v>221</v>
      </c>
      <c r="C18" s="14"/>
      <c r="D18" t="s">
        <v>221</v>
      </c>
      <c r="G18" s="65">
        <v>0</v>
      </c>
      <c r="H18" t="s">
        <v>221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1046</v>
      </c>
      <c r="C19" s="14"/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221</v>
      </c>
      <c r="B20" t="s">
        <v>221</v>
      </c>
      <c r="C20" s="14"/>
      <c r="D20" t="s">
        <v>221</v>
      </c>
      <c r="G20" s="65">
        <v>0</v>
      </c>
      <c r="H20" t="s">
        <v>221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1047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221</v>
      </c>
      <c r="B22" t="s">
        <v>221</v>
      </c>
      <c r="C22" s="14"/>
      <c r="D22" t="s">
        <v>221</v>
      </c>
      <c r="G22" s="65">
        <v>0</v>
      </c>
      <c r="H22" t="s">
        <v>221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1048</v>
      </c>
      <c r="C23" s="14"/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221</v>
      </c>
      <c r="B24" t="s">
        <v>221</v>
      </c>
      <c r="C24" s="14"/>
      <c r="D24" t="s">
        <v>221</v>
      </c>
      <c r="G24" s="65">
        <v>0</v>
      </c>
      <c r="H24" t="s">
        <v>221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226</v>
      </c>
      <c r="C25" s="14"/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1042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221</v>
      </c>
      <c r="B27" t="s">
        <v>221</v>
      </c>
      <c r="C27" s="14"/>
      <c r="D27" t="s">
        <v>221</v>
      </c>
      <c r="G27" s="65">
        <v>0</v>
      </c>
      <c r="H27" t="s">
        <v>221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1043</v>
      </c>
      <c r="C28" s="14"/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221</v>
      </c>
      <c r="B29" t="s">
        <v>221</v>
      </c>
      <c r="C29" s="14"/>
      <c r="D29" t="s">
        <v>221</v>
      </c>
      <c r="G29" s="65">
        <v>0</v>
      </c>
      <c r="H29" t="s">
        <v>221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1044</v>
      </c>
      <c r="C30" s="14"/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1045</v>
      </c>
      <c r="C31" s="14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221</v>
      </c>
      <c r="B32" t="s">
        <v>221</v>
      </c>
      <c r="C32" s="14"/>
      <c r="D32" t="s">
        <v>221</v>
      </c>
      <c r="G32" s="65">
        <v>0</v>
      </c>
      <c r="H32" t="s">
        <v>221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1046</v>
      </c>
      <c r="C33" s="14"/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221</v>
      </c>
      <c r="B34" t="s">
        <v>221</v>
      </c>
      <c r="C34" s="14"/>
      <c r="D34" t="s">
        <v>221</v>
      </c>
      <c r="G34" s="65">
        <v>0</v>
      </c>
      <c r="H34" t="s">
        <v>221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1047</v>
      </c>
      <c r="C35" s="14"/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221</v>
      </c>
      <c r="B36" t="s">
        <v>221</v>
      </c>
      <c r="C36" s="14"/>
      <c r="D36" t="s">
        <v>221</v>
      </c>
      <c r="G36" s="65">
        <v>0</v>
      </c>
      <c r="H36" t="s">
        <v>221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1048</v>
      </c>
      <c r="C37" s="14"/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221</v>
      </c>
      <c r="B38" t="s">
        <v>221</v>
      </c>
      <c r="C38" s="14"/>
      <c r="D38" t="s">
        <v>221</v>
      </c>
      <c r="G38" s="65">
        <v>0</v>
      </c>
      <c r="H38" t="s">
        <v>221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77" t="s">
        <v>228</v>
      </c>
      <c r="C39" s="14"/>
    </row>
    <row r="40" spans="1:16">
      <c r="A40" s="77" t="s">
        <v>276</v>
      </c>
      <c r="C40" s="14"/>
    </row>
    <row r="41" spans="1:16">
      <c r="A41" s="77" t="s">
        <v>277</v>
      </c>
      <c r="C41" s="14"/>
    </row>
    <row r="42" spans="1:16">
      <c r="A42" s="77" t="s">
        <v>278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6"/>
  <sheetViews>
    <sheetView rightToLeft="1" workbookViewId="0">
      <selection activeCell="A6" sqref="A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57" width="0" style="14" hidden="1" customWidth="1"/>
    <col min="58" max="59" width="9.140625" style="14" customWidth="1"/>
    <col min="60" max="60" width="0" style="14" hidden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102" t="s">
        <v>145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4"/>
    </row>
    <row r="6" spans="1:59" s="16" customFormat="1" ht="36">
      <c r="A6" s="40" t="s">
        <v>95</v>
      </c>
      <c r="B6" s="41" t="s">
        <v>146</v>
      </c>
      <c r="C6" s="41" t="s">
        <v>48</v>
      </c>
      <c r="D6" s="105" t="s">
        <v>49</v>
      </c>
      <c r="E6" s="105" t="s">
        <v>50</v>
      </c>
      <c r="F6" s="105" t="s">
        <v>70</v>
      </c>
      <c r="G6" s="105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105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63">
        <v>1.85</v>
      </c>
      <c r="I9" s="15"/>
      <c r="J9" s="15"/>
      <c r="K9" s="15"/>
      <c r="L9" s="64">
        <v>3.49E-2</v>
      </c>
      <c r="M9" s="63">
        <v>2847127.28</v>
      </c>
      <c r="N9" s="7"/>
      <c r="O9" s="63">
        <v>2963.2703877919998</v>
      </c>
      <c r="P9" s="64">
        <v>1</v>
      </c>
      <c r="Q9" s="64">
        <v>1.23E-2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199</v>
      </c>
      <c r="H10" s="69">
        <v>1.85</v>
      </c>
      <c r="L10" s="68">
        <v>3.49E-2</v>
      </c>
      <c r="M10" s="69">
        <v>2847127.28</v>
      </c>
      <c r="O10" s="69">
        <v>2963.2703877919998</v>
      </c>
      <c r="P10" s="68">
        <v>1</v>
      </c>
      <c r="Q10" s="68">
        <v>1.23E-2</v>
      </c>
    </row>
    <row r="11" spans="1:59">
      <c r="A11" s="67" t="s">
        <v>1174</v>
      </c>
      <c r="H11" s="69">
        <v>0.73</v>
      </c>
      <c r="L11" s="68">
        <v>9.6299999999999997E-2</v>
      </c>
      <c r="M11" s="69">
        <v>460703.97</v>
      </c>
      <c r="O11" s="69">
        <v>452.663574606</v>
      </c>
      <c r="P11" s="68">
        <v>0.15279999999999999</v>
      </c>
      <c r="Q11" s="68">
        <v>1.9E-3</v>
      </c>
    </row>
    <row r="12" spans="1:59">
      <c r="A12" t="s">
        <v>1175</v>
      </c>
      <c r="B12" t="s">
        <v>1176</v>
      </c>
      <c r="C12" t="s">
        <v>1177</v>
      </c>
      <c r="D12" t="s">
        <v>1178</v>
      </c>
      <c r="E12" t="s">
        <v>1239</v>
      </c>
      <c r="F12" t="s">
        <v>1129</v>
      </c>
      <c r="G12" t="s">
        <v>204</v>
      </c>
      <c r="H12" s="65">
        <v>0.73</v>
      </c>
      <c r="I12" t="s">
        <v>122</v>
      </c>
      <c r="J12" t="s">
        <v>101</v>
      </c>
      <c r="K12" s="66">
        <v>6.9500000000000006E-2</v>
      </c>
      <c r="L12" s="66">
        <v>9.6699999999999994E-2</v>
      </c>
      <c r="M12" s="65">
        <v>232574.22</v>
      </c>
      <c r="N12" s="65">
        <v>98.23</v>
      </c>
      <c r="O12" s="65">
        <v>228.45765630599999</v>
      </c>
      <c r="P12" s="66">
        <v>7.7100000000000002E-2</v>
      </c>
      <c r="Q12" s="66">
        <v>8.9999999999999998E-4</v>
      </c>
    </row>
    <row r="13" spans="1:59">
      <c r="A13" t="s">
        <v>1179</v>
      </c>
      <c r="B13" t="s">
        <v>1176</v>
      </c>
      <c r="C13" t="s">
        <v>1180</v>
      </c>
      <c r="D13" t="s">
        <v>1178</v>
      </c>
      <c r="E13" t="s">
        <v>1239</v>
      </c>
      <c r="F13" t="s">
        <v>1181</v>
      </c>
      <c r="G13" t="s">
        <v>204</v>
      </c>
      <c r="H13" s="65">
        <v>0.73</v>
      </c>
      <c r="I13" t="s">
        <v>122</v>
      </c>
      <c r="J13" t="s">
        <v>101</v>
      </c>
      <c r="K13" s="66">
        <v>6.9500000000000006E-2</v>
      </c>
      <c r="L13" s="66">
        <v>9.5899999999999999E-2</v>
      </c>
      <c r="M13" s="65">
        <v>228129.75</v>
      </c>
      <c r="N13" s="65">
        <v>98.28</v>
      </c>
      <c r="O13" s="65">
        <v>224.20591830000001</v>
      </c>
      <c r="P13" s="66">
        <v>7.5700000000000003E-2</v>
      </c>
      <c r="Q13" s="66">
        <v>8.9999999999999998E-4</v>
      </c>
    </row>
    <row r="14" spans="1:59">
      <c r="A14" s="67" t="s">
        <v>1182</v>
      </c>
      <c r="H14" s="69">
        <v>0</v>
      </c>
      <c r="L14" s="68">
        <v>0</v>
      </c>
      <c r="M14" s="69">
        <v>0</v>
      </c>
      <c r="O14" s="69">
        <v>0</v>
      </c>
      <c r="P14" s="68">
        <v>0</v>
      </c>
      <c r="Q14" s="68">
        <v>0</v>
      </c>
    </row>
    <row r="15" spans="1:59">
      <c r="A15" t="s">
        <v>221</v>
      </c>
      <c r="C15" t="s">
        <v>221</v>
      </c>
      <c r="E15" t="s">
        <v>221</v>
      </c>
      <c r="H15" s="65">
        <v>0</v>
      </c>
      <c r="I15" t="s">
        <v>221</v>
      </c>
      <c r="J15" t="s">
        <v>221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</row>
    <row r="16" spans="1:59">
      <c r="A16" s="67" t="s">
        <v>1183</v>
      </c>
      <c r="H16" s="69">
        <v>0</v>
      </c>
      <c r="L16" s="68">
        <v>0</v>
      </c>
      <c r="M16" s="69">
        <v>0</v>
      </c>
      <c r="O16" s="69">
        <v>0</v>
      </c>
      <c r="P16" s="68">
        <v>0</v>
      </c>
      <c r="Q16" s="68">
        <v>0</v>
      </c>
    </row>
    <row r="17" spans="1:17">
      <c r="A17" t="s">
        <v>221</v>
      </c>
      <c r="C17" t="s">
        <v>221</v>
      </c>
      <c r="E17" t="s">
        <v>221</v>
      </c>
      <c r="H17" s="65">
        <v>0</v>
      </c>
      <c r="I17" t="s">
        <v>221</v>
      </c>
      <c r="J17" t="s">
        <v>221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</row>
    <row r="18" spans="1:17">
      <c r="A18" s="67" t="s">
        <v>1184</v>
      </c>
      <c r="H18" s="69">
        <v>3.68</v>
      </c>
      <c r="L18" s="68">
        <v>4.2599999999999999E-2</v>
      </c>
      <c r="M18" s="69">
        <v>1341000</v>
      </c>
      <c r="O18" s="69">
        <v>1402.8200999999999</v>
      </c>
      <c r="P18" s="68">
        <v>0.47339999999999999</v>
      </c>
      <c r="Q18" s="68">
        <v>5.7999999999999996E-3</v>
      </c>
    </row>
    <row r="19" spans="1:17">
      <c r="A19" t="s">
        <v>1185</v>
      </c>
      <c r="B19" t="s">
        <v>1176</v>
      </c>
      <c r="C19" t="s">
        <v>1186</v>
      </c>
      <c r="D19" t="s">
        <v>1063</v>
      </c>
      <c r="E19" t="s">
        <v>1232</v>
      </c>
      <c r="F19" t="s">
        <v>1187</v>
      </c>
      <c r="G19" t="s">
        <v>149</v>
      </c>
      <c r="H19" s="65">
        <v>3.68</v>
      </c>
      <c r="I19" t="s">
        <v>127</v>
      </c>
      <c r="J19" t="s">
        <v>101</v>
      </c>
      <c r="K19" s="66">
        <v>5.1799999999999999E-2</v>
      </c>
      <c r="L19" s="66">
        <v>4.2599999999999999E-2</v>
      </c>
      <c r="M19" s="65">
        <v>1341000</v>
      </c>
      <c r="N19" s="65">
        <v>104.61</v>
      </c>
      <c r="O19" s="65">
        <v>1402.8200999999999</v>
      </c>
      <c r="P19" s="66">
        <v>0.47339999999999999</v>
      </c>
      <c r="Q19" s="66">
        <v>5.7999999999999996E-3</v>
      </c>
    </row>
    <row r="20" spans="1:17">
      <c r="A20" s="67" t="s">
        <v>1188</v>
      </c>
      <c r="H20" s="69">
        <v>0</v>
      </c>
      <c r="L20" s="68">
        <v>0</v>
      </c>
      <c r="M20" s="69">
        <v>0</v>
      </c>
      <c r="O20" s="69">
        <v>0</v>
      </c>
      <c r="P20" s="68">
        <v>0</v>
      </c>
      <c r="Q20" s="68">
        <v>0</v>
      </c>
    </row>
    <row r="21" spans="1:17">
      <c r="A21" t="s">
        <v>221</v>
      </c>
      <c r="C21" t="s">
        <v>221</v>
      </c>
      <c r="E21" t="s">
        <v>221</v>
      </c>
      <c r="H21" s="65">
        <v>0</v>
      </c>
      <c r="I21" t="s">
        <v>221</v>
      </c>
      <c r="J21" t="s">
        <v>221</v>
      </c>
      <c r="K21" s="66">
        <v>0</v>
      </c>
      <c r="L21" s="66">
        <v>0</v>
      </c>
      <c r="M21" s="65">
        <v>0</v>
      </c>
      <c r="N21" s="65">
        <v>0</v>
      </c>
      <c r="O21" s="65">
        <v>0</v>
      </c>
      <c r="P21" s="66">
        <v>0</v>
      </c>
      <c r="Q21" s="66">
        <v>0</v>
      </c>
    </row>
    <row r="22" spans="1:17">
      <c r="A22" s="67" t="s">
        <v>1189</v>
      </c>
      <c r="H22" s="69">
        <v>0</v>
      </c>
      <c r="L22" s="68">
        <v>0</v>
      </c>
      <c r="M22" s="69">
        <v>0</v>
      </c>
      <c r="O22" s="69">
        <v>0</v>
      </c>
      <c r="P22" s="68">
        <v>0</v>
      </c>
      <c r="Q22" s="68">
        <v>0</v>
      </c>
    </row>
    <row r="23" spans="1:17">
      <c r="A23" s="67" t="s">
        <v>1190</v>
      </c>
      <c r="H23" s="69">
        <v>0</v>
      </c>
      <c r="L23" s="68">
        <v>0</v>
      </c>
      <c r="M23" s="69">
        <v>0</v>
      </c>
      <c r="O23" s="69">
        <v>0</v>
      </c>
      <c r="P23" s="68">
        <v>0</v>
      </c>
      <c r="Q23" s="68">
        <v>0</v>
      </c>
    </row>
    <row r="24" spans="1:17">
      <c r="A24" t="s">
        <v>221</v>
      </c>
      <c r="C24" t="s">
        <v>221</v>
      </c>
      <c r="E24" t="s">
        <v>221</v>
      </c>
      <c r="H24" s="65">
        <v>0</v>
      </c>
      <c r="I24" t="s">
        <v>221</v>
      </c>
      <c r="J24" t="s">
        <v>221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</row>
    <row r="25" spans="1:17">
      <c r="A25" s="67" t="s">
        <v>1191</v>
      </c>
      <c r="H25" s="69">
        <v>0</v>
      </c>
      <c r="L25" s="68">
        <v>0</v>
      </c>
      <c r="M25" s="69">
        <v>0</v>
      </c>
      <c r="O25" s="69">
        <v>0</v>
      </c>
      <c r="P25" s="68">
        <v>0</v>
      </c>
      <c r="Q25" s="68">
        <v>0</v>
      </c>
    </row>
    <row r="26" spans="1:17">
      <c r="A26" t="s">
        <v>221</v>
      </c>
      <c r="C26" t="s">
        <v>221</v>
      </c>
      <c r="E26" t="s">
        <v>221</v>
      </c>
      <c r="H26" s="65">
        <v>0</v>
      </c>
      <c r="I26" t="s">
        <v>221</v>
      </c>
      <c r="J26" t="s">
        <v>221</v>
      </c>
      <c r="K26" s="66">
        <v>0</v>
      </c>
      <c r="L26" s="66">
        <v>0</v>
      </c>
      <c r="M26" s="65">
        <v>0</v>
      </c>
      <c r="N26" s="65">
        <v>0</v>
      </c>
      <c r="O26" s="65">
        <v>0</v>
      </c>
      <c r="P26" s="66">
        <v>0</v>
      </c>
      <c r="Q26" s="66">
        <v>0</v>
      </c>
    </row>
    <row r="27" spans="1:17">
      <c r="A27" s="67" t="s">
        <v>1192</v>
      </c>
      <c r="H27" s="69">
        <v>0</v>
      </c>
      <c r="L27" s="68">
        <v>0</v>
      </c>
      <c r="M27" s="69">
        <v>0</v>
      </c>
      <c r="O27" s="69">
        <v>0</v>
      </c>
      <c r="P27" s="68">
        <v>0</v>
      </c>
      <c r="Q27" s="68">
        <v>0</v>
      </c>
    </row>
    <row r="28" spans="1:17">
      <c r="A28" t="s">
        <v>221</v>
      </c>
      <c r="C28" t="s">
        <v>221</v>
      </c>
      <c r="E28" t="s">
        <v>221</v>
      </c>
      <c r="H28" s="65">
        <v>0</v>
      </c>
      <c r="I28" t="s">
        <v>221</v>
      </c>
      <c r="J28" t="s">
        <v>221</v>
      </c>
      <c r="K28" s="66">
        <v>0</v>
      </c>
      <c r="L28" s="66">
        <v>0</v>
      </c>
      <c r="M28" s="65">
        <v>0</v>
      </c>
      <c r="N28" s="65">
        <v>0</v>
      </c>
      <c r="O28" s="65">
        <v>0</v>
      </c>
      <c r="P28" s="66">
        <v>0</v>
      </c>
      <c r="Q28" s="66">
        <v>0</v>
      </c>
    </row>
    <row r="29" spans="1:17">
      <c r="A29" s="67" t="s">
        <v>1193</v>
      </c>
      <c r="H29" s="69">
        <v>0</v>
      </c>
      <c r="L29" s="68">
        <v>0</v>
      </c>
      <c r="M29" s="69">
        <v>1045423.31</v>
      </c>
      <c r="O29" s="69">
        <v>1107.786713186</v>
      </c>
      <c r="P29" s="68">
        <v>0.37380000000000002</v>
      </c>
      <c r="Q29" s="68">
        <v>4.5999999999999999E-3</v>
      </c>
    </row>
    <row r="30" spans="1:17">
      <c r="A30" t="s">
        <v>1194</v>
      </c>
      <c r="B30" t="s">
        <v>1176</v>
      </c>
      <c r="C30" t="s">
        <v>1195</v>
      </c>
      <c r="D30" t="s">
        <v>1075</v>
      </c>
      <c r="E30" t="s">
        <v>1196</v>
      </c>
      <c r="F30" t="s">
        <v>372</v>
      </c>
      <c r="G30" t="s">
        <v>1197</v>
      </c>
      <c r="I30" t="s">
        <v>663</v>
      </c>
      <c r="J30" t="s">
        <v>101</v>
      </c>
      <c r="K30" s="66">
        <v>0</v>
      </c>
      <c r="L30" s="66">
        <v>0</v>
      </c>
      <c r="M30" s="65">
        <v>136335.79999999999</v>
      </c>
      <c r="N30" s="65">
        <v>100</v>
      </c>
      <c r="O30" s="65">
        <v>136.33580000000001</v>
      </c>
      <c r="P30" s="66">
        <v>4.5999999999999999E-2</v>
      </c>
      <c r="Q30" s="66">
        <v>5.9999999999999995E-4</v>
      </c>
    </row>
    <row r="31" spans="1:17">
      <c r="A31" t="s">
        <v>1198</v>
      </c>
      <c r="B31" t="s">
        <v>1176</v>
      </c>
      <c r="C31" t="s">
        <v>1199</v>
      </c>
      <c r="D31" t="s">
        <v>1075</v>
      </c>
      <c r="E31" t="s">
        <v>1196</v>
      </c>
      <c r="F31" t="s">
        <v>1200</v>
      </c>
      <c r="G31" t="s">
        <v>1197</v>
      </c>
      <c r="I31" t="s">
        <v>663</v>
      </c>
      <c r="J31" t="s">
        <v>101</v>
      </c>
      <c r="K31" s="66">
        <v>7.0000000000000007E-2</v>
      </c>
      <c r="L31" s="66">
        <v>0</v>
      </c>
      <c r="M31" s="65">
        <v>909087.51</v>
      </c>
      <c r="N31" s="65">
        <v>106.86</v>
      </c>
      <c r="O31" s="65">
        <v>971.45091318599998</v>
      </c>
      <c r="P31" s="66">
        <v>0.32779999999999998</v>
      </c>
      <c r="Q31" s="66">
        <v>4.0000000000000001E-3</v>
      </c>
    </row>
    <row r="32" spans="1:17">
      <c r="A32" s="67" t="s">
        <v>226</v>
      </c>
      <c r="H32" s="69">
        <v>0</v>
      </c>
      <c r="L32" s="68">
        <v>0</v>
      </c>
      <c r="M32" s="69">
        <v>0</v>
      </c>
      <c r="O32" s="69">
        <v>0</v>
      </c>
      <c r="P32" s="68">
        <v>0</v>
      </c>
      <c r="Q32" s="68">
        <v>0</v>
      </c>
    </row>
    <row r="33" spans="1:17">
      <c r="A33" s="67" t="s">
        <v>1201</v>
      </c>
      <c r="H33" s="69">
        <v>0</v>
      </c>
      <c r="L33" s="68">
        <v>0</v>
      </c>
      <c r="M33" s="69">
        <v>0</v>
      </c>
      <c r="O33" s="69">
        <v>0</v>
      </c>
      <c r="P33" s="68">
        <v>0</v>
      </c>
      <c r="Q33" s="68">
        <v>0</v>
      </c>
    </row>
    <row r="34" spans="1:17">
      <c r="A34" t="s">
        <v>221</v>
      </c>
      <c r="C34" t="s">
        <v>221</v>
      </c>
      <c r="E34" t="s">
        <v>221</v>
      </c>
      <c r="H34" s="65">
        <v>0</v>
      </c>
      <c r="I34" t="s">
        <v>221</v>
      </c>
      <c r="J34" t="s">
        <v>221</v>
      </c>
      <c r="K34" s="66">
        <v>0</v>
      </c>
      <c r="L34" s="66">
        <v>0</v>
      </c>
      <c r="M34" s="65">
        <v>0</v>
      </c>
      <c r="N34" s="65">
        <v>0</v>
      </c>
      <c r="O34" s="65">
        <v>0</v>
      </c>
      <c r="P34" s="66">
        <v>0</v>
      </c>
      <c r="Q34" s="66">
        <v>0</v>
      </c>
    </row>
    <row r="35" spans="1:17">
      <c r="A35" s="67" t="s">
        <v>1183</v>
      </c>
      <c r="H35" s="69">
        <v>0</v>
      </c>
      <c r="L35" s="68">
        <v>0</v>
      </c>
      <c r="M35" s="69">
        <v>0</v>
      </c>
      <c r="O35" s="69">
        <v>0</v>
      </c>
      <c r="P35" s="68">
        <v>0</v>
      </c>
      <c r="Q35" s="68">
        <v>0</v>
      </c>
    </row>
    <row r="36" spans="1:17">
      <c r="A36" t="s">
        <v>221</v>
      </c>
      <c r="C36" t="s">
        <v>221</v>
      </c>
      <c r="E36" t="s">
        <v>221</v>
      </c>
      <c r="H36" s="65">
        <v>0</v>
      </c>
      <c r="I36" t="s">
        <v>221</v>
      </c>
      <c r="J36" t="s">
        <v>221</v>
      </c>
      <c r="K36" s="66">
        <v>0</v>
      </c>
      <c r="L36" s="66">
        <v>0</v>
      </c>
      <c r="M36" s="65">
        <v>0</v>
      </c>
      <c r="N36" s="65">
        <v>0</v>
      </c>
      <c r="O36" s="65">
        <v>0</v>
      </c>
      <c r="P36" s="66">
        <v>0</v>
      </c>
      <c r="Q36" s="66">
        <v>0</v>
      </c>
    </row>
    <row r="37" spans="1:17">
      <c r="A37" s="67" t="s">
        <v>1184</v>
      </c>
      <c r="H37" s="69">
        <v>0</v>
      </c>
      <c r="L37" s="68">
        <v>0</v>
      </c>
      <c r="M37" s="69">
        <v>0</v>
      </c>
      <c r="O37" s="69">
        <v>0</v>
      </c>
      <c r="P37" s="68">
        <v>0</v>
      </c>
      <c r="Q37" s="68">
        <v>0</v>
      </c>
    </row>
    <row r="38" spans="1:17">
      <c r="A38" t="s">
        <v>221</v>
      </c>
      <c r="C38" t="s">
        <v>221</v>
      </c>
      <c r="E38" t="s">
        <v>221</v>
      </c>
      <c r="H38" s="65">
        <v>0</v>
      </c>
      <c r="I38" t="s">
        <v>221</v>
      </c>
      <c r="J38" t="s">
        <v>221</v>
      </c>
      <c r="K38" s="66">
        <v>0</v>
      </c>
      <c r="L38" s="66">
        <v>0</v>
      </c>
      <c r="M38" s="65">
        <v>0</v>
      </c>
      <c r="N38" s="65">
        <v>0</v>
      </c>
      <c r="O38" s="65">
        <v>0</v>
      </c>
      <c r="P38" s="66">
        <v>0</v>
      </c>
      <c r="Q38" s="66">
        <v>0</v>
      </c>
    </row>
    <row r="39" spans="1:17">
      <c r="A39" s="67" t="s">
        <v>1193</v>
      </c>
      <c r="H39" s="69">
        <v>0</v>
      </c>
      <c r="L39" s="68">
        <v>0</v>
      </c>
      <c r="M39" s="69">
        <v>0</v>
      </c>
      <c r="O39" s="69">
        <v>0</v>
      </c>
      <c r="P39" s="68">
        <v>0</v>
      </c>
      <c r="Q39" s="68">
        <v>0</v>
      </c>
    </row>
    <row r="40" spans="1:17">
      <c r="A40" t="s">
        <v>221</v>
      </c>
      <c r="C40" t="s">
        <v>221</v>
      </c>
      <c r="E40" t="s">
        <v>221</v>
      </c>
      <c r="H40" s="65">
        <v>0</v>
      </c>
      <c r="I40" t="s">
        <v>221</v>
      </c>
      <c r="J40" t="s">
        <v>221</v>
      </c>
      <c r="K40" s="66">
        <v>0</v>
      </c>
      <c r="L40" s="66">
        <v>0</v>
      </c>
      <c r="M40" s="65">
        <v>0</v>
      </c>
      <c r="N40" s="65">
        <v>0</v>
      </c>
      <c r="O40" s="65">
        <v>0</v>
      </c>
      <c r="P40" s="66">
        <v>0</v>
      </c>
      <c r="Q40" s="66">
        <v>0</v>
      </c>
    </row>
    <row r="41" spans="1:17">
      <c r="A41" s="77" t="s">
        <v>228</v>
      </c>
    </row>
    <row r="42" spans="1:17">
      <c r="A42" s="77" t="s">
        <v>276</v>
      </c>
    </row>
    <row r="43" spans="1:17">
      <c r="A43" s="77" t="s">
        <v>277</v>
      </c>
    </row>
    <row r="44" spans="1:17">
      <c r="A44" s="77" t="s">
        <v>278</v>
      </c>
    </row>
    <row r="45" spans="1:17" hidden="1"/>
    <row r="46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M28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7" width="9.140625" style="14" hidden="1"/>
    <col min="48" max="65" width="0" style="14" hidden="1"/>
    <col min="66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</row>
    <row r="3" spans="1:63">
      <c r="A3" s="2" t="s">
        <v>2</v>
      </c>
      <c r="B3" t="s">
        <v>197</v>
      </c>
    </row>
    <row r="4" spans="1:63">
      <c r="A4" s="2" t="s">
        <v>3</v>
      </c>
    </row>
    <row r="5" spans="1:63" ht="26.25" customHeight="1">
      <c r="A5" s="107" t="s">
        <v>152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63" s="16" customFormat="1" ht="63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199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1054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221</v>
      </c>
      <c r="B12" t="s">
        <v>221</v>
      </c>
      <c r="D12" t="s">
        <v>221</v>
      </c>
      <c r="F12" s="65">
        <v>0</v>
      </c>
      <c r="G12" t="s">
        <v>221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1055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221</v>
      </c>
      <c r="B14" t="s">
        <v>221</v>
      </c>
      <c r="D14" t="s">
        <v>221</v>
      </c>
      <c r="F14" s="65">
        <v>0</v>
      </c>
      <c r="G14" t="s">
        <v>221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1202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221</v>
      </c>
      <c r="B16" t="s">
        <v>221</v>
      </c>
      <c r="D16" t="s">
        <v>221</v>
      </c>
      <c r="F16" s="65">
        <v>0</v>
      </c>
      <c r="G16" t="s">
        <v>221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1203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221</v>
      </c>
      <c r="B18" t="s">
        <v>221</v>
      </c>
      <c r="D18" t="s">
        <v>221</v>
      </c>
      <c r="F18" s="65">
        <v>0</v>
      </c>
      <c r="G18" t="s">
        <v>221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579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221</v>
      </c>
      <c r="B20" t="s">
        <v>221</v>
      </c>
      <c r="D20" t="s">
        <v>221</v>
      </c>
      <c r="F20" s="65">
        <v>0</v>
      </c>
      <c r="G20" t="s">
        <v>221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226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221</v>
      </c>
      <c r="B22" t="s">
        <v>221</v>
      </c>
      <c r="D22" t="s">
        <v>221</v>
      </c>
      <c r="F22" s="65">
        <v>0</v>
      </c>
      <c r="G22" t="s">
        <v>221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77" t="s">
        <v>228</v>
      </c>
    </row>
    <row r="24" spans="1:14">
      <c r="A24" s="77" t="s">
        <v>276</v>
      </c>
    </row>
    <row r="25" spans="1:14">
      <c r="A25" s="77" t="s">
        <v>277</v>
      </c>
    </row>
    <row r="26" spans="1:14">
      <c r="A26" s="77" t="s">
        <v>278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107" t="s">
        <v>155</v>
      </c>
      <c r="B5" s="108"/>
      <c r="C5" s="108"/>
      <c r="D5" s="108"/>
      <c r="E5" s="108"/>
      <c r="F5" s="108"/>
      <c r="G5" s="108"/>
      <c r="H5" s="108"/>
      <c r="I5" s="109"/>
    </row>
    <row r="6" spans="1:54" s="16" customFormat="1" ht="63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199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1204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221</v>
      </c>
      <c r="D12" s="66">
        <v>0</v>
      </c>
      <c r="E12" t="s">
        <v>221</v>
      </c>
      <c r="F12" s="65">
        <v>0</v>
      </c>
      <c r="G12" s="66">
        <v>0</v>
      </c>
      <c r="H12" s="66">
        <v>0</v>
      </c>
    </row>
    <row r="13" spans="1:54">
      <c r="A13" s="67" t="s">
        <v>1205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221</v>
      </c>
      <c r="D14" s="66">
        <v>0</v>
      </c>
      <c r="E14" t="s">
        <v>221</v>
      </c>
      <c r="F14" s="65">
        <v>0</v>
      </c>
      <c r="G14" s="66">
        <v>0</v>
      </c>
      <c r="H14" s="66">
        <v>0</v>
      </c>
    </row>
    <row r="15" spans="1:54">
      <c r="A15" s="67" t="s">
        <v>226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1204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221</v>
      </c>
      <c r="D17" s="66">
        <v>0</v>
      </c>
      <c r="E17" t="s">
        <v>221</v>
      </c>
      <c r="F17" s="65">
        <v>0</v>
      </c>
      <c r="G17" s="66">
        <v>0</v>
      </c>
      <c r="H17" s="66">
        <v>0</v>
      </c>
    </row>
    <row r="18" spans="1:8">
      <c r="A18" s="67" t="s">
        <v>1205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221</v>
      </c>
      <c r="D19" s="66">
        <v>0</v>
      </c>
      <c r="E19" t="s">
        <v>221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107" t="s">
        <v>161</v>
      </c>
      <c r="B5" s="108"/>
      <c r="C5" s="108"/>
      <c r="D5" s="108"/>
      <c r="E5" s="108"/>
      <c r="F5" s="108"/>
      <c r="G5" s="108"/>
      <c r="H5" s="108"/>
      <c r="I5" s="108"/>
      <c r="J5" s="109"/>
    </row>
    <row r="6" spans="1:59" s="16" customFormat="1" ht="66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199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221</v>
      </c>
      <c r="C11" t="s">
        <v>221</v>
      </c>
      <c r="D11" s="16"/>
      <c r="E11" s="66">
        <v>0</v>
      </c>
      <c r="F11" t="s">
        <v>221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226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221</v>
      </c>
      <c r="C13" t="s">
        <v>221</v>
      </c>
      <c r="D13" s="16"/>
      <c r="E13" s="66">
        <v>0</v>
      </c>
      <c r="F13" t="s">
        <v>221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8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107" t="s">
        <v>166</v>
      </c>
      <c r="B5" s="108"/>
      <c r="C5" s="108"/>
      <c r="D5" s="108"/>
      <c r="E5" s="108"/>
      <c r="F5" s="108"/>
      <c r="G5" s="108"/>
      <c r="H5" s="108"/>
      <c r="I5" s="108"/>
      <c r="J5" s="109"/>
    </row>
    <row r="6" spans="1:59" s="16" customFormat="1" ht="63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199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221</v>
      </c>
      <c r="B11" t="s">
        <v>221</v>
      </c>
      <c r="C11" t="s">
        <v>221</v>
      </c>
      <c r="D11" s="16"/>
      <c r="E11" s="66">
        <v>0</v>
      </c>
      <c r="F11" t="s">
        <v>221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226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221</v>
      </c>
      <c r="B13" t="s">
        <v>221</v>
      </c>
      <c r="C13" t="s">
        <v>221</v>
      </c>
      <c r="D13" s="16"/>
      <c r="E13" s="66">
        <v>0</v>
      </c>
      <c r="F13" t="s">
        <v>221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  <row r="608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27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</row>
    <row r="3" spans="1:16">
      <c r="A3" s="2" t="s">
        <v>2</v>
      </c>
      <c r="B3" t="s">
        <v>197</v>
      </c>
    </row>
    <row r="4" spans="1:16">
      <c r="A4" s="2" t="s">
        <v>3</v>
      </c>
    </row>
    <row r="5" spans="1:16" ht="26.25" customHeight="1">
      <c r="A5" s="107" t="s">
        <v>168</v>
      </c>
      <c r="B5" s="108"/>
      <c r="C5" s="108"/>
    </row>
    <row r="6" spans="1:16" s="16" customFormat="1" ht="47.25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3">
        <f>B10+B17</f>
        <v>15445.911478532562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199</v>
      </c>
      <c r="B10" s="69">
        <f>SUM(B11:B16)</f>
        <v>8759.4710244825637</v>
      </c>
    </row>
    <row r="11" spans="1:16">
      <c r="A11" t="s">
        <v>1213</v>
      </c>
      <c r="B11" s="76">
        <v>562.311015</v>
      </c>
      <c r="C11" s="78">
        <v>44252</v>
      </c>
    </row>
    <row r="12" spans="1:16">
      <c r="A12" t="s">
        <v>1214</v>
      </c>
      <c r="B12" s="76">
        <v>1354.42</v>
      </c>
      <c r="C12" s="78">
        <v>44854</v>
      </c>
    </row>
    <row r="13" spans="1:16">
      <c r="A13" t="s">
        <v>1215</v>
      </c>
      <c r="B13" s="76">
        <v>1011.922294482564</v>
      </c>
      <c r="C13" s="78">
        <v>45307</v>
      </c>
    </row>
    <row r="14" spans="1:16">
      <c r="A14" t="s">
        <v>1216</v>
      </c>
      <c r="B14" s="76">
        <v>3603.308</v>
      </c>
      <c r="C14" s="79">
        <v>45367</v>
      </c>
    </row>
    <row r="15" spans="1:16">
      <c r="A15" t="s">
        <v>1217</v>
      </c>
      <c r="B15" s="76">
        <v>842.44871499999988</v>
      </c>
      <c r="C15" s="78">
        <v>44926</v>
      </c>
    </row>
    <row r="16" spans="1:16">
      <c r="A16" t="s">
        <v>1218</v>
      </c>
      <c r="B16" s="76">
        <v>1385.0609999999999</v>
      </c>
      <c r="C16" s="75">
        <v>44975</v>
      </c>
    </row>
    <row r="17" spans="1:3">
      <c r="A17" s="67" t="s">
        <v>226</v>
      </c>
      <c r="B17" s="69">
        <f>SUM(B18:B24)</f>
        <v>6686.4404540499991</v>
      </c>
    </row>
    <row r="18" spans="1:3">
      <c r="A18" s="77" t="s">
        <v>1206</v>
      </c>
      <c r="B18" s="76">
        <v>240.199005</v>
      </c>
      <c r="C18" s="75">
        <v>45236</v>
      </c>
    </row>
    <row r="19" spans="1:3">
      <c r="A19" s="77" t="s">
        <v>1207</v>
      </c>
      <c r="B19" s="76">
        <v>1880.2130849999999</v>
      </c>
      <c r="C19" s="75">
        <v>44926</v>
      </c>
    </row>
    <row r="20" spans="1:3">
      <c r="A20" s="77" t="s">
        <v>1208</v>
      </c>
      <c r="B20" s="76">
        <v>755.91547000000003</v>
      </c>
      <c r="C20" s="75">
        <v>44926</v>
      </c>
    </row>
    <row r="21" spans="1:3">
      <c r="A21" s="77" t="s">
        <v>1209</v>
      </c>
      <c r="B21" s="76">
        <v>714.40460999999993</v>
      </c>
      <c r="C21" s="75">
        <v>44926</v>
      </c>
    </row>
    <row r="22" spans="1:3">
      <c r="A22" s="77" t="s">
        <v>1210</v>
      </c>
      <c r="B22" s="76">
        <v>922.6947616499998</v>
      </c>
      <c r="C22" s="75">
        <v>44977</v>
      </c>
    </row>
    <row r="23" spans="1:3">
      <c r="A23" s="77" t="s">
        <v>1211</v>
      </c>
      <c r="B23" s="76">
        <v>1090.1468757499999</v>
      </c>
      <c r="C23" s="75">
        <v>45859</v>
      </c>
    </row>
    <row r="24" spans="1:3">
      <c r="A24" s="77" t="s">
        <v>1212</v>
      </c>
      <c r="B24" s="76">
        <v>1082.8666466499997</v>
      </c>
      <c r="C24" s="75">
        <v>45855</v>
      </c>
    </row>
    <row r="25" spans="1:3" hidden="1"/>
    <row r="26" spans="1:3" hidden="1"/>
    <row r="27" spans="1:3" hidden="1"/>
  </sheetData>
  <dataValidations count="1">
    <dataValidation allowBlank="1" showInputMessage="1" showErrorMessage="1" sqref="A25:C1048576 C14 A17:C17 D1:XFD1048576 A1:C10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102" t="s">
        <v>172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199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280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221</v>
      </c>
      <c r="B12" t="s">
        <v>221</v>
      </c>
      <c r="C12" t="s">
        <v>221</v>
      </c>
      <c r="D12" t="s">
        <v>221</v>
      </c>
      <c r="G12" s="65">
        <v>0</v>
      </c>
      <c r="H12" t="s">
        <v>221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249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221</v>
      </c>
      <c r="B14" t="s">
        <v>221</v>
      </c>
      <c r="C14" t="s">
        <v>221</v>
      </c>
      <c r="D14" t="s">
        <v>221</v>
      </c>
      <c r="G14" s="65">
        <v>0</v>
      </c>
      <c r="H14" t="s">
        <v>221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281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221</v>
      </c>
      <c r="B16" t="s">
        <v>221</v>
      </c>
      <c r="C16" t="s">
        <v>221</v>
      </c>
      <c r="D16" t="s">
        <v>221</v>
      </c>
      <c r="G16" s="65">
        <v>0</v>
      </c>
      <c r="H16" t="s">
        <v>221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579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221</v>
      </c>
      <c r="B18" t="s">
        <v>221</v>
      </c>
      <c r="C18" t="s">
        <v>221</v>
      </c>
      <c r="D18" t="s">
        <v>221</v>
      </c>
      <c r="G18" s="65">
        <v>0</v>
      </c>
      <c r="H18" t="s">
        <v>221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226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282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221</v>
      </c>
      <c r="B21" t="s">
        <v>221</v>
      </c>
      <c r="C21" t="s">
        <v>221</v>
      </c>
      <c r="D21" t="s">
        <v>221</v>
      </c>
      <c r="G21" s="65">
        <v>0</v>
      </c>
      <c r="H21" t="s">
        <v>221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283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221</v>
      </c>
      <c r="B23" t="s">
        <v>221</v>
      </c>
      <c r="C23" t="s">
        <v>221</v>
      </c>
      <c r="D23" t="s">
        <v>221</v>
      </c>
      <c r="G23" s="65">
        <v>0</v>
      </c>
      <c r="H23" t="s">
        <v>221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77" t="s">
        <v>228</v>
      </c>
      <c r="C24" s="14"/>
    </row>
    <row r="25" spans="1:15">
      <c r="A25" s="77" t="s">
        <v>276</v>
      </c>
      <c r="C25" s="14"/>
    </row>
    <row r="26" spans="1:15">
      <c r="A26" s="77" t="s">
        <v>278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102" t="s">
        <v>176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199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1054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221</v>
      </c>
      <c r="B12" t="s">
        <v>221</v>
      </c>
      <c r="C12" t="s">
        <v>221</v>
      </c>
      <c r="D12" t="s">
        <v>221</v>
      </c>
      <c r="G12" s="65">
        <v>0</v>
      </c>
      <c r="H12" t="s">
        <v>221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1055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221</v>
      </c>
      <c r="B14" t="s">
        <v>221</v>
      </c>
      <c r="C14" t="s">
        <v>221</v>
      </c>
      <c r="D14" t="s">
        <v>221</v>
      </c>
      <c r="G14" s="65">
        <v>0</v>
      </c>
      <c r="H14" t="s">
        <v>221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281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221</v>
      </c>
      <c r="B16" t="s">
        <v>221</v>
      </c>
      <c r="C16" t="s">
        <v>221</v>
      </c>
      <c r="D16" t="s">
        <v>221</v>
      </c>
      <c r="G16" s="65">
        <v>0</v>
      </c>
      <c r="H16" t="s">
        <v>221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579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221</v>
      </c>
      <c r="B18" t="s">
        <v>221</v>
      </c>
      <c r="C18" t="s">
        <v>221</v>
      </c>
      <c r="D18" t="s">
        <v>221</v>
      </c>
      <c r="G18" s="65">
        <v>0</v>
      </c>
      <c r="H18" t="s">
        <v>221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226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282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221</v>
      </c>
      <c r="B21" t="s">
        <v>221</v>
      </c>
      <c r="C21" t="s">
        <v>221</v>
      </c>
      <c r="D21" t="s">
        <v>221</v>
      </c>
      <c r="G21" s="65">
        <v>0</v>
      </c>
      <c r="H21" t="s">
        <v>221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283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221</v>
      </c>
      <c r="B23" t="s">
        <v>221</v>
      </c>
      <c r="C23" t="s">
        <v>221</v>
      </c>
      <c r="D23" t="s">
        <v>221</v>
      </c>
      <c r="G23" s="65">
        <v>0</v>
      </c>
      <c r="H23" t="s">
        <v>221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77" t="s">
        <v>228</v>
      </c>
      <c r="C24" s="14"/>
    </row>
    <row r="25" spans="1:15">
      <c r="A25" s="77" t="s">
        <v>276</v>
      </c>
      <c r="C25" s="14"/>
    </row>
    <row r="26" spans="1:15">
      <c r="A26" s="77" t="s">
        <v>278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</row>
    <row r="3" spans="1:52">
      <c r="A3" s="2" t="s">
        <v>2</v>
      </c>
      <c r="B3" t="s">
        <v>197</v>
      </c>
    </row>
    <row r="4" spans="1:52">
      <c r="A4" s="2" t="s">
        <v>3</v>
      </c>
    </row>
    <row r="5" spans="1:52" ht="21.75" customHeight="1">
      <c r="A5" s="90" t="s">
        <v>67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2"/>
    </row>
    <row r="6" spans="1:52" ht="27.75" customHeight="1">
      <c r="A6" s="93" t="s">
        <v>68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96" t="s">
        <v>191</v>
      </c>
      <c r="N7" s="41" t="s">
        <v>55</v>
      </c>
      <c r="O7" s="41" t="s">
        <v>188</v>
      </c>
      <c r="P7" s="41" t="s">
        <v>56</v>
      </c>
      <c r="Q7" s="97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63">
        <v>6.81</v>
      </c>
      <c r="H10" s="7"/>
      <c r="I10" s="7"/>
      <c r="J10" s="64">
        <v>8.9999999999999993E-3</v>
      </c>
      <c r="K10" s="63">
        <v>40002520</v>
      </c>
      <c r="L10" s="7"/>
      <c r="M10" s="63">
        <v>0</v>
      </c>
      <c r="N10" s="63">
        <v>48526.2812271</v>
      </c>
      <c r="O10" s="7"/>
      <c r="P10" s="64">
        <v>1</v>
      </c>
      <c r="Q10" s="64">
        <v>0.20080000000000001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199</v>
      </c>
      <c r="B11" s="14"/>
      <c r="C11" s="14"/>
      <c r="G11" s="69">
        <v>6.81</v>
      </c>
      <c r="J11" s="68">
        <v>8.9999999999999993E-3</v>
      </c>
      <c r="K11" s="69">
        <v>40002520</v>
      </c>
      <c r="M11" s="69">
        <v>0</v>
      </c>
      <c r="N11" s="69">
        <v>48526.2812271</v>
      </c>
      <c r="P11" s="68">
        <v>1</v>
      </c>
      <c r="Q11" s="68">
        <v>0.20080000000000001</v>
      </c>
    </row>
    <row r="12" spans="1:52">
      <c r="A12" s="67" t="s">
        <v>229</v>
      </c>
      <c r="B12" s="14"/>
      <c r="C12" s="14"/>
      <c r="G12" s="69">
        <v>2.81</v>
      </c>
      <c r="J12" s="68">
        <v>4.8999999999999998E-3</v>
      </c>
      <c r="K12" s="69">
        <v>20115535</v>
      </c>
      <c r="M12" s="69">
        <v>0</v>
      </c>
      <c r="N12" s="69">
        <v>24118.7667134</v>
      </c>
      <c r="P12" s="68">
        <v>0.497</v>
      </c>
      <c r="Q12" s="68">
        <v>9.98E-2</v>
      </c>
    </row>
    <row r="13" spans="1:52">
      <c r="A13" s="67" t="s">
        <v>230</v>
      </c>
      <c r="B13" s="14"/>
      <c r="C13" s="14"/>
      <c r="E13"/>
      <c r="G13" s="69">
        <v>2.81</v>
      </c>
      <c r="J13" s="68">
        <v>4.8999999999999998E-3</v>
      </c>
      <c r="K13" s="69">
        <v>20115535</v>
      </c>
      <c r="M13" s="69">
        <v>0</v>
      </c>
      <c r="N13" s="69">
        <v>24118.7667134</v>
      </c>
      <c r="P13" s="68">
        <v>0.497</v>
      </c>
      <c r="Q13" s="68">
        <v>9.98E-2</v>
      </c>
    </row>
    <row r="14" spans="1:52">
      <c r="A14" t="s">
        <v>231</v>
      </c>
      <c r="B14" t="s">
        <v>232</v>
      </c>
      <c r="C14" t="s">
        <v>99</v>
      </c>
      <c r="D14" t="s">
        <v>233</v>
      </c>
      <c r="E14" t="s">
        <v>204</v>
      </c>
      <c r="F14" t="s">
        <v>234</v>
      </c>
      <c r="G14" s="65">
        <v>1.29</v>
      </c>
      <c r="H14" t="s">
        <v>101</v>
      </c>
      <c r="I14" s="66">
        <v>0.04</v>
      </c>
      <c r="J14" s="66">
        <v>9.2999999999999992E-3</v>
      </c>
      <c r="K14" s="65">
        <v>4861317</v>
      </c>
      <c r="L14" s="65">
        <v>139.44999999999999</v>
      </c>
      <c r="M14" s="65">
        <v>0</v>
      </c>
      <c r="N14" s="65">
        <v>6779.1065564999999</v>
      </c>
      <c r="O14" s="66">
        <v>2.9999999999999997E-4</v>
      </c>
      <c r="P14" s="66">
        <v>0.13969999999999999</v>
      </c>
      <c r="Q14" s="66">
        <v>2.81E-2</v>
      </c>
    </row>
    <row r="15" spans="1:52">
      <c r="A15" t="s">
        <v>235</v>
      </c>
      <c r="B15" t="s">
        <v>236</v>
      </c>
      <c r="C15" t="s">
        <v>99</v>
      </c>
      <c r="D15" t="s">
        <v>233</v>
      </c>
      <c r="E15" t="s">
        <v>204</v>
      </c>
      <c r="F15" t="s">
        <v>237</v>
      </c>
      <c r="G15" s="65">
        <v>4</v>
      </c>
      <c r="H15" t="s">
        <v>101</v>
      </c>
      <c r="I15" s="66">
        <v>0.04</v>
      </c>
      <c r="J15" s="66">
        <v>-1E-3</v>
      </c>
      <c r="K15" s="65">
        <v>1798258</v>
      </c>
      <c r="L15" s="65">
        <v>149</v>
      </c>
      <c r="M15" s="65">
        <v>0</v>
      </c>
      <c r="N15" s="65">
        <v>2679.4044199999998</v>
      </c>
      <c r="O15" s="66">
        <v>2.0000000000000001E-4</v>
      </c>
      <c r="P15" s="66">
        <v>5.5199999999999999E-2</v>
      </c>
      <c r="Q15" s="66">
        <v>1.11E-2</v>
      </c>
    </row>
    <row r="16" spans="1:52">
      <c r="A16" t="s">
        <v>238</v>
      </c>
      <c r="B16" t="s">
        <v>239</v>
      </c>
      <c r="C16" t="s">
        <v>99</v>
      </c>
      <c r="D16" t="s">
        <v>233</v>
      </c>
      <c r="E16" t="s">
        <v>204</v>
      </c>
      <c r="F16" t="s">
        <v>234</v>
      </c>
      <c r="G16" s="65">
        <v>2.42</v>
      </c>
      <c r="H16" t="s">
        <v>101</v>
      </c>
      <c r="I16" s="66">
        <v>2.75E-2</v>
      </c>
      <c r="J16" s="66">
        <v>1.2999999999999999E-3</v>
      </c>
      <c r="K16" s="65">
        <v>7339586</v>
      </c>
      <c r="L16" s="65">
        <v>111.99</v>
      </c>
      <c r="M16" s="65">
        <v>0</v>
      </c>
      <c r="N16" s="65">
        <v>8219.6023614000005</v>
      </c>
      <c r="O16" s="66">
        <v>4.0000000000000002E-4</v>
      </c>
      <c r="P16" s="66">
        <v>0.1694</v>
      </c>
      <c r="Q16" s="66">
        <v>3.4000000000000002E-2</v>
      </c>
    </row>
    <row r="17" spans="1:17">
      <c r="A17" t="s">
        <v>240</v>
      </c>
      <c r="B17" t="s">
        <v>241</v>
      </c>
      <c r="C17" t="s">
        <v>99</v>
      </c>
      <c r="D17" t="s">
        <v>233</v>
      </c>
      <c r="E17" t="s">
        <v>204</v>
      </c>
      <c r="F17" t="s">
        <v>242</v>
      </c>
      <c r="G17" s="65">
        <v>3.4</v>
      </c>
      <c r="H17" t="s">
        <v>101</v>
      </c>
      <c r="I17" s="66">
        <v>1.7500000000000002E-2</v>
      </c>
      <c r="J17" s="66">
        <v>5.9999999999999995E-4</v>
      </c>
      <c r="K17" s="65">
        <v>2757453</v>
      </c>
      <c r="L17" s="65">
        <v>108.8</v>
      </c>
      <c r="M17" s="65">
        <v>0</v>
      </c>
      <c r="N17" s="65">
        <v>3000.1088639999998</v>
      </c>
      <c r="O17" s="66">
        <v>2.0000000000000001E-4</v>
      </c>
      <c r="P17" s="66">
        <v>6.1800000000000001E-2</v>
      </c>
      <c r="Q17" s="66">
        <v>1.24E-2</v>
      </c>
    </row>
    <row r="18" spans="1:17">
      <c r="A18" t="s">
        <v>243</v>
      </c>
      <c r="B18" t="s">
        <v>244</v>
      </c>
      <c r="C18" t="s">
        <v>99</v>
      </c>
      <c r="D18" t="s">
        <v>233</v>
      </c>
      <c r="E18" t="s">
        <v>204</v>
      </c>
      <c r="F18" t="s">
        <v>245</v>
      </c>
      <c r="G18" s="65">
        <v>22.37</v>
      </c>
      <c r="H18" t="s">
        <v>101</v>
      </c>
      <c r="I18" s="66">
        <v>0.01</v>
      </c>
      <c r="J18" s="66">
        <v>6.0000000000000001E-3</v>
      </c>
      <c r="K18" s="65">
        <v>666348</v>
      </c>
      <c r="L18" s="65">
        <v>111.32</v>
      </c>
      <c r="M18" s="65">
        <v>0</v>
      </c>
      <c r="N18" s="65">
        <v>741.77859360000002</v>
      </c>
      <c r="O18" s="66">
        <v>0</v>
      </c>
      <c r="P18" s="66">
        <v>1.5299999999999999E-2</v>
      </c>
      <c r="Q18" s="66">
        <v>3.0999999999999999E-3</v>
      </c>
    </row>
    <row r="19" spans="1:17">
      <c r="A19" t="s">
        <v>246</v>
      </c>
      <c r="B19" t="s">
        <v>247</v>
      </c>
      <c r="C19" t="s">
        <v>99</v>
      </c>
      <c r="D19" t="s">
        <v>233</v>
      </c>
      <c r="E19" t="s">
        <v>204</v>
      </c>
      <c r="F19" t="s">
        <v>248</v>
      </c>
      <c r="G19" s="65">
        <v>0.57999999999999996</v>
      </c>
      <c r="H19" t="s">
        <v>101</v>
      </c>
      <c r="I19" s="66">
        <v>1E-3</v>
      </c>
      <c r="J19" s="66">
        <v>1.49E-2</v>
      </c>
      <c r="K19" s="65">
        <v>2692573</v>
      </c>
      <c r="L19" s="65">
        <v>100.23</v>
      </c>
      <c r="M19" s="65">
        <v>0</v>
      </c>
      <c r="N19" s="65">
        <v>2698.7659179000002</v>
      </c>
      <c r="O19" s="66">
        <v>2.0000000000000001E-4</v>
      </c>
      <c r="P19" s="66">
        <v>5.5599999999999997E-2</v>
      </c>
      <c r="Q19" s="66">
        <v>1.12E-2</v>
      </c>
    </row>
    <row r="20" spans="1:17">
      <c r="A20" s="67" t="s">
        <v>249</v>
      </c>
      <c r="B20" s="14"/>
      <c r="C20" s="14"/>
      <c r="E20"/>
      <c r="G20" s="69">
        <v>10.76</v>
      </c>
      <c r="J20" s="68">
        <v>1.3100000000000001E-2</v>
      </c>
      <c r="K20" s="69">
        <v>19886985</v>
      </c>
      <c r="M20" s="69">
        <v>0</v>
      </c>
      <c r="N20" s="69">
        <v>24407.5145137</v>
      </c>
      <c r="P20" s="68">
        <v>0.503</v>
      </c>
      <c r="Q20" s="68">
        <v>0.10100000000000001</v>
      </c>
    </row>
    <row r="21" spans="1:17">
      <c r="A21" s="67" t="s">
        <v>250</v>
      </c>
      <c r="B21" s="14"/>
      <c r="C21" s="14"/>
      <c r="E21"/>
      <c r="G21" s="69">
        <v>0.85</v>
      </c>
      <c r="J21" s="68">
        <v>2.0999999999999999E-3</v>
      </c>
      <c r="K21" s="69">
        <v>6000000</v>
      </c>
      <c r="M21" s="69">
        <v>0</v>
      </c>
      <c r="N21" s="69">
        <v>5989.2</v>
      </c>
      <c r="P21" s="68">
        <v>0.1234</v>
      </c>
      <c r="Q21" s="68">
        <v>2.4799999999999999E-2</v>
      </c>
    </row>
    <row r="22" spans="1:17">
      <c r="A22" t="s">
        <v>251</v>
      </c>
      <c r="B22" t="s">
        <v>252</v>
      </c>
      <c r="C22" t="s">
        <v>99</v>
      </c>
      <c r="D22" t="s">
        <v>233</v>
      </c>
      <c r="E22" t="s">
        <v>149</v>
      </c>
      <c r="F22" t="s">
        <v>253</v>
      </c>
      <c r="G22" s="65">
        <v>0.85</v>
      </c>
      <c r="H22" t="s">
        <v>101</v>
      </c>
      <c r="I22" s="66">
        <v>0</v>
      </c>
      <c r="J22" s="66">
        <v>2.0999999999999999E-3</v>
      </c>
      <c r="K22" s="65">
        <v>6000000</v>
      </c>
      <c r="L22" s="65">
        <v>99.82</v>
      </c>
      <c r="M22" s="65">
        <v>0</v>
      </c>
      <c r="N22" s="65">
        <v>5989.2</v>
      </c>
      <c r="O22" s="66">
        <v>8.9999999999999998E-4</v>
      </c>
      <c r="P22" s="66">
        <v>0.1234</v>
      </c>
      <c r="Q22" s="66">
        <v>2.4799999999999999E-2</v>
      </c>
    </row>
    <row r="23" spans="1:17">
      <c r="A23" s="67" t="s">
        <v>254</v>
      </c>
      <c r="B23" s="14"/>
      <c r="C23" s="14"/>
      <c r="E23"/>
      <c r="G23" s="69">
        <v>14.05</v>
      </c>
      <c r="J23" s="68">
        <v>1.6799999999999999E-2</v>
      </c>
      <c r="K23" s="69">
        <v>13737657</v>
      </c>
      <c r="M23" s="69">
        <v>0</v>
      </c>
      <c r="N23" s="69">
        <v>18271.330963299999</v>
      </c>
      <c r="P23" s="68">
        <v>0.3765</v>
      </c>
      <c r="Q23" s="68">
        <v>7.5600000000000001E-2</v>
      </c>
    </row>
    <row r="24" spans="1:17">
      <c r="A24" t="s">
        <v>255</v>
      </c>
      <c r="B24" t="s">
        <v>256</v>
      </c>
      <c r="C24" t="s">
        <v>99</v>
      </c>
      <c r="D24" t="s">
        <v>233</v>
      </c>
      <c r="E24" t="s">
        <v>149</v>
      </c>
      <c r="F24" t="s">
        <v>257</v>
      </c>
      <c r="G24" s="65">
        <v>9.56</v>
      </c>
      <c r="H24" t="s">
        <v>101</v>
      </c>
      <c r="I24" s="66">
        <v>0.01</v>
      </c>
      <c r="J24" s="66">
        <v>1.09E-2</v>
      </c>
      <c r="K24" s="65">
        <v>668160</v>
      </c>
      <c r="L24" s="65">
        <v>99.3</v>
      </c>
      <c r="M24" s="65">
        <v>0</v>
      </c>
      <c r="N24" s="65">
        <v>663.48288000000002</v>
      </c>
      <c r="O24" s="66">
        <v>1E-4</v>
      </c>
      <c r="P24" s="66">
        <v>1.37E-2</v>
      </c>
      <c r="Q24" s="66">
        <v>2.7000000000000001E-3</v>
      </c>
    </row>
    <row r="25" spans="1:17">
      <c r="A25" t="s">
        <v>258</v>
      </c>
      <c r="B25" t="s">
        <v>259</v>
      </c>
      <c r="C25" t="s">
        <v>99</v>
      </c>
      <c r="D25" t="s">
        <v>233</v>
      </c>
      <c r="E25" t="s">
        <v>204</v>
      </c>
      <c r="F25" t="s">
        <v>245</v>
      </c>
      <c r="G25" s="65">
        <v>18.809999999999999</v>
      </c>
      <c r="H25" t="s">
        <v>101</v>
      </c>
      <c r="I25" s="66">
        <v>3.7499999999999999E-2</v>
      </c>
      <c r="J25" s="66">
        <v>2.1299999999999999E-2</v>
      </c>
      <c r="K25" s="65">
        <v>5721888</v>
      </c>
      <c r="L25" s="65">
        <v>132.96</v>
      </c>
      <c r="M25" s="65">
        <v>0</v>
      </c>
      <c r="N25" s="65">
        <v>7607.8222847999996</v>
      </c>
      <c r="O25" s="66">
        <v>4.0000000000000002E-4</v>
      </c>
      <c r="P25" s="66">
        <v>0.15679999999999999</v>
      </c>
      <c r="Q25" s="66">
        <v>3.15E-2</v>
      </c>
    </row>
    <row r="26" spans="1:17">
      <c r="A26" t="s">
        <v>260</v>
      </c>
      <c r="B26" t="s">
        <v>261</v>
      </c>
      <c r="C26" t="s">
        <v>99</v>
      </c>
      <c r="D26" t="s">
        <v>233</v>
      </c>
      <c r="E26" t="s">
        <v>204</v>
      </c>
      <c r="F26" t="s">
        <v>262</v>
      </c>
      <c r="G26" s="65">
        <v>7.8</v>
      </c>
      <c r="H26" t="s">
        <v>101</v>
      </c>
      <c r="I26" s="66">
        <v>2.2499999999999999E-2</v>
      </c>
      <c r="J26" s="66">
        <v>1.01E-2</v>
      </c>
      <c r="K26" s="65">
        <v>3251787</v>
      </c>
      <c r="L26" s="65">
        <v>111.19</v>
      </c>
      <c r="M26" s="65">
        <v>0</v>
      </c>
      <c r="N26" s="65">
        <v>3615.6619652999998</v>
      </c>
      <c r="O26" s="66">
        <v>2.0000000000000001E-4</v>
      </c>
      <c r="P26" s="66">
        <v>7.4499999999999997E-2</v>
      </c>
      <c r="Q26" s="66">
        <v>1.4999999999999999E-2</v>
      </c>
    </row>
    <row r="27" spans="1:17">
      <c r="A27" t="s">
        <v>263</v>
      </c>
      <c r="B27" t="s">
        <v>264</v>
      </c>
      <c r="C27" t="s">
        <v>99</v>
      </c>
      <c r="D27" t="s">
        <v>233</v>
      </c>
      <c r="E27" t="s">
        <v>204</v>
      </c>
      <c r="F27" t="s">
        <v>265</v>
      </c>
      <c r="G27" s="65">
        <v>5.65</v>
      </c>
      <c r="H27" t="s">
        <v>101</v>
      </c>
      <c r="I27" s="66">
        <v>6.25E-2</v>
      </c>
      <c r="J27" s="66">
        <v>8.3000000000000001E-3</v>
      </c>
      <c r="K27" s="65">
        <v>1353289</v>
      </c>
      <c r="L27" s="65">
        <v>137.18</v>
      </c>
      <c r="M27" s="65">
        <v>0</v>
      </c>
      <c r="N27" s="65">
        <v>1856.4418502000001</v>
      </c>
      <c r="O27" s="66">
        <v>1E-4</v>
      </c>
      <c r="P27" s="66">
        <v>3.8300000000000001E-2</v>
      </c>
      <c r="Q27" s="66">
        <v>7.7000000000000002E-3</v>
      </c>
    </row>
    <row r="28" spans="1:17">
      <c r="A28" t="s">
        <v>266</v>
      </c>
      <c r="B28" t="s">
        <v>267</v>
      </c>
      <c r="C28" t="s">
        <v>99</v>
      </c>
      <c r="D28" t="s">
        <v>233</v>
      </c>
      <c r="E28" t="s">
        <v>204</v>
      </c>
      <c r="F28" t="s">
        <v>268</v>
      </c>
      <c r="G28" s="65">
        <v>15.13</v>
      </c>
      <c r="H28" t="s">
        <v>101</v>
      </c>
      <c r="I28" s="66">
        <v>5.5E-2</v>
      </c>
      <c r="J28" s="66">
        <v>1.8800000000000001E-2</v>
      </c>
      <c r="K28" s="65">
        <v>2742533</v>
      </c>
      <c r="L28" s="65">
        <v>165.1</v>
      </c>
      <c r="M28" s="65">
        <v>0</v>
      </c>
      <c r="N28" s="65">
        <v>4527.9219830000002</v>
      </c>
      <c r="O28" s="66">
        <v>1E-4</v>
      </c>
      <c r="P28" s="66">
        <v>9.3299999999999994E-2</v>
      </c>
      <c r="Q28" s="66">
        <v>1.8700000000000001E-2</v>
      </c>
    </row>
    <row r="29" spans="1:17">
      <c r="A29" s="67" t="s">
        <v>269</v>
      </c>
      <c r="B29" s="14"/>
      <c r="C29" s="14"/>
      <c r="E29"/>
      <c r="G29" s="69">
        <v>6.15</v>
      </c>
      <c r="J29" s="68">
        <v>3.5999999999999999E-3</v>
      </c>
      <c r="K29" s="69">
        <v>149328</v>
      </c>
      <c r="M29" s="69">
        <v>0</v>
      </c>
      <c r="N29" s="69">
        <v>146.98355040000001</v>
      </c>
      <c r="P29" s="68">
        <v>3.0000000000000001E-3</v>
      </c>
      <c r="Q29" s="68">
        <v>5.9999999999999995E-4</v>
      </c>
    </row>
    <row r="30" spans="1:17">
      <c r="A30" t="s">
        <v>270</v>
      </c>
      <c r="B30" t="s">
        <v>271</v>
      </c>
      <c r="C30" t="s">
        <v>99</v>
      </c>
      <c r="D30" t="s">
        <v>233</v>
      </c>
      <c r="E30" t="s">
        <v>204</v>
      </c>
      <c r="F30" t="s">
        <v>272</v>
      </c>
      <c r="G30" s="65">
        <v>6.15</v>
      </c>
      <c r="H30" t="s">
        <v>101</v>
      </c>
      <c r="I30" s="66">
        <v>1E-3</v>
      </c>
      <c r="J30" s="66">
        <v>3.5999999999999999E-3</v>
      </c>
      <c r="K30" s="65">
        <v>149328</v>
      </c>
      <c r="L30" s="65">
        <v>98.43</v>
      </c>
      <c r="M30" s="65">
        <v>0</v>
      </c>
      <c r="N30" s="65">
        <v>146.98355040000001</v>
      </c>
      <c r="O30" s="66">
        <v>0</v>
      </c>
      <c r="P30" s="66">
        <v>3.0000000000000001E-3</v>
      </c>
      <c r="Q30" s="66">
        <v>5.9999999999999995E-4</v>
      </c>
    </row>
    <row r="31" spans="1:17">
      <c r="A31" s="67" t="s">
        <v>273</v>
      </c>
      <c r="B31" s="14"/>
      <c r="C31" s="14"/>
      <c r="E31"/>
      <c r="G31" s="69">
        <v>0</v>
      </c>
      <c r="J31" s="68">
        <v>0</v>
      </c>
      <c r="K31" s="69">
        <v>0</v>
      </c>
      <c r="M31" s="69">
        <v>0</v>
      </c>
      <c r="N31" s="69">
        <v>0</v>
      </c>
      <c r="P31" s="68">
        <v>0</v>
      </c>
      <c r="Q31" s="68">
        <v>0</v>
      </c>
    </row>
    <row r="32" spans="1:17">
      <c r="A32" t="s">
        <v>221</v>
      </c>
      <c r="B32" t="s">
        <v>221</v>
      </c>
      <c r="C32" s="14"/>
      <c r="D32" t="s">
        <v>221</v>
      </c>
      <c r="E32"/>
      <c r="G32" s="65">
        <v>0</v>
      </c>
      <c r="H32" t="s">
        <v>221</v>
      </c>
      <c r="I32" s="66">
        <v>0</v>
      </c>
      <c r="J32" s="66">
        <v>0</v>
      </c>
      <c r="K32" s="65">
        <v>0</v>
      </c>
      <c r="L32" s="65">
        <v>0</v>
      </c>
      <c r="N32" s="65">
        <v>0</v>
      </c>
      <c r="O32" s="66">
        <v>0</v>
      </c>
      <c r="P32" s="66">
        <v>0</v>
      </c>
      <c r="Q32" s="66">
        <v>0</v>
      </c>
    </row>
    <row r="33" spans="1:17">
      <c r="A33" s="67" t="s">
        <v>226</v>
      </c>
      <c r="B33" s="14"/>
      <c r="C33" s="14"/>
      <c r="G33" s="69">
        <v>0</v>
      </c>
      <c r="J33" s="68">
        <v>0</v>
      </c>
      <c r="K33" s="69">
        <v>0</v>
      </c>
      <c r="M33" s="69">
        <v>0</v>
      </c>
      <c r="N33" s="69">
        <v>0</v>
      </c>
      <c r="P33" s="68">
        <v>0</v>
      </c>
      <c r="Q33" s="68">
        <v>0</v>
      </c>
    </row>
    <row r="34" spans="1:17">
      <c r="A34" s="67" t="s">
        <v>274</v>
      </c>
      <c r="B34" s="14"/>
      <c r="C34" s="14"/>
      <c r="G34" s="69">
        <v>0</v>
      </c>
      <c r="J34" s="68">
        <v>0</v>
      </c>
      <c r="K34" s="69">
        <v>0</v>
      </c>
      <c r="M34" s="69">
        <v>0</v>
      </c>
      <c r="N34" s="69">
        <v>0</v>
      </c>
      <c r="P34" s="68">
        <v>0</v>
      </c>
      <c r="Q34" s="68">
        <v>0</v>
      </c>
    </row>
    <row r="35" spans="1:17">
      <c r="A35" t="s">
        <v>221</v>
      </c>
      <c r="B35" t="s">
        <v>221</v>
      </c>
      <c r="C35" s="14"/>
      <c r="D35" t="s">
        <v>221</v>
      </c>
      <c r="G35" s="65">
        <v>0</v>
      </c>
      <c r="H35" t="s">
        <v>221</v>
      </c>
      <c r="I35" s="66">
        <v>0</v>
      </c>
      <c r="J35" s="66">
        <v>0</v>
      </c>
      <c r="K35" s="65">
        <v>0</v>
      </c>
      <c r="L35" s="65">
        <v>0</v>
      </c>
      <c r="N35" s="65">
        <v>0</v>
      </c>
      <c r="O35" s="66">
        <v>0</v>
      </c>
      <c r="P35" s="66">
        <v>0</v>
      </c>
      <c r="Q35" s="66">
        <v>0</v>
      </c>
    </row>
    <row r="36" spans="1:17">
      <c r="A36" s="67" t="s">
        <v>275</v>
      </c>
      <c r="B36" s="14"/>
      <c r="C36" s="14"/>
      <c r="G36" s="69">
        <v>0</v>
      </c>
      <c r="J36" s="68">
        <v>0</v>
      </c>
      <c r="K36" s="69">
        <v>0</v>
      </c>
      <c r="M36" s="69">
        <v>0</v>
      </c>
      <c r="N36" s="69">
        <v>0</v>
      </c>
      <c r="P36" s="68">
        <v>0</v>
      </c>
      <c r="Q36" s="68">
        <v>0</v>
      </c>
    </row>
    <row r="37" spans="1:17">
      <c r="A37" t="s">
        <v>221</v>
      </c>
      <c r="B37" t="s">
        <v>221</v>
      </c>
      <c r="C37" s="14"/>
      <c r="D37" t="s">
        <v>221</v>
      </c>
      <c r="G37" s="65">
        <v>0</v>
      </c>
      <c r="H37" t="s">
        <v>221</v>
      </c>
      <c r="I37" s="66">
        <v>0</v>
      </c>
      <c r="J37" s="66">
        <v>0</v>
      </c>
      <c r="K37" s="65">
        <v>0</v>
      </c>
      <c r="L37" s="65">
        <v>0</v>
      </c>
      <c r="N37" s="65">
        <v>0</v>
      </c>
      <c r="O37" s="66">
        <v>0</v>
      </c>
      <c r="P37" s="66">
        <v>0</v>
      </c>
      <c r="Q37" s="66">
        <v>0</v>
      </c>
    </row>
    <row r="38" spans="1:17">
      <c r="A38" s="77" t="s">
        <v>276</v>
      </c>
      <c r="B38" s="14"/>
      <c r="C38" s="14"/>
    </row>
    <row r="39" spans="1:17">
      <c r="A39" s="77" t="s">
        <v>277</v>
      </c>
      <c r="B39" s="14"/>
      <c r="C39" s="14"/>
    </row>
    <row r="40" spans="1:17">
      <c r="A40" s="77" t="s">
        <v>278</v>
      </c>
      <c r="B40" s="14"/>
      <c r="C40" s="14"/>
    </row>
    <row r="41" spans="1:17">
      <c r="A41" s="77" t="s">
        <v>279</v>
      </c>
      <c r="B41" s="14"/>
      <c r="C41" s="14"/>
    </row>
    <row r="42" spans="1:17" hidden="1">
      <c r="B42" s="14"/>
      <c r="C42" s="14"/>
    </row>
    <row r="43" spans="1:17" hidden="1">
      <c r="B43" s="14"/>
      <c r="C43" s="14"/>
    </row>
    <row r="44" spans="1:17" hidden="1">
      <c r="B44" s="14"/>
      <c r="C44" s="14"/>
    </row>
    <row r="45" spans="1:17" hidden="1"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8 M10:M1048576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</row>
    <row r="3" spans="1:22">
      <c r="A3" s="2" t="s">
        <v>2</v>
      </c>
      <c r="B3" t="s">
        <v>197</v>
      </c>
    </row>
    <row r="4" spans="1:22">
      <c r="A4" s="2" t="s">
        <v>3</v>
      </c>
    </row>
    <row r="5" spans="1:22" ht="26.25" customHeight="1">
      <c r="A5" s="102" t="s">
        <v>178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199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1054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221</v>
      </c>
      <c r="B12" t="s">
        <v>221</v>
      </c>
      <c r="C12" t="s">
        <v>221</v>
      </c>
      <c r="D12" t="s">
        <v>221</v>
      </c>
      <c r="E12" s="13"/>
      <c r="F12" s="13"/>
      <c r="G12" s="65">
        <v>0</v>
      </c>
      <c r="H12" t="s">
        <v>221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1055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221</v>
      </c>
      <c r="B14" t="s">
        <v>221</v>
      </c>
      <c r="C14" t="s">
        <v>221</v>
      </c>
      <c r="D14" t="s">
        <v>221</v>
      </c>
      <c r="E14" s="13"/>
      <c r="F14" s="13"/>
      <c r="G14" s="65">
        <v>0</v>
      </c>
      <c r="H14" t="s">
        <v>221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281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221</v>
      </c>
      <c r="B16" t="s">
        <v>221</v>
      </c>
      <c r="C16" t="s">
        <v>221</v>
      </c>
      <c r="D16" t="s">
        <v>221</v>
      </c>
      <c r="E16" s="13"/>
      <c r="F16" s="13"/>
      <c r="G16" s="65">
        <v>0</v>
      </c>
      <c r="H16" t="s">
        <v>221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579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221</v>
      </c>
      <c r="B18" t="s">
        <v>221</v>
      </c>
      <c r="C18" t="s">
        <v>221</v>
      </c>
      <c r="D18" t="s">
        <v>221</v>
      </c>
      <c r="E18" s="13"/>
      <c r="F18" s="13"/>
      <c r="G18" s="65">
        <v>0</v>
      </c>
      <c r="H18" t="s">
        <v>221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226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282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221</v>
      </c>
      <c r="B21" t="s">
        <v>221</v>
      </c>
      <c r="C21" t="s">
        <v>221</v>
      </c>
      <c r="D21" t="s">
        <v>221</v>
      </c>
      <c r="G21" s="65">
        <v>0</v>
      </c>
      <c r="H21" t="s">
        <v>221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283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221</v>
      </c>
      <c r="B23" t="s">
        <v>221</v>
      </c>
      <c r="C23" t="s">
        <v>221</v>
      </c>
      <c r="D23" t="s">
        <v>221</v>
      </c>
      <c r="G23" s="65">
        <v>0</v>
      </c>
      <c r="H23" t="s">
        <v>221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77" t="s">
        <v>228</v>
      </c>
      <c r="C24" s="14"/>
    </row>
    <row r="25" spans="1:22">
      <c r="A25" s="77" t="s">
        <v>276</v>
      </c>
      <c r="C25" s="14"/>
    </row>
    <row r="26" spans="1:22">
      <c r="A26" s="77" t="s">
        <v>277</v>
      </c>
      <c r="C26" s="14"/>
    </row>
    <row r="27" spans="1:22">
      <c r="A27" s="77" t="s">
        <v>278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</row>
    <row r="3" spans="1:67">
      <c r="A3" s="2" t="s">
        <v>2</v>
      </c>
      <c r="B3" t="s">
        <v>197</v>
      </c>
    </row>
    <row r="4" spans="1:67">
      <c r="A4" s="2" t="s">
        <v>3</v>
      </c>
    </row>
    <row r="5" spans="1:67" ht="26.25" customHeight="1">
      <c r="A5" s="89" t="s">
        <v>67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9"/>
      <c r="BO5" s="16"/>
    </row>
    <row r="6" spans="1:67" ht="26.25" customHeight="1">
      <c r="A6" s="89" t="s">
        <v>81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9"/>
      <c r="BJ6" s="16"/>
      <c r="BO6" s="16"/>
    </row>
    <row r="7" spans="1:67" s="16" customFormat="1" ht="20.25">
      <c r="A7" s="100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96" t="s">
        <v>191</v>
      </c>
      <c r="Q7" s="43" t="s">
        <v>55</v>
      </c>
      <c r="R7" s="43" t="s">
        <v>72</v>
      </c>
      <c r="S7" s="43" t="s">
        <v>56</v>
      </c>
      <c r="T7" s="101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199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280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221</v>
      </c>
      <c r="B13" t="s">
        <v>221</v>
      </c>
      <c r="C13" s="14"/>
      <c r="D13" s="14"/>
      <c r="E13" s="14"/>
      <c r="F13" t="s">
        <v>221</v>
      </c>
      <c r="G13" t="s">
        <v>221</v>
      </c>
      <c r="J13" s="65">
        <v>0</v>
      </c>
      <c r="K13" t="s">
        <v>221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249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221</v>
      </c>
      <c r="B15" t="s">
        <v>221</v>
      </c>
      <c r="C15" s="14"/>
      <c r="D15" s="14"/>
      <c r="E15" s="14"/>
      <c r="F15" t="s">
        <v>221</v>
      </c>
      <c r="G15" t="s">
        <v>221</v>
      </c>
      <c r="J15" s="65">
        <v>0</v>
      </c>
      <c r="K15" t="s">
        <v>221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281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221</v>
      </c>
      <c r="B17" t="s">
        <v>221</v>
      </c>
      <c r="C17" s="14"/>
      <c r="D17" s="14"/>
      <c r="E17" s="14"/>
      <c r="F17" t="s">
        <v>221</v>
      </c>
      <c r="G17" t="s">
        <v>221</v>
      </c>
      <c r="J17" s="65">
        <v>0</v>
      </c>
      <c r="K17" t="s">
        <v>221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226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282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221</v>
      </c>
      <c r="B20" t="s">
        <v>221</v>
      </c>
      <c r="C20" s="14"/>
      <c r="D20" s="14"/>
      <c r="E20" s="14"/>
      <c r="F20" t="s">
        <v>221</v>
      </c>
      <c r="G20" t="s">
        <v>221</v>
      </c>
      <c r="J20" s="65">
        <v>0</v>
      </c>
      <c r="K20" t="s">
        <v>221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283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221</v>
      </c>
      <c r="B22" t="s">
        <v>221</v>
      </c>
      <c r="C22" s="14"/>
      <c r="D22" s="14"/>
      <c r="E22" s="14"/>
      <c r="F22" t="s">
        <v>221</v>
      </c>
      <c r="G22" t="s">
        <v>221</v>
      </c>
      <c r="J22" s="65">
        <v>0</v>
      </c>
      <c r="K22" t="s">
        <v>221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77" t="s">
        <v>228</v>
      </c>
      <c r="B23" s="14"/>
      <c r="C23" s="14"/>
      <c r="D23" s="14"/>
      <c r="E23" s="14"/>
      <c r="F23" s="14"/>
    </row>
    <row r="24" spans="1:20">
      <c r="A24" s="77" t="s">
        <v>276</v>
      </c>
      <c r="B24" s="14"/>
      <c r="C24" s="14"/>
      <c r="D24" s="14"/>
      <c r="E24" s="14"/>
      <c r="F24" s="14"/>
    </row>
    <row r="25" spans="1:20">
      <c r="A25" s="77" t="s">
        <v>277</v>
      </c>
      <c r="B25" s="14"/>
      <c r="C25" s="14"/>
      <c r="D25" s="14"/>
      <c r="E25" s="14"/>
      <c r="F25" s="14"/>
    </row>
    <row r="26" spans="1:20">
      <c r="A26" s="77" t="s">
        <v>278</v>
      </c>
      <c r="B26" s="14"/>
      <c r="C26" s="14"/>
      <c r="D26" s="14"/>
      <c r="E26" s="14"/>
      <c r="F26" s="14"/>
    </row>
    <row r="27" spans="1:20">
      <c r="A27" s="77" t="s">
        <v>279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L80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4" width="0" style="14" hidden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</row>
    <row r="3" spans="1:63">
      <c r="A3" s="2" t="s">
        <v>2</v>
      </c>
      <c r="B3" t="s">
        <v>197</v>
      </c>
    </row>
    <row r="4" spans="1:63">
      <c r="A4" s="2" t="s">
        <v>3</v>
      </c>
    </row>
    <row r="5" spans="1:63" ht="26.25" customHeight="1">
      <c r="A5" s="102" t="s">
        <v>67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4"/>
    </row>
    <row r="6" spans="1:63" ht="26.25" customHeight="1">
      <c r="A6" s="102" t="s">
        <v>88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4"/>
      <c r="BK6" s="16"/>
    </row>
    <row r="7" spans="1:63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96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BG7" s="14"/>
      <c r="BH7" s="14"/>
    </row>
    <row r="8" spans="1:63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F8" s="14"/>
      <c r="BG8" s="14"/>
      <c r="BH8" s="14"/>
      <c r="BK8" s="20"/>
    </row>
    <row r="9" spans="1:63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BF9" s="14"/>
      <c r="BG9" s="16"/>
      <c r="BH9" s="14"/>
    </row>
    <row r="10" spans="1:63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3">
        <v>3.78</v>
      </c>
      <c r="K10" s="7"/>
      <c r="L10" s="7"/>
      <c r="M10" s="64">
        <v>2.8400000000000002E-2</v>
      </c>
      <c r="N10" s="63">
        <v>32468008.52</v>
      </c>
      <c r="O10" s="28"/>
      <c r="P10" s="63">
        <v>45.12688</v>
      </c>
      <c r="Q10" s="63">
        <v>37103.937773273501</v>
      </c>
      <c r="R10" s="7"/>
      <c r="S10" s="64">
        <v>1</v>
      </c>
      <c r="T10" s="64">
        <v>0.15359999999999999</v>
      </c>
      <c r="BF10" s="14"/>
      <c r="BG10" s="16"/>
      <c r="BH10" s="14"/>
      <c r="BK10" s="14"/>
    </row>
    <row r="11" spans="1:63">
      <c r="A11" s="67" t="s">
        <v>199</v>
      </c>
      <c r="B11" s="14"/>
      <c r="C11" s="14"/>
      <c r="D11" s="14"/>
      <c r="E11" s="14"/>
      <c r="J11" s="69">
        <v>3.66</v>
      </c>
      <c r="M11" s="68">
        <v>2.4899999999999999E-2</v>
      </c>
      <c r="N11" s="69">
        <v>31484008.52</v>
      </c>
      <c r="P11" s="69">
        <v>30.225180000000002</v>
      </c>
      <c r="Q11" s="69">
        <v>33587.532329984002</v>
      </c>
      <c r="S11" s="68">
        <v>0.9052</v>
      </c>
      <c r="T11" s="68">
        <v>0.13900000000000001</v>
      </c>
    </row>
    <row r="12" spans="1:63">
      <c r="A12" s="67" t="s">
        <v>280</v>
      </c>
      <c r="B12" s="14"/>
      <c r="C12" s="14"/>
      <c r="D12" s="14"/>
      <c r="E12" s="14"/>
      <c r="J12" s="69">
        <v>3.55</v>
      </c>
      <c r="M12" s="68">
        <v>-2.0299999999999999E-2</v>
      </c>
      <c r="N12" s="69">
        <v>13323502.76</v>
      </c>
      <c r="P12" s="69">
        <v>30.225180000000002</v>
      </c>
      <c r="Q12" s="69">
        <v>16337.513702418</v>
      </c>
      <c r="S12" s="68">
        <v>0.44030000000000002</v>
      </c>
      <c r="T12" s="68">
        <v>6.7599999999999993E-2</v>
      </c>
    </row>
    <row r="13" spans="1:63">
      <c r="A13" t="s">
        <v>284</v>
      </c>
      <c r="B13" t="s">
        <v>285</v>
      </c>
      <c r="C13" t="s">
        <v>99</v>
      </c>
      <c r="D13" t="s">
        <v>122</v>
      </c>
      <c r="E13" t="s">
        <v>286</v>
      </c>
      <c r="F13" t="s">
        <v>287</v>
      </c>
      <c r="G13" t="s">
        <v>1221</v>
      </c>
      <c r="H13" t="s">
        <v>204</v>
      </c>
      <c r="I13" t="s">
        <v>288</v>
      </c>
      <c r="J13" s="65">
        <v>2.57</v>
      </c>
      <c r="K13" t="s">
        <v>101</v>
      </c>
      <c r="L13" s="66">
        <v>6.1999999999999998E-3</v>
      </c>
      <c r="M13" s="66">
        <v>1.21E-2</v>
      </c>
      <c r="N13" s="65">
        <v>1704603</v>
      </c>
      <c r="O13" s="65">
        <v>98.76</v>
      </c>
      <c r="P13" s="65">
        <v>0</v>
      </c>
      <c r="Q13" s="65">
        <v>1683.4659228</v>
      </c>
      <c r="R13" s="66">
        <v>2.9999999999999997E-4</v>
      </c>
      <c r="S13" s="66">
        <v>4.5400000000000003E-2</v>
      </c>
      <c r="T13" s="66">
        <v>7.0000000000000001E-3</v>
      </c>
    </row>
    <row r="14" spans="1:63">
      <c r="A14" t="s">
        <v>289</v>
      </c>
      <c r="B14" t="s">
        <v>290</v>
      </c>
      <c r="C14" t="s">
        <v>99</v>
      </c>
      <c r="D14" t="s">
        <v>122</v>
      </c>
      <c r="E14" t="s">
        <v>291</v>
      </c>
      <c r="F14" t="s">
        <v>292</v>
      </c>
      <c r="G14" t="s">
        <v>1221</v>
      </c>
      <c r="H14" t="s">
        <v>204</v>
      </c>
      <c r="I14" t="s">
        <v>293</v>
      </c>
      <c r="J14" s="65">
        <v>1</v>
      </c>
      <c r="K14" t="s">
        <v>101</v>
      </c>
      <c r="L14" s="66">
        <v>8.0000000000000002E-3</v>
      </c>
      <c r="M14" s="66">
        <v>1.6E-2</v>
      </c>
      <c r="N14" s="65">
        <v>154299.64000000001</v>
      </c>
      <c r="O14" s="65">
        <v>100.92</v>
      </c>
      <c r="P14" s="65">
        <v>0</v>
      </c>
      <c r="Q14" s="65">
        <v>155.71919668800001</v>
      </c>
      <c r="R14" s="66">
        <v>6.9999999999999999E-4</v>
      </c>
      <c r="S14" s="66">
        <v>4.1999999999999997E-3</v>
      </c>
      <c r="T14" s="66">
        <v>5.9999999999999995E-4</v>
      </c>
    </row>
    <row r="15" spans="1:63">
      <c r="A15" t="s">
        <v>294</v>
      </c>
      <c r="B15" t="s">
        <v>295</v>
      </c>
      <c r="C15" t="s">
        <v>99</v>
      </c>
      <c r="D15" t="s">
        <v>122</v>
      </c>
      <c r="E15" t="s">
        <v>296</v>
      </c>
      <c r="F15" t="s">
        <v>126</v>
      </c>
      <c r="G15" t="s">
        <v>1221</v>
      </c>
      <c r="H15" t="s">
        <v>204</v>
      </c>
      <c r="I15" t="s">
        <v>242</v>
      </c>
      <c r="J15" s="65">
        <v>15.01</v>
      </c>
      <c r="K15" t="s">
        <v>101</v>
      </c>
      <c r="L15" s="66">
        <v>2.07E-2</v>
      </c>
      <c r="M15" s="66">
        <v>1.3100000000000001E-2</v>
      </c>
      <c r="N15" s="65">
        <v>701280</v>
      </c>
      <c r="O15" s="65">
        <v>110.8</v>
      </c>
      <c r="P15" s="65">
        <v>0</v>
      </c>
      <c r="Q15" s="65">
        <v>777.01823999999999</v>
      </c>
      <c r="R15" s="66">
        <v>5.0000000000000001E-4</v>
      </c>
      <c r="S15" s="66">
        <v>2.0899999999999998E-2</v>
      </c>
      <c r="T15" s="66">
        <v>3.2000000000000002E-3</v>
      </c>
    </row>
    <row r="16" spans="1:63">
      <c r="A16" t="s">
        <v>297</v>
      </c>
      <c r="B16" t="s">
        <v>298</v>
      </c>
      <c r="C16" t="s">
        <v>99</v>
      </c>
      <c r="D16" t="s">
        <v>122</v>
      </c>
      <c r="E16" t="s">
        <v>299</v>
      </c>
      <c r="F16" t="s">
        <v>292</v>
      </c>
      <c r="G16" t="s">
        <v>1221</v>
      </c>
      <c r="H16" t="s">
        <v>204</v>
      </c>
      <c r="I16" t="s">
        <v>300</v>
      </c>
      <c r="J16" s="65">
        <v>2.25</v>
      </c>
      <c r="K16" t="s">
        <v>101</v>
      </c>
      <c r="L16" s="66">
        <v>0.05</v>
      </c>
      <c r="M16" s="66">
        <v>1.52E-2</v>
      </c>
      <c r="N16" s="65">
        <v>801097</v>
      </c>
      <c r="O16" s="65">
        <v>112.4</v>
      </c>
      <c r="P16" s="65">
        <v>0</v>
      </c>
      <c r="Q16" s="65">
        <v>900.43302800000004</v>
      </c>
      <c r="R16" s="66">
        <v>2.9999999999999997E-4</v>
      </c>
      <c r="S16" s="66">
        <v>2.4299999999999999E-2</v>
      </c>
      <c r="T16" s="66">
        <v>3.7000000000000002E-3</v>
      </c>
    </row>
    <row r="17" spans="1:20">
      <c r="A17" t="s">
        <v>301</v>
      </c>
      <c r="B17" t="s">
        <v>302</v>
      </c>
      <c r="C17" t="s">
        <v>99</v>
      </c>
      <c r="D17" t="s">
        <v>122</v>
      </c>
      <c r="E17" t="s">
        <v>303</v>
      </c>
      <c r="F17" t="s">
        <v>304</v>
      </c>
      <c r="G17" t="s">
        <v>1222</v>
      </c>
      <c r="H17" t="s">
        <v>204</v>
      </c>
      <c r="I17" t="s">
        <v>305</v>
      </c>
      <c r="J17" s="65">
        <v>5.97</v>
      </c>
      <c r="K17" t="s">
        <v>101</v>
      </c>
      <c r="L17" s="66">
        <v>1.77E-2</v>
      </c>
      <c r="M17" s="66">
        <v>1.5299999999999999E-2</v>
      </c>
      <c r="N17" s="65">
        <v>395146</v>
      </c>
      <c r="O17" s="65">
        <v>102</v>
      </c>
      <c r="P17" s="65">
        <v>0</v>
      </c>
      <c r="Q17" s="65">
        <v>403.04892000000001</v>
      </c>
      <c r="R17" s="66">
        <v>2.0000000000000001E-4</v>
      </c>
      <c r="S17" s="66">
        <v>1.09E-2</v>
      </c>
      <c r="T17" s="66">
        <v>1.6999999999999999E-3</v>
      </c>
    </row>
    <row r="18" spans="1:20">
      <c r="A18" t="s">
        <v>306</v>
      </c>
      <c r="B18" t="s">
        <v>307</v>
      </c>
      <c r="C18" t="s">
        <v>99</v>
      </c>
      <c r="D18" t="s">
        <v>122</v>
      </c>
      <c r="E18" t="s">
        <v>299</v>
      </c>
      <c r="F18" t="s">
        <v>292</v>
      </c>
      <c r="G18" t="s">
        <v>1222</v>
      </c>
      <c r="H18" t="s">
        <v>204</v>
      </c>
      <c r="I18" t="s">
        <v>308</v>
      </c>
      <c r="J18" s="65">
        <v>0.99</v>
      </c>
      <c r="K18" t="s">
        <v>101</v>
      </c>
      <c r="L18" s="66">
        <v>4.1000000000000002E-2</v>
      </c>
      <c r="M18" s="66">
        <v>1.9400000000000001E-2</v>
      </c>
      <c r="N18" s="65">
        <v>116877.35</v>
      </c>
      <c r="O18" s="65">
        <v>124.05</v>
      </c>
      <c r="P18" s="65">
        <v>0</v>
      </c>
      <c r="Q18" s="65">
        <v>144.98635267500001</v>
      </c>
      <c r="R18" s="66">
        <v>2.0000000000000001E-4</v>
      </c>
      <c r="S18" s="66">
        <v>3.8999999999999998E-3</v>
      </c>
      <c r="T18" s="66">
        <v>5.9999999999999995E-4</v>
      </c>
    </row>
    <row r="19" spans="1:20">
      <c r="A19" t="s">
        <v>309</v>
      </c>
      <c r="B19" t="s">
        <v>310</v>
      </c>
      <c r="C19" t="s">
        <v>99</v>
      </c>
      <c r="D19" t="s">
        <v>122</v>
      </c>
      <c r="E19" t="s">
        <v>311</v>
      </c>
      <c r="F19" t="s">
        <v>304</v>
      </c>
      <c r="G19" t="s">
        <v>1223</v>
      </c>
      <c r="H19" t="s">
        <v>204</v>
      </c>
      <c r="I19" t="s">
        <v>312</v>
      </c>
      <c r="J19" s="65">
        <v>1.21</v>
      </c>
      <c r="K19" t="s">
        <v>101</v>
      </c>
      <c r="L19" s="66">
        <v>4.8000000000000001E-2</v>
      </c>
      <c r="M19" s="66">
        <v>3.1199999999999999E-2</v>
      </c>
      <c r="N19" s="65">
        <v>626363.1</v>
      </c>
      <c r="O19" s="65">
        <v>107.8</v>
      </c>
      <c r="P19" s="65">
        <v>0</v>
      </c>
      <c r="Q19" s="65">
        <v>675.21942179999996</v>
      </c>
      <c r="R19" s="66">
        <v>5.0000000000000001E-4</v>
      </c>
      <c r="S19" s="66">
        <v>1.8200000000000001E-2</v>
      </c>
      <c r="T19" s="66">
        <v>2.8E-3</v>
      </c>
    </row>
    <row r="20" spans="1:20">
      <c r="A20" t="s">
        <v>313</v>
      </c>
      <c r="B20" t="s">
        <v>314</v>
      </c>
      <c r="C20" t="s">
        <v>99</v>
      </c>
      <c r="D20" t="s">
        <v>122</v>
      </c>
      <c r="E20" t="s">
        <v>311</v>
      </c>
      <c r="F20" t="s">
        <v>304</v>
      </c>
      <c r="G20" t="s">
        <v>1223</v>
      </c>
      <c r="H20" t="s">
        <v>204</v>
      </c>
      <c r="I20" t="s">
        <v>315</v>
      </c>
      <c r="J20" s="65">
        <v>5.09</v>
      </c>
      <c r="K20" t="s">
        <v>101</v>
      </c>
      <c r="L20" s="66">
        <v>3.2000000000000001E-2</v>
      </c>
      <c r="M20" s="66">
        <v>1.44E-2</v>
      </c>
      <c r="N20" s="65">
        <v>262187</v>
      </c>
      <c r="O20" s="65">
        <v>110.35</v>
      </c>
      <c r="P20" s="65">
        <v>0</v>
      </c>
      <c r="Q20" s="65">
        <v>289.32335449999999</v>
      </c>
      <c r="R20" s="66">
        <v>2.0000000000000001E-4</v>
      </c>
      <c r="S20" s="66">
        <v>7.7999999999999996E-3</v>
      </c>
      <c r="T20" s="66">
        <v>1.1999999999999999E-3</v>
      </c>
    </row>
    <row r="21" spans="1:20">
      <c r="A21" t="s">
        <v>316</v>
      </c>
      <c r="B21" t="s">
        <v>317</v>
      </c>
      <c r="C21" t="s">
        <v>99</v>
      </c>
      <c r="D21" t="s">
        <v>122</v>
      </c>
      <c r="E21" t="s">
        <v>318</v>
      </c>
      <c r="F21" t="s">
        <v>304</v>
      </c>
      <c r="G21" t="s">
        <v>1223</v>
      </c>
      <c r="H21" t="s">
        <v>204</v>
      </c>
      <c r="I21" t="s">
        <v>319</v>
      </c>
      <c r="J21" s="65">
        <v>3.3</v>
      </c>
      <c r="K21" t="s">
        <v>101</v>
      </c>
      <c r="L21" s="66">
        <v>4.7500000000000001E-2</v>
      </c>
      <c r="M21" s="66">
        <v>1.5699999999999999E-2</v>
      </c>
      <c r="N21" s="65">
        <v>387282</v>
      </c>
      <c r="O21" s="65">
        <v>134.51</v>
      </c>
      <c r="P21" s="65">
        <v>0</v>
      </c>
      <c r="Q21" s="65">
        <v>520.93301819999999</v>
      </c>
      <c r="R21" s="66">
        <v>2.0000000000000001E-4</v>
      </c>
      <c r="S21" s="66">
        <v>1.4E-2</v>
      </c>
      <c r="T21" s="66">
        <v>2.2000000000000001E-3</v>
      </c>
    </row>
    <row r="22" spans="1:20">
      <c r="A22" t="s">
        <v>320</v>
      </c>
      <c r="B22" t="s">
        <v>321</v>
      </c>
      <c r="C22" t="s">
        <v>99</v>
      </c>
      <c r="D22" t="s">
        <v>122</v>
      </c>
      <c r="E22" t="s">
        <v>322</v>
      </c>
      <c r="F22" t="s">
        <v>292</v>
      </c>
      <c r="G22" t="s">
        <v>1223</v>
      </c>
      <c r="H22" t="s">
        <v>204</v>
      </c>
      <c r="I22" t="s">
        <v>323</v>
      </c>
      <c r="J22" s="65">
        <v>0.36</v>
      </c>
      <c r="K22" t="s">
        <v>101</v>
      </c>
      <c r="L22" s="66">
        <v>0.05</v>
      </c>
      <c r="M22" s="66">
        <v>8.1000000000000003E-2</v>
      </c>
      <c r="N22" s="65">
        <v>556601</v>
      </c>
      <c r="O22" s="65">
        <v>109.96</v>
      </c>
      <c r="P22" s="65">
        <v>0</v>
      </c>
      <c r="Q22" s="65">
        <v>612.03845960000001</v>
      </c>
      <c r="R22" s="66">
        <v>5.9999999999999995E-4</v>
      </c>
      <c r="S22" s="66">
        <v>1.6500000000000001E-2</v>
      </c>
      <c r="T22" s="66">
        <v>2.5000000000000001E-3</v>
      </c>
    </row>
    <row r="23" spans="1:20">
      <c r="A23" t="s">
        <v>324</v>
      </c>
      <c r="B23" t="s">
        <v>325</v>
      </c>
      <c r="C23" t="s">
        <v>99</v>
      </c>
      <c r="D23" t="s">
        <v>122</v>
      </c>
      <c r="E23" t="s">
        <v>326</v>
      </c>
      <c r="F23" t="s">
        <v>304</v>
      </c>
      <c r="G23" t="s">
        <v>1223</v>
      </c>
      <c r="H23" t="s">
        <v>204</v>
      </c>
      <c r="I23" t="s">
        <v>327</v>
      </c>
      <c r="J23" s="65">
        <v>0.28000000000000003</v>
      </c>
      <c r="K23" t="s">
        <v>101</v>
      </c>
      <c r="L23" s="66">
        <v>5.0999999999999997E-2</v>
      </c>
      <c r="M23" s="66">
        <v>4.8300000000000003E-2</v>
      </c>
      <c r="N23" s="65">
        <v>150719.9</v>
      </c>
      <c r="O23" s="65">
        <v>112.64</v>
      </c>
      <c r="P23" s="65">
        <v>0</v>
      </c>
      <c r="Q23" s="65">
        <v>169.77089536</v>
      </c>
      <c r="R23" s="66">
        <v>2.9999999999999997E-4</v>
      </c>
      <c r="S23" s="66">
        <v>4.5999999999999999E-3</v>
      </c>
      <c r="T23" s="66">
        <v>6.9999999999999999E-4</v>
      </c>
    </row>
    <row r="24" spans="1:20">
      <c r="A24" t="s">
        <v>328</v>
      </c>
      <c r="B24" t="s">
        <v>329</v>
      </c>
      <c r="C24" t="s">
        <v>99</v>
      </c>
      <c r="D24" t="s">
        <v>122</v>
      </c>
      <c r="E24" t="s">
        <v>299</v>
      </c>
      <c r="F24" t="s">
        <v>292</v>
      </c>
      <c r="G24" t="s">
        <v>1223</v>
      </c>
      <c r="H24" t="s">
        <v>204</v>
      </c>
      <c r="I24" t="s">
        <v>330</v>
      </c>
      <c r="J24" s="65">
        <v>0.25</v>
      </c>
      <c r="K24" t="s">
        <v>101</v>
      </c>
      <c r="L24" s="66">
        <v>6.5000000000000002E-2</v>
      </c>
      <c r="M24" s="66">
        <v>0.16350000000000001</v>
      </c>
      <c r="N24" s="65">
        <v>932936</v>
      </c>
      <c r="O24" s="65">
        <v>110.66</v>
      </c>
      <c r="P24" s="65">
        <v>16.870629999999998</v>
      </c>
      <c r="Q24" s="65">
        <v>1049.2576076</v>
      </c>
      <c r="R24" s="66">
        <v>5.9999999999999995E-4</v>
      </c>
      <c r="S24" s="66">
        <v>2.8299999999999999E-2</v>
      </c>
      <c r="T24" s="66">
        <v>4.3E-3</v>
      </c>
    </row>
    <row r="25" spans="1:20">
      <c r="A25" t="s">
        <v>331</v>
      </c>
      <c r="B25" t="s">
        <v>332</v>
      </c>
      <c r="C25" t="s">
        <v>99</v>
      </c>
      <c r="D25" t="s">
        <v>122</v>
      </c>
      <c r="E25" t="s">
        <v>333</v>
      </c>
      <c r="F25" t="s">
        <v>304</v>
      </c>
      <c r="G25" t="s">
        <v>1223</v>
      </c>
      <c r="H25" t="s">
        <v>204</v>
      </c>
      <c r="I25" t="s">
        <v>334</v>
      </c>
      <c r="J25" s="65">
        <v>2.85</v>
      </c>
      <c r="K25" t="s">
        <v>101</v>
      </c>
      <c r="L25" s="66">
        <v>0.04</v>
      </c>
      <c r="M25" s="66">
        <v>1.9199999999999998E-2</v>
      </c>
      <c r="N25" s="65">
        <v>161982.28</v>
      </c>
      <c r="O25" s="65">
        <v>106.01</v>
      </c>
      <c r="P25" s="65">
        <v>0</v>
      </c>
      <c r="Q25" s="65">
        <v>171.717415028</v>
      </c>
      <c r="R25" s="66">
        <v>2.0000000000000001E-4</v>
      </c>
      <c r="S25" s="66">
        <v>4.5999999999999999E-3</v>
      </c>
      <c r="T25" s="66">
        <v>6.9999999999999999E-4</v>
      </c>
    </row>
    <row r="26" spans="1:20">
      <c r="A26" t="s">
        <v>335</v>
      </c>
      <c r="B26" t="s">
        <v>336</v>
      </c>
      <c r="C26" t="s">
        <v>99</v>
      </c>
      <c r="D26" t="s">
        <v>122</v>
      </c>
      <c r="E26" t="s">
        <v>337</v>
      </c>
      <c r="F26" t="s">
        <v>338</v>
      </c>
      <c r="G26" t="s">
        <v>1224</v>
      </c>
      <c r="H26" t="s">
        <v>204</v>
      </c>
      <c r="I26" t="s">
        <v>323</v>
      </c>
      <c r="J26" s="65">
        <v>7.14</v>
      </c>
      <c r="K26" t="s">
        <v>101</v>
      </c>
      <c r="L26" s="66">
        <v>5.1499999999999997E-2</v>
      </c>
      <c r="M26" s="66">
        <v>2.64E-2</v>
      </c>
      <c r="N26" s="65">
        <v>175522</v>
      </c>
      <c r="O26" s="65">
        <v>145.5</v>
      </c>
      <c r="P26" s="65">
        <v>0</v>
      </c>
      <c r="Q26" s="65">
        <v>255.38451000000001</v>
      </c>
      <c r="R26" s="66">
        <v>0</v>
      </c>
      <c r="S26" s="66">
        <v>6.8999999999999999E-3</v>
      </c>
      <c r="T26" s="66">
        <v>1.1000000000000001E-3</v>
      </c>
    </row>
    <row r="27" spans="1:20">
      <c r="A27" t="s">
        <v>339</v>
      </c>
      <c r="B27" t="s">
        <v>340</v>
      </c>
      <c r="C27" t="s">
        <v>99</v>
      </c>
      <c r="D27" t="s">
        <v>122</v>
      </c>
      <c r="E27" t="s">
        <v>341</v>
      </c>
      <c r="F27" t="s">
        <v>304</v>
      </c>
      <c r="G27" t="s">
        <v>1224</v>
      </c>
      <c r="H27" t="s">
        <v>204</v>
      </c>
      <c r="I27" t="s">
        <v>234</v>
      </c>
      <c r="J27" s="65">
        <v>5.88</v>
      </c>
      <c r="K27" t="s">
        <v>101</v>
      </c>
      <c r="L27" s="66">
        <v>3.3500000000000002E-2</v>
      </c>
      <c r="M27" s="66">
        <v>3.1300000000000001E-2</v>
      </c>
      <c r="N27" s="65">
        <v>175399</v>
      </c>
      <c r="O27" s="65">
        <v>101.53</v>
      </c>
      <c r="P27" s="65">
        <v>0</v>
      </c>
      <c r="Q27" s="65">
        <v>178.08260469999999</v>
      </c>
      <c r="R27" s="66">
        <v>4.0000000000000002E-4</v>
      </c>
      <c r="S27" s="66">
        <v>4.7999999999999996E-3</v>
      </c>
      <c r="T27" s="66">
        <v>6.9999999999999999E-4</v>
      </c>
    </row>
    <row r="28" spans="1:20">
      <c r="A28" t="s">
        <v>342</v>
      </c>
      <c r="B28" t="s">
        <v>343</v>
      </c>
      <c r="C28" t="s">
        <v>99</v>
      </c>
      <c r="D28" t="s">
        <v>122</v>
      </c>
      <c r="E28" t="s">
        <v>341</v>
      </c>
      <c r="F28" t="s">
        <v>304</v>
      </c>
      <c r="G28" t="s">
        <v>1225</v>
      </c>
      <c r="H28" t="s">
        <v>149</v>
      </c>
      <c r="I28" t="s">
        <v>344</v>
      </c>
      <c r="J28" s="65">
        <v>7.48</v>
      </c>
      <c r="K28" t="s">
        <v>101</v>
      </c>
      <c r="L28" s="66">
        <v>1.17E-2</v>
      </c>
      <c r="M28" s="66">
        <v>3.04E-2</v>
      </c>
      <c r="N28" s="65">
        <v>113934</v>
      </c>
      <c r="O28" s="65">
        <v>86.84</v>
      </c>
      <c r="P28" s="65">
        <v>0</v>
      </c>
      <c r="Q28" s="65">
        <v>98.940285599999996</v>
      </c>
      <c r="R28" s="66">
        <v>2.0000000000000001E-4</v>
      </c>
      <c r="S28" s="66">
        <v>2.7000000000000001E-3</v>
      </c>
      <c r="T28" s="66">
        <v>4.0000000000000002E-4</v>
      </c>
    </row>
    <row r="29" spans="1:20">
      <c r="A29" t="s">
        <v>345</v>
      </c>
      <c r="B29" t="s">
        <v>346</v>
      </c>
      <c r="C29" t="s">
        <v>99</v>
      </c>
      <c r="D29" t="s">
        <v>122</v>
      </c>
      <c r="E29" t="s">
        <v>347</v>
      </c>
      <c r="F29" t="s">
        <v>122</v>
      </c>
      <c r="G29" t="s">
        <v>1224</v>
      </c>
      <c r="H29" t="s">
        <v>204</v>
      </c>
      <c r="I29" t="s">
        <v>348</v>
      </c>
      <c r="J29" s="65">
        <v>0.05</v>
      </c>
      <c r="K29" t="s">
        <v>101</v>
      </c>
      <c r="L29" s="66">
        <v>4.8000000000000001E-2</v>
      </c>
      <c r="M29" s="66">
        <v>0.1646</v>
      </c>
      <c r="N29" s="65">
        <v>4055.74</v>
      </c>
      <c r="O29" s="65">
        <v>105.86</v>
      </c>
      <c r="P29" s="65">
        <v>0</v>
      </c>
      <c r="Q29" s="65">
        <v>4.293406364</v>
      </c>
      <c r="R29" s="66">
        <v>1E-4</v>
      </c>
      <c r="S29" s="66">
        <v>1E-4</v>
      </c>
      <c r="T29" s="66">
        <v>0</v>
      </c>
    </row>
    <row r="30" spans="1:20">
      <c r="A30" t="s">
        <v>349</v>
      </c>
      <c r="B30" t="s">
        <v>350</v>
      </c>
      <c r="C30" t="s">
        <v>99</v>
      </c>
      <c r="D30" t="s">
        <v>122</v>
      </c>
      <c r="E30" t="s">
        <v>351</v>
      </c>
      <c r="F30" t="s">
        <v>122</v>
      </c>
      <c r="G30" t="s">
        <v>1224</v>
      </c>
      <c r="H30" t="s">
        <v>204</v>
      </c>
      <c r="I30" t="s">
        <v>352</v>
      </c>
      <c r="J30" s="65">
        <v>5.4</v>
      </c>
      <c r="K30" t="s">
        <v>101</v>
      </c>
      <c r="L30" s="66">
        <v>2.7799999999999998E-2</v>
      </c>
      <c r="M30" s="66">
        <v>3.39E-2</v>
      </c>
      <c r="N30" s="65">
        <v>753790</v>
      </c>
      <c r="O30" s="65">
        <v>97.5</v>
      </c>
      <c r="P30" s="65">
        <v>0</v>
      </c>
      <c r="Q30" s="65">
        <v>734.94524999999999</v>
      </c>
      <c r="R30" s="66">
        <v>4.0000000000000002E-4</v>
      </c>
      <c r="S30" s="66">
        <v>1.9800000000000002E-2</v>
      </c>
      <c r="T30" s="66">
        <v>3.0000000000000001E-3</v>
      </c>
    </row>
    <row r="31" spans="1:20">
      <c r="A31" t="s">
        <v>353</v>
      </c>
      <c r="B31" t="s">
        <v>354</v>
      </c>
      <c r="C31" t="s">
        <v>99</v>
      </c>
      <c r="D31" t="s">
        <v>122</v>
      </c>
      <c r="E31" t="s">
        <v>351</v>
      </c>
      <c r="F31" t="s">
        <v>122</v>
      </c>
      <c r="G31" t="s">
        <v>1224</v>
      </c>
      <c r="H31" t="s">
        <v>204</v>
      </c>
      <c r="I31" t="s">
        <v>344</v>
      </c>
      <c r="J31" s="65">
        <v>6.46</v>
      </c>
      <c r="K31" t="s">
        <v>101</v>
      </c>
      <c r="L31" s="66">
        <v>1.29E-2</v>
      </c>
      <c r="M31" s="66">
        <v>3.5900000000000001E-2</v>
      </c>
      <c r="N31" s="65">
        <v>397528</v>
      </c>
      <c r="O31" s="65">
        <v>85.8</v>
      </c>
      <c r="P31" s="65">
        <v>0</v>
      </c>
      <c r="Q31" s="65">
        <v>341.079024</v>
      </c>
      <c r="R31" s="66">
        <v>6.9999999999999999E-4</v>
      </c>
      <c r="S31" s="66">
        <v>9.1999999999999998E-3</v>
      </c>
      <c r="T31" s="66">
        <v>1.4E-3</v>
      </c>
    </row>
    <row r="32" spans="1:20">
      <c r="A32" t="s">
        <v>355</v>
      </c>
      <c r="B32" t="s">
        <v>356</v>
      </c>
      <c r="C32" t="s">
        <v>99</v>
      </c>
      <c r="D32" t="s">
        <v>122</v>
      </c>
      <c r="E32" t="s">
        <v>357</v>
      </c>
      <c r="F32" t="s">
        <v>292</v>
      </c>
      <c r="G32" t="s">
        <v>1224</v>
      </c>
      <c r="H32" t="s">
        <v>204</v>
      </c>
      <c r="I32" t="s">
        <v>319</v>
      </c>
      <c r="J32" s="65">
        <v>0.05</v>
      </c>
      <c r="K32" t="s">
        <v>101</v>
      </c>
      <c r="L32" s="66">
        <v>6.4000000000000001E-2</v>
      </c>
      <c r="M32" s="66">
        <v>0.17599999999999999</v>
      </c>
      <c r="N32" s="65">
        <v>579391</v>
      </c>
      <c r="O32" s="65">
        <v>114.18</v>
      </c>
      <c r="P32" s="65">
        <v>0</v>
      </c>
      <c r="Q32" s="65">
        <v>661.54864380000004</v>
      </c>
      <c r="R32" s="66">
        <v>5.0000000000000001E-4</v>
      </c>
      <c r="S32" s="66">
        <v>1.78E-2</v>
      </c>
      <c r="T32" s="66">
        <v>2.7000000000000001E-3</v>
      </c>
    </row>
    <row r="33" spans="1:20">
      <c r="A33" t="s">
        <v>358</v>
      </c>
      <c r="B33" t="s">
        <v>359</v>
      </c>
      <c r="C33" t="s">
        <v>99</v>
      </c>
      <c r="D33" t="s">
        <v>122</v>
      </c>
      <c r="E33" t="s">
        <v>360</v>
      </c>
      <c r="F33" t="s">
        <v>292</v>
      </c>
      <c r="G33" t="s">
        <v>1224</v>
      </c>
      <c r="H33" t="s">
        <v>204</v>
      </c>
      <c r="I33" t="s">
        <v>361</v>
      </c>
      <c r="J33" s="65">
        <v>1.7</v>
      </c>
      <c r="K33" t="s">
        <v>101</v>
      </c>
      <c r="L33" s="66">
        <v>4.4999999999999998E-2</v>
      </c>
      <c r="M33" s="66">
        <v>1.9699999999999999E-2</v>
      </c>
      <c r="N33" s="65">
        <v>983525</v>
      </c>
      <c r="O33" s="65">
        <v>125.96</v>
      </c>
      <c r="P33" s="65">
        <v>13.35455</v>
      </c>
      <c r="Q33" s="65">
        <v>1252.20264</v>
      </c>
      <c r="R33" s="66">
        <v>5.9999999999999995E-4</v>
      </c>
      <c r="S33" s="66">
        <v>3.3700000000000001E-2</v>
      </c>
      <c r="T33" s="66">
        <v>5.1999999999999998E-3</v>
      </c>
    </row>
    <row r="34" spans="1:20">
      <c r="A34" t="s">
        <v>362</v>
      </c>
      <c r="B34" t="s">
        <v>363</v>
      </c>
      <c r="C34" t="s">
        <v>99</v>
      </c>
      <c r="D34" t="s">
        <v>122</v>
      </c>
      <c r="E34" t="s">
        <v>299</v>
      </c>
      <c r="F34" t="s">
        <v>292</v>
      </c>
      <c r="G34" t="s">
        <v>1225</v>
      </c>
      <c r="H34" t="s">
        <v>149</v>
      </c>
      <c r="I34" t="s">
        <v>364</v>
      </c>
      <c r="J34" s="65">
        <v>3.08</v>
      </c>
      <c r="K34" t="s">
        <v>101</v>
      </c>
      <c r="L34" s="66">
        <v>1.4200000000000001E-2</v>
      </c>
      <c r="M34" s="66">
        <v>-0.96950000000000003</v>
      </c>
      <c r="N34" s="65">
        <v>22</v>
      </c>
      <c r="O34" s="65">
        <v>4820000</v>
      </c>
      <c r="P34" s="65">
        <v>0</v>
      </c>
      <c r="Q34" s="65">
        <v>1060.4000000000001</v>
      </c>
      <c r="R34" s="66">
        <v>0</v>
      </c>
      <c r="S34" s="66">
        <v>2.86E-2</v>
      </c>
      <c r="T34" s="66">
        <v>4.4000000000000003E-3</v>
      </c>
    </row>
    <row r="35" spans="1:20">
      <c r="A35" t="s">
        <v>365</v>
      </c>
      <c r="B35" t="s">
        <v>366</v>
      </c>
      <c r="C35" t="s">
        <v>99</v>
      </c>
      <c r="D35" t="s">
        <v>122</v>
      </c>
      <c r="E35" t="s">
        <v>367</v>
      </c>
      <c r="F35" t="s">
        <v>304</v>
      </c>
      <c r="G35" t="s">
        <v>1226</v>
      </c>
      <c r="H35" t="s">
        <v>204</v>
      </c>
      <c r="I35" t="s">
        <v>368</v>
      </c>
      <c r="J35" s="65">
        <v>4.21</v>
      </c>
      <c r="K35" t="s">
        <v>101</v>
      </c>
      <c r="L35" s="66">
        <v>2.1499999999999998E-2</v>
      </c>
      <c r="M35" s="66">
        <v>3.4000000000000002E-2</v>
      </c>
      <c r="N35" s="65">
        <v>116151</v>
      </c>
      <c r="O35" s="65">
        <v>97.15</v>
      </c>
      <c r="P35" s="65">
        <v>0</v>
      </c>
      <c r="Q35" s="65">
        <v>112.84069650000001</v>
      </c>
      <c r="R35" s="66">
        <v>2.0000000000000001E-4</v>
      </c>
      <c r="S35" s="66">
        <v>3.0000000000000001E-3</v>
      </c>
      <c r="T35" s="66">
        <v>5.0000000000000001E-4</v>
      </c>
    </row>
    <row r="36" spans="1:20">
      <c r="A36" t="s">
        <v>369</v>
      </c>
      <c r="B36" t="s">
        <v>370</v>
      </c>
      <c r="C36" t="s">
        <v>99</v>
      </c>
      <c r="D36" t="s">
        <v>122</v>
      </c>
      <c r="E36" t="s">
        <v>371</v>
      </c>
      <c r="F36" t="s">
        <v>122</v>
      </c>
      <c r="G36" t="s">
        <v>1227</v>
      </c>
      <c r="H36" t="s">
        <v>149</v>
      </c>
      <c r="I36" t="s">
        <v>372</v>
      </c>
      <c r="J36" s="65">
        <v>5.23</v>
      </c>
      <c r="K36" t="s">
        <v>101</v>
      </c>
      <c r="L36" s="66">
        <v>1.4999999999999999E-2</v>
      </c>
      <c r="M36" s="66">
        <v>5.2999999999999999E-2</v>
      </c>
      <c r="N36" s="65">
        <v>488000</v>
      </c>
      <c r="O36" s="65">
        <v>82</v>
      </c>
      <c r="P36" s="65">
        <v>0</v>
      </c>
      <c r="Q36" s="65">
        <v>400.16</v>
      </c>
      <c r="R36" s="66">
        <v>2E-3</v>
      </c>
      <c r="S36" s="66">
        <v>1.0800000000000001E-2</v>
      </c>
      <c r="T36" s="66">
        <v>1.6999999999999999E-3</v>
      </c>
    </row>
    <row r="37" spans="1:20">
      <c r="A37" t="s">
        <v>373</v>
      </c>
      <c r="B37" t="s">
        <v>374</v>
      </c>
      <c r="C37" t="s">
        <v>99</v>
      </c>
      <c r="D37" t="s">
        <v>122</v>
      </c>
      <c r="E37" t="s">
        <v>375</v>
      </c>
      <c r="F37" t="s">
        <v>304</v>
      </c>
      <c r="G37" t="s">
        <v>1228</v>
      </c>
      <c r="H37" t="s">
        <v>204</v>
      </c>
      <c r="I37" t="s">
        <v>376</v>
      </c>
      <c r="J37" s="65">
        <v>4.1900000000000004</v>
      </c>
      <c r="K37" t="s">
        <v>101</v>
      </c>
      <c r="L37" s="66">
        <v>3.0599999999999999E-2</v>
      </c>
      <c r="M37" s="66">
        <v>2.4299999999999999E-2</v>
      </c>
      <c r="N37" s="65">
        <v>394594.14</v>
      </c>
      <c r="O37" s="65">
        <v>104.5</v>
      </c>
      <c r="P37" s="65">
        <v>0</v>
      </c>
      <c r="Q37" s="65">
        <v>412.35087629999998</v>
      </c>
      <c r="R37" s="66">
        <v>8.0000000000000004E-4</v>
      </c>
      <c r="S37" s="66">
        <v>1.11E-2</v>
      </c>
      <c r="T37" s="66">
        <v>1.6999999999999999E-3</v>
      </c>
    </row>
    <row r="38" spans="1:20">
      <c r="A38" t="s">
        <v>377</v>
      </c>
      <c r="B38" t="s">
        <v>378</v>
      </c>
      <c r="C38" t="s">
        <v>99</v>
      </c>
      <c r="D38" t="s">
        <v>122</v>
      </c>
      <c r="E38" t="s">
        <v>375</v>
      </c>
      <c r="F38" t="s">
        <v>304</v>
      </c>
      <c r="G38" t="s">
        <v>1228</v>
      </c>
      <c r="H38" t="s">
        <v>204</v>
      </c>
      <c r="I38" t="s">
        <v>379</v>
      </c>
      <c r="J38" s="65">
        <v>1.37</v>
      </c>
      <c r="K38" t="s">
        <v>101</v>
      </c>
      <c r="L38" s="66">
        <v>4.5999999999999999E-2</v>
      </c>
      <c r="M38" s="66">
        <v>2.6100000000000002E-2</v>
      </c>
      <c r="N38" s="65">
        <v>37627.129999999997</v>
      </c>
      <c r="O38" s="65">
        <v>105.76</v>
      </c>
      <c r="P38" s="65">
        <v>0</v>
      </c>
      <c r="Q38" s="65">
        <v>39.794452688</v>
      </c>
      <c r="R38" s="66">
        <v>2.0000000000000001E-4</v>
      </c>
      <c r="S38" s="66">
        <v>1.1000000000000001E-3</v>
      </c>
      <c r="T38" s="66">
        <v>2.0000000000000001E-4</v>
      </c>
    </row>
    <row r="39" spans="1:20">
      <c r="A39" t="s">
        <v>380</v>
      </c>
      <c r="B39" t="s">
        <v>381</v>
      </c>
      <c r="C39" t="s">
        <v>99</v>
      </c>
      <c r="D39" t="s">
        <v>122</v>
      </c>
      <c r="E39" t="s">
        <v>382</v>
      </c>
      <c r="F39" t="s">
        <v>111</v>
      </c>
      <c r="G39" t="s">
        <v>1228</v>
      </c>
      <c r="H39" t="s">
        <v>204</v>
      </c>
      <c r="I39" t="s">
        <v>383</v>
      </c>
      <c r="J39" s="65">
        <v>0.94</v>
      </c>
      <c r="K39" t="s">
        <v>101</v>
      </c>
      <c r="L39" s="66">
        <v>4.9500000000000002E-2</v>
      </c>
      <c r="M39" s="66">
        <v>2.4400000000000002E-2</v>
      </c>
      <c r="N39" s="65">
        <v>47691.75</v>
      </c>
      <c r="O39" s="65">
        <v>124.25</v>
      </c>
      <c r="P39" s="65">
        <v>0</v>
      </c>
      <c r="Q39" s="65">
        <v>59.256999374999999</v>
      </c>
      <c r="R39" s="66">
        <v>1E-4</v>
      </c>
      <c r="S39" s="66">
        <v>1.6000000000000001E-3</v>
      </c>
      <c r="T39" s="66">
        <v>2.0000000000000001E-4</v>
      </c>
    </row>
    <row r="40" spans="1:20">
      <c r="A40" t="s">
        <v>384</v>
      </c>
      <c r="B40" t="s">
        <v>385</v>
      </c>
      <c r="C40" t="s">
        <v>99</v>
      </c>
      <c r="D40" t="s">
        <v>122</v>
      </c>
      <c r="E40" t="s">
        <v>386</v>
      </c>
      <c r="F40" t="s">
        <v>304</v>
      </c>
      <c r="G40" t="s">
        <v>387</v>
      </c>
      <c r="H40" t="s">
        <v>388</v>
      </c>
      <c r="I40" t="s">
        <v>389</v>
      </c>
      <c r="J40" s="65">
        <v>6.11</v>
      </c>
      <c r="K40" t="s">
        <v>101</v>
      </c>
      <c r="L40" s="66">
        <v>2.81E-2</v>
      </c>
      <c r="M40" s="66">
        <v>2.75E-2</v>
      </c>
      <c r="N40" s="65">
        <v>17629.150000000001</v>
      </c>
      <c r="O40" s="65">
        <v>102.26</v>
      </c>
      <c r="P40" s="65">
        <v>0</v>
      </c>
      <c r="Q40" s="65">
        <v>18.02756879</v>
      </c>
      <c r="R40" s="66">
        <v>0</v>
      </c>
      <c r="S40" s="66">
        <v>5.0000000000000001E-4</v>
      </c>
      <c r="T40" s="66">
        <v>1E-4</v>
      </c>
    </row>
    <row r="41" spans="1:20">
      <c r="A41" t="s">
        <v>390</v>
      </c>
      <c r="B41" t="s">
        <v>391</v>
      </c>
      <c r="C41" t="s">
        <v>99</v>
      </c>
      <c r="D41" t="s">
        <v>122</v>
      </c>
      <c r="E41" t="s">
        <v>392</v>
      </c>
      <c r="F41" t="s">
        <v>304</v>
      </c>
      <c r="G41" t="s">
        <v>1228</v>
      </c>
      <c r="H41" t="s">
        <v>204</v>
      </c>
      <c r="I41" t="s">
        <v>393</v>
      </c>
      <c r="J41" s="65">
        <v>7.32</v>
      </c>
      <c r="K41" t="s">
        <v>101</v>
      </c>
      <c r="L41" s="66">
        <v>8.3999999999999995E-3</v>
      </c>
      <c r="M41" s="66">
        <v>1.72E-2</v>
      </c>
      <c r="N41" s="65">
        <v>431000</v>
      </c>
      <c r="O41" s="65">
        <v>93.8</v>
      </c>
      <c r="P41" s="65">
        <v>0</v>
      </c>
      <c r="Q41" s="65">
        <v>404.27800000000002</v>
      </c>
      <c r="R41" s="66">
        <v>8.9999999999999998E-4</v>
      </c>
      <c r="S41" s="66">
        <v>1.09E-2</v>
      </c>
      <c r="T41" s="66">
        <v>1.6999999999999999E-3</v>
      </c>
    </row>
    <row r="42" spans="1:20">
      <c r="A42" t="s">
        <v>394</v>
      </c>
      <c r="B42" t="s">
        <v>395</v>
      </c>
      <c r="C42" t="s">
        <v>99</v>
      </c>
      <c r="D42" t="s">
        <v>122</v>
      </c>
      <c r="E42" t="s">
        <v>396</v>
      </c>
      <c r="F42" t="s">
        <v>292</v>
      </c>
      <c r="G42" t="s">
        <v>1229</v>
      </c>
      <c r="H42" t="s">
        <v>149</v>
      </c>
      <c r="I42" t="s">
        <v>397</v>
      </c>
      <c r="J42" s="65">
        <v>2.4</v>
      </c>
      <c r="K42" t="s">
        <v>101</v>
      </c>
      <c r="L42" s="66">
        <v>1.6899999999999998E-2</v>
      </c>
      <c r="M42" s="66">
        <v>4.0800000000000003E-2</v>
      </c>
      <c r="N42" s="65">
        <v>24</v>
      </c>
      <c r="O42" s="65">
        <v>4834876</v>
      </c>
      <c r="P42" s="65">
        <v>0</v>
      </c>
      <c r="Q42" s="65">
        <v>1160.37024</v>
      </c>
      <c r="R42" s="66">
        <v>0</v>
      </c>
      <c r="S42" s="66">
        <v>3.1300000000000001E-2</v>
      </c>
      <c r="T42" s="66">
        <v>4.7999999999999996E-3</v>
      </c>
    </row>
    <row r="43" spans="1:20">
      <c r="A43" t="s">
        <v>398</v>
      </c>
      <c r="B43" t="s">
        <v>399</v>
      </c>
      <c r="C43" t="s">
        <v>99</v>
      </c>
      <c r="D43" t="s">
        <v>122</v>
      </c>
      <c r="E43" t="s">
        <v>400</v>
      </c>
      <c r="F43" t="s">
        <v>122</v>
      </c>
      <c r="G43" t="s">
        <v>1229</v>
      </c>
      <c r="H43" t="s">
        <v>149</v>
      </c>
      <c r="I43" t="s">
        <v>401</v>
      </c>
      <c r="J43" s="65">
        <v>5.01</v>
      </c>
      <c r="K43" t="s">
        <v>101</v>
      </c>
      <c r="L43" s="66">
        <v>2.8500000000000001E-2</v>
      </c>
      <c r="M43" s="66">
        <v>3.6900000000000002E-2</v>
      </c>
      <c r="N43" s="65">
        <v>1237724</v>
      </c>
      <c r="O43" s="65">
        <v>97.58</v>
      </c>
      <c r="P43" s="65">
        <v>0</v>
      </c>
      <c r="Q43" s="65">
        <v>1207.7710792</v>
      </c>
      <c r="R43" s="66">
        <v>1.8E-3</v>
      </c>
      <c r="S43" s="66">
        <v>3.2599999999999997E-2</v>
      </c>
      <c r="T43" s="66">
        <v>5.0000000000000001E-3</v>
      </c>
    </row>
    <row r="44" spans="1:20">
      <c r="A44" t="s">
        <v>402</v>
      </c>
      <c r="B44" t="s">
        <v>403</v>
      </c>
      <c r="C44" t="s">
        <v>99</v>
      </c>
      <c r="D44" t="s">
        <v>122</v>
      </c>
      <c r="E44" t="s">
        <v>400</v>
      </c>
      <c r="F44" t="s">
        <v>122</v>
      </c>
      <c r="G44" t="s">
        <v>1229</v>
      </c>
      <c r="H44" t="s">
        <v>149</v>
      </c>
      <c r="I44" t="s">
        <v>234</v>
      </c>
      <c r="J44" s="65">
        <v>3.02</v>
      </c>
      <c r="K44" t="s">
        <v>101</v>
      </c>
      <c r="L44" s="66">
        <v>4.65E-2</v>
      </c>
      <c r="M44" s="66">
        <v>3.2000000000000001E-2</v>
      </c>
      <c r="N44" s="65">
        <v>149727</v>
      </c>
      <c r="O44" s="65">
        <v>106.25</v>
      </c>
      <c r="P44" s="65">
        <v>0</v>
      </c>
      <c r="Q44" s="65">
        <v>159.0849375</v>
      </c>
      <c r="R44" s="66">
        <v>2.0000000000000001E-4</v>
      </c>
      <c r="S44" s="66">
        <v>4.3E-3</v>
      </c>
      <c r="T44" s="66">
        <v>6.9999999999999999E-4</v>
      </c>
    </row>
    <row r="45" spans="1:20">
      <c r="A45" t="s">
        <v>404</v>
      </c>
      <c r="B45" t="s">
        <v>405</v>
      </c>
      <c r="C45" t="s">
        <v>99</v>
      </c>
      <c r="D45" t="s">
        <v>122</v>
      </c>
      <c r="E45" t="s">
        <v>406</v>
      </c>
      <c r="F45" t="s">
        <v>122</v>
      </c>
      <c r="G45" t="s">
        <v>1230</v>
      </c>
      <c r="H45" t="s">
        <v>204</v>
      </c>
      <c r="I45" t="s">
        <v>407</v>
      </c>
      <c r="J45" s="65">
        <v>1.36</v>
      </c>
      <c r="K45" t="s">
        <v>101</v>
      </c>
      <c r="L45" s="66">
        <v>2.5000000000000001E-2</v>
      </c>
      <c r="M45" s="66">
        <v>0.17519999999999999</v>
      </c>
      <c r="N45" s="65">
        <v>268793.58</v>
      </c>
      <c r="O45" s="65">
        <v>83.25</v>
      </c>
      <c r="P45" s="65">
        <v>0</v>
      </c>
      <c r="Q45" s="65">
        <v>223.77065535</v>
      </c>
      <c r="R45" s="66">
        <v>6.9999999999999999E-4</v>
      </c>
      <c r="S45" s="66">
        <v>6.0000000000000001E-3</v>
      </c>
      <c r="T45" s="66">
        <v>8.9999999999999998E-4</v>
      </c>
    </row>
    <row r="46" spans="1:20">
      <c r="A46" s="67" t="s">
        <v>249</v>
      </c>
      <c r="B46" s="14"/>
      <c r="C46" s="14"/>
      <c r="D46" s="14"/>
      <c r="E46" s="14"/>
      <c r="G46" s="14">
        <v>0</v>
      </c>
      <c r="J46" s="69">
        <v>3.82</v>
      </c>
      <c r="M46" s="68">
        <v>6.7100000000000007E-2</v>
      </c>
      <c r="N46" s="69">
        <v>15618698</v>
      </c>
      <c r="P46" s="69">
        <v>0</v>
      </c>
      <c r="Q46" s="69">
        <v>14913.442894178001</v>
      </c>
      <c r="S46" s="68">
        <v>0.40189999999999998</v>
      </c>
      <c r="T46" s="68">
        <v>6.1699999999999998E-2</v>
      </c>
    </row>
    <row r="47" spans="1:20">
      <c r="A47" t="s">
        <v>408</v>
      </c>
      <c r="B47" t="s">
        <v>409</v>
      </c>
      <c r="C47" t="s">
        <v>99</v>
      </c>
      <c r="D47" t="s">
        <v>122</v>
      </c>
      <c r="E47" t="s">
        <v>410</v>
      </c>
      <c r="F47" t="s">
        <v>411</v>
      </c>
      <c r="G47" t="s">
        <v>1222</v>
      </c>
      <c r="H47" t="s">
        <v>204</v>
      </c>
      <c r="I47" t="s">
        <v>300</v>
      </c>
      <c r="J47" s="65">
        <v>2.2799999999999998</v>
      </c>
      <c r="K47" t="s">
        <v>101</v>
      </c>
      <c r="L47" s="66">
        <v>4.4999999999999998E-2</v>
      </c>
      <c r="M47" s="66">
        <v>1.32E-2</v>
      </c>
      <c r="N47" s="65">
        <v>372091.94</v>
      </c>
      <c r="O47" s="65">
        <v>107.37</v>
      </c>
      <c r="P47" s="65">
        <v>0</v>
      </c>
      <c r="Q47" s="65">
        <v>399.51511597799998</v>
      </c>
      <c r="R47" s="66">
        <v>2.2000000000000001E-3</v>
      </c>
      <c r="S47" s="66">
        <v>1.0800000000000001E-2</v>
      </c>
      <c r="T47" s="66">
        <v>1.6999999999999999E-3</v>
      </c>
    </row>
    <row r="48" spans="1:20">
      <c r="A48" t="s">
        <v>412</v>
      </c>
      <c r="B48" t="s">
        <v>413</v>
      </c>
      <c r="C48" t="s">
        <v>99</v>
      </c>
      <c r="D48" t="s">
        <v>122</v>
      </c>
      <c r="E48" t="s">
        <v>414</v>
      </c>
      <c r="F48" t="s">
        <v>127</v>
      </c>
      <c r="G48" t="s">
        <v>1231</v>
      </c>
      <c r="H48" t="s">
        <v>149</v>
      </c>
      <c r="I48" t="s">
        <v>415</v>
      </c>
      <c r="J48" s="65">
        <v>2.11</v>
      </c>
      <c r="K48" t="s">
        <v>101</v>
      </c>
      <c r="L48" s="66">
        <v>1.49E-2</v>
      </c>
      <c r="M48" s="66">
        <v>1.8700000000000001E-2</v>
      </c>
      <c r="N48" s="65">
        <v>10297</v>
      </c>
      <c r="O48" s="65">
        <v>99.7</v>
      </c>
      <c r="P48" s="65">
        <v>0</v>
      </c>
      <c r="Q48" s="65">
        <v>10.266109</v>
      </c>
      <c r="R48" s="66">
        <v>0</v>
      </c>
      <c r="S48" s="66">
        <v>2.9999999999999997E-4</v>
      </c>
      <c r="T48" s="66">
        <v>0</v>
      </c>
    </row>
    <row r="49" spans="1:20">
      <c r="A49" t="s">
        <v>416</v>
      </c>
      <c r="B49" t="s">
        <v>417</v>
      </c>
      <c r="C49" t="s">
        <v>99</v>
      </c>
      <c r="D49" t="s">
        <v>122</v>
      </c>
      <c r="E49" t="s">
        <v>418</v>
      </c>
      <c r="F49" t="s">
        <v>122</v>
      </c>
      <c r="G49" t="s">
        <v>1231</v>
      </c>
      <c r="H49" t="s">
        <v>149</v>
      </c>
      <c r="I49" t="s">
        <v>376</v>
      </c>
      <c r="J49" s="65">
        <v>6.78</v>
      </c>
      <c r="K49" t="s">
        <v>101</v>
      </c>
      <c r="L49" s="66">
        <v>3.6900000000000002E-2</v>
      </c>
      <c r="M49" s="66">
        <v>3.4599999999999999E-2</v>
      </c>
      <c r="N49" s="65">
        <v>281425.24</v>
      </c>
      <c r="O49" s="65">
        <v>102.31</v>
      </c>
      <c r="P49" s="65">
        <v>0</v>
      </c>
      <c r="Q49" s="65">
        <v>287.92616304400002</v>
      </c>
      <c r="R49" s="66">
        <v>8.9999999999999998E-4</v>
      </c>
      <c r="S49" s="66">
        <v>7.7999999999999996E-3</v>
      </c>
      <c r="T49" s="66">
        <v>1.1999999999999999E-3</v>
      </c>
    </row>
    <row r="50" spans="1:20">
      <c r="A50" t="s">
        <v>419</v>
      </c>
      <c r="B50" t="s">
        <v>420</v>
      </c>
      <c r="C50" t="s">
        <v>99</v>
      </c>
      <c r="D50" t="s">
        <v>122</v>
      </c>
      <c r="E50" t="s">
        <v>421</v>
      </c>
      <c r="F50" t="s">
        <v>304</v>
      </c>
      <c r="G50" t="s">
        <v>1224</v>
      </c>
      <c r="H50" t="s">
        <v>204</v>
      </c>
      <c r="I50" t="s">
        <v>422</v>
      </c>
      <c r="J50" s="65">
        <v>7.02</v>
      </c>
      <c r="K50" t="s">
        <v>101</v>
      </c>
      <c r="L50" s="66">
        <v>2.41E-2</v>
      </c>
      <c r="M50" s="66">
        <v>3.4599999999999999E-2</v>
      </c>
      <c r="N50" s="65">
        <v>618000</v>
      </c>
      <c r="O50" s="65">
        <v>93.2</v>
      </c>
      <c r="P50" s="65">
        <v>0</v>
      </c>
      <c r="Q50" s="65">
        <v>575.976</v>
      </c>
      <c r="R50" s="66">
        <v>1.5E-3</v>
      </c>
      <c r="S50" s="66">
        <v>1.55E-2</v>
      </c>
      <c r="T50" s="66">
        <v>2.3999999999999998E-3</v>
      </c>
    </row>
    <row r="51" spans="1:20">
      <c r="A51" t="s">
        <v>423</v>
      </c>
      <c r="B51" t="s">
        <v>424</v>
      </c>
      <c r="C51" t="s">
        <v>99</v>
      </c>
      <c r="D51" t="s">
        <v>122</v>
      </c>
      <c r="E51" t="s">
        <v>425</v>
      </c>
      <c r="F51" t="s">
        <v>131</v>
      </c>
      <c r="G51" t="s">
        <v>1224</v>
      </c>
      <c r="H51" t="s">
        <v>204</v>
      </c>
      <c r="I51" t="s">
        <v>368</v>
      </c>
      <c r="J51" s="65">
        <v>4.12</v>
      </c>
      <c r="K51" t="s">
        <v>101</v>
      </c>
      <c r="L51" s="66">
        <v>3.6499999999999998E-2</v>
      </c>
      <c r="M51" s="66">
        <v>2.8500000000000001E-2</v>
      </c>
      <c r="N51" s="65">
        <v>6646</v>
      </c>
      <c r="O51" s="65">
        <v>104.6</v>
      </c>
      <c r="P51" s="65">
        <v>0</v>
      </c>
      <c r="Q51" s="65">
        <v>6.9517160000000002</v>
      </c>
      <c r="R51" s="66">
        <v>0</v>
      </c>
      <c r="S51" s="66">
        <v>2.0000000000000001E-4</v>
      </c>
      <c r="T51" s="66">
        <v>0</v>
      </c>
    </row>
    <row r="52" spans="1:20">
      <c r="A52" t="s">
        <v>426</v>
      </c>
      <c r="B52" t="s">
        <v>427</v>
      </c>
      <c r="C52" t="s">
        <v>99</v>
      </c>
      <c r="D52" t="s">
        <v>122</v>
      </c>
      <c r="E52" t="s">
        <v>428</v>
      </c>
      <c r="F52" t="s">
        <v>429</v>
      </c>
      <c r="G52" t="s">
        <v>1224</v>
      </c>
      <c r="H52" t="s">
        <v>204</v>
      </c>
      <c r="I52" t="s">
        <v>430</v>
      </c>
      <c r="J52" s="65">
        <v>9.18</v>
      </c>
      <c r="K52" t="s">
        <v>101</v>
      </c>
      <c r="L52" s="66">
        <v>3.0499999999999999E-2</v>
      </c>
      <c r="M52" s="66">
        <v>3.0800000000000001E-2</v>
      </c>
      <c r="N52" s="65">
        <v>741565</v>
      </c>
      <c r="O52" s="65">
        <v>100.65</v>
      </c>
      <c r="P52" s="65">
        <v>0</v>
      </c>
      <c r="Q52" s="65">
        <v>746.38517249999995</v>
      </c>
      <c r="R52" s="66">
        <v>1E-3</v>
      </c>
      <c r="S52" s="66">
        <v>2.01E-2</v>
      </c>
      <c r="T52" s="66">
        <v>3.0999999999999999E-3</v>
      </c>
    </row>
    <row r="53" spans="1:20">
      <c r="A53" t="s">
        <v>431</v>
      </c>
      <c r="B53" t="s">
        <v>432</v>
      </c>
      <c r="C53" t="s">
        <v>99</v>
      </c>
      <c r="D53" t="s">
        <v>122</v>
      </c>
      <c r="E53" t="s">
        <v>433</v>
      </c>
      <c r="F53" t="s">
        <v>429</v>
      </c>
      <c r="G53" t="s">
        <v>1225</v>
      </c>
      <c r="H53" t="s">
        <v>149</v>
      </c>
      <c r="I53" t="s">
        <v>234</v>
      </c>
      <c r="J53" s="65">
        <v>4.01</v>
      </c>
      <c r="K53" t="s">
        <v>101</v>
      </c>
      <c r="L53" s="66">
        <v>3.9199999999999999E-2</v>
      </c>
      <c r="M53" s="66">
        <v>2.9000000000000001E-2</v>
      </c>
      <c r="N53" s="65">
        <v>356507</v>
      </c>
      <c r="O53" s="65">
        <v>104.86</v>
      </c>
      <c r="P53" s="65">
        <v>0</v>
      </c>
      <c r="Q53" s="65">
        <v>373.83324019999998</v>
      </c>
      <c r="R53" s="66">
        <v>4.0000000000000002E-4</v>
      </c>
      <c r="S53" s="66">
        <v>1.01E-2</v>
      </c>
      <c r="T53" s="66">
        <v>1.5E-3</v>
      </c>
    </row>
    <row r="54" spans="1:20">
      <c r="A54" t="s">
        <v>434</v>
      </c>
      <c r="B54" t="s">
        <v>435</v>
      </c>
      <c r="C54" t="s">
        <v>99</v>
      </c>
      <c r="D54" t="s">
        <v>122</v>
      </c>
      <c r="E54" t="s">
        <v>326</v>
      </c>
      <c r="F54" t="s">
        <v>304</v>
      </c>
      <c r="G54" t="s">
        <v>1224</v>
      </c>
      <c r="H54" t="s">
        <v>204</v>
      </c>
      <c r="I54" t="s">
        <v>234</v>
      </c>
      <c r="J54" s="65">
        <v>3.98</v>
      </c>
      <c r="K54" t="s">
        <v>101</v>
      </c>
      <c r="L54" s="66">
        <v>3.5000000000000003E-2</v>
      </c>
      <c r="M54" s="66">
        <v>3.1899999999999998E-2</v>
      </c>
      <c r="N54" s="65">
        <v>351204</v>
      </c>
      <c r="O54" s="65">
        <v>102.2</v>
      </c>
      <c r="P54" s="65">
        <v>0</v>
      </c>
      <c r="Q54" s="65">
        <v>358.93048800000003</v>
      </c>
      <c r="R54" s="66">
        <v>4.0000000000000002E-4</v>
      </c>
      <c r="S54" s="66">
        <v>9.7000000000000003E-3</v>
      </c>
      <c r="T54" s="66">
        <v>1.5E-3</v>
      </c>
    </row>
    <row r="55" spans="1:20">
      <c r="A55" t="s">
        <v>436</v>
      </c>
      <c r="B55" t="s">
        <v>437</v>
      </c>
      <c r="C55" t="s">
        <v>99</v>
      </c>
      <c r="D55" t="s">
        <v>122</v>
      </c>
      <c r="E55" t="s">
        <v>438</v>
      </c>
      <c r="F55" t="s">
        <v>439</v>
      </c>
      <c r="G55" t="s">
        <v>1224</v>
      </c>
      <c r="H55" t="s">
        <v>204</v>
      </c>
      <c r="I55" t="s">
        <v>440</v>
      </c>
      <c r="J55" s="65">
        <v>7.73</v>
      </c>
      <c r="K55" t="s">
        <v>101</v>
      </c>
      <c r="L55" s="66">
        <v>2.4299999999999999E-2</v>
      </c>
      <c r="M55" s="66">
        <v>3.5799999999999998E-2</v>
      </c>
      <c r="N55" s="65">
        <v>264865</v>
      </c>
      <c r="O55" s="65">
        <v>92.11</v>
      </c>
      <c r="P55" s="65">
        <v>0</v>
      </c>
      <c r="Q55" s="65">
        <v>243.9671515</v>
      </c>
      <c r="R55" s="66">
        <v>2.9999999999999997E-4</v>
      </c>
      <c r="S55" s="66">
        <v>6.6E-3</v>
      </c>
      <c r="T55" s="66">
        <v>1E-3</v>
      </c>
    </row>
    <row r="56" spans="1:20">
      <c r="A56" t="s">
        <v>441</v>
      </c>
      <c r="B56" t="s">
        <v>442</v>
      </c>
      <c r="C56" t="s">
        <v>99</v>
      </c>
      <c r="D56" t="s">
        <v>122</v>
      </c>
      <c r="E56" t="s">
        <v>443</v>
      </c>
      <c r="F56" t="s">
        <v>444</v>
      </c>
      <c r="G56" t="s">
        <v>1225</v>
      </c>
      <c r="H56" t="s">
        <v>149</v>
      </c>
      <c r="I56" t="s">
        <v>445</v>
      </c>
      <c r="J56" s="65">
        <v>3.19</v>
      </c>
      <c r="K56" t="s">
        <v>101</v>
      </c>
      <c r="L56" s="66">
        <v>2.75E-2</v>
      </c>
      <c r="M56" s="66">
        <v>4.4600000000000001E-2</v>
      </c>
      <c r="N56" s="65">
        <v>123587.78</v>
      </c>
      <c r="O56" s="65">
        <v>95.08</v>
      </c>
      <c r="P56" s="65">
        <v>0</v>
      </c>
      <c r="Q56" s="65">
        <v>117.507261224</v>
      </c>
      <c r="R56" s="66">
        <v>2.9999999999999997E-4</v>
      </c>
      <c r="S56" s="66">
        <v>3.2000000000000002E-3</v>
      </c>
      <c r="T56" s="66">
        <v>5.0000000000000001E-4</v>
      </c>
    </row>
    <row r="57" spans="1:20">
      <c r="A57" t="s">
        <v>446</v>
      </c>
      <c r="B57" t="s">
        <v>447</v>
      </c>
      <c r="C57" t="s">
        <v>99</v>
      </c>
      <c r="D57" t="s">
        <v>122</v>
      </c>
      <c r="E57" t="s">
        <v>448</v>
      </c>
      <c r="F57" t="s">
        <v>304</v>
      </c>
      <c r="G57" t="s">
        <v>1232</v>
      </c>
      <c r="H57" t="s">
        <v>149</v>
      </c>
      <c r="I57" t="s">
        <v>344</v>
      </c>
      <c r="J57" s="65">
        <v>3.59</v>
      </c>
      <c r="K57" t="s">
        <v>101</v>
      </c>
      <c r="L57" s="66">
        <v>4.1700000000000001E-2</v>
      </c>
      <c r="M57" s="66">
        <v>4.02E-2</v>
      </c>
      <c r="N57" s="65">
        <v>365420</v>
      </c>
      <c r="O57" s="65">
        <v>101.7</v>
      </c>
      <c r="P57" s="65">
        <v>0</v>
      </c>
      <c r="Q57" s="65">
        <v>371.63213999999999</v>
      </c>
      <c r="R57" s="66">
        <v>1.1999999999999999E-3</v>
      </c>
      <c r="S57" s="66">
        <v>0.01</v>
      </c>
      <c r="T57" s="66">
        <v>1.5E-3</v>
      </c>
    </row>
    <row r="58" spans="1:20">
      <c r="A58" t="s">
        <v>449</v>
      </c>
      <c r="B58" t="s">
        <v>450</v>
      </c>
      <c r="C58" t="s">
        <v>99</v>
      </c>
      <c r="D58" t="s">
        <v>122</v>
      </c>
      <c r="E58" t="s">
        <v>451</v>
      </c>
      <c r="F58" t="s">
        <v>111</v>
      </c>
      <c r="G58" t="s">
        <v>1232</v>
      </c>
      <c r="H58" t="s">
        <v>149</v>
      </c>
      <c r="I58" t="s">
        <v>415</v>
      </c>
      <c r="J58" s="65">
        <v>4.28</v>
      </c>
      <c r="K58" t="s">
        <v>101</v>
      </c>
      <c r="L58" s="66">
        <v>1.8599999999999998E-2</v>
      </c>
      <c r="M58" s="66">
        <v>3.2500000000000001E-2</v>
      </c>
      <c r="N58" s="65">
        <v>8642</v>
      </c>
      <c r="O58" s="65">
        <v>94.98</v>
      </c>
      <c r="P58" s="65">
        <v>0</v>
      </c>
      <c r="Q58" s="65">
        <v>8.2081716</v>
      </c>
      <c r="R58" s="66">
        <v>1E-4</v>
      </c>
      <c r="S58" s="66">
        <v>2.0000000000000001E-4</v>
      </c>
      <c r="T58" s="66">
        <v>0</v>
      </c>
    </row>
    <row r="59" spans="1:20">
      <c r="A59" t="s">
        <v>452</v>
      </c>
      <c r="B59" t="s">
        <v>453</v>
      </c>
      <c r="C59" t="s">
        <v>99</v>
      </c>
      <c r="D59" t="s">
        <v>122</v>
      </c>
      <c r="E59" t="s">
        <v>454</v>
      </c>
      <c r="F59" t="s">
        <v>122</v>
      </c>
      <c r="G59" t="s">
        <v>1226</v>
      </c>
      <c r="H59" t="s">
        <v>204</v>
      </c>
      <c r="I59" t="s">
        <v>455</v>
      </c>
      <c r="J59" s="65">
        <v>1.98</v>
      </c>
      <c r="K59" t="s">
        <v>101</v>
      </c>
      <c r="L59" s="66">
        <v>6.0499999999999998E-2</v>
      </c>
      <c r="M59" s="66">
        <v>5.91E-2</v>
      </c>
      <c r="N59" s="65">
        <v>122585</v>
      </c>
      <c r="O59" s="65">
        <v>102.44</v>
      </c>
      <c r="P59" s="65">
        <v>0</v>
      </c>
      <c r="Q59" s="65">
        <v>125.57607400000001</v>
      </c>
      <c r="R59" s="66">
        <v>2.0000000000000001E-4</v>
      </c>
      <c r="S59" s="66">
        <v>3.3999999999999998E-3</v>
      </c>
      <c r="T59" s="66">
        <v>5.0000000000000001E-4</v>
      </c>
    </row>
    <row r="60" spans="1:20">
      <c r="A60" t="s">
        <v>456</v>
      </c>
      <c r="B60" t="s">
        <v>457</v>
      </c>
      <c r="C60" t="s">
        <v>99</v>
      </c>
      <c r="D60" t="s">
        <v>122</v>
      </c>
      <c r="E60" t="s">
        <v>458</v>
      </c>
      <c r="F60" t="s">
        <v>122</v>
      </c>
      <c r="G60" t="s">
        <v>1232</v>
      </c>
      <c r="H60" t="s">
        <v>149</v>
      </c>
      <c r="I60" t="s">
        <v>407</v>
      </c>
      <c r="J60" s="65">
        <v>1.1599999999999999</v>
      </c>
      <c r="K60" t="s">
        <v>101</v>
      </c>
      <c r="L60" s="66">
        <v>4.4499999999999998E-2</v>
      </c>
      <c r="M60" s="66">
        <v>0.1137</v>
      </c>
      <c r="N60" s="65">
        <v>435983.67</v>
      </c>
      <c r="O60" s="65">
        <v>93.78</v>
      </c>
      <c r="P60" s="65">
        <v>0</v>
      </c>
      <c r="Q60" s="65">
        <v>408.86548572599997</v>
      </c>
      <c r="R60" s="66">
        <v>8.0000000000000004E-4</v>
      </c>
      <c r="S60" s="66">
        <v>1.0999999999999999E-2</v>
      </c>
      <c r="T60" s="66">
        <v>1.6999999999999999E-3</v>
      </c>
    </row>
    <row r="61" spans="1:20">
      <c r="A61" t="s">
        <v>459</v>
      </c>
      <c r="B61" t="s">
        <v>460</v>
      </c>
      <c r="C61" t="s">
        <v>99</v>
      </c>
      <c r="D61" t="s">
        <v>122</v>
      </c>
      <c r="E61" t="s">
        <v>461</v>
      </c>
      <c r="F61" t="s">
        <v>122</v>
      </c>
      <c r="G61" t="s">
        <v>1226</v>
      </c>
      <c r="H61" t="s">
        <v>204</v>
      </c>
      <c r="I61" t="s">
        <v>462</v>
      </c>
      <c r="J61" s="65">
        <v>4.12</v>
      </c>
      <c r="K61" t="s">
        <v>101</v>
      </c>
      <c r="L61" s="66">
        <v>3.9E-2</v>
      </c>
      <c r="M61" s="66">
        <v>4.1599999999999998E-2</v>
      </c>
      <c r="N61" s="65">
        <v>713750</v>
      </c>
      <c r="O61" s="65">
        <v>100.39</v>
      </c>
      <c r="P61" s="65">
        <v>0</v>
      </c>
      <c r="Q61" s="65">
        <v>716.53362500000003</v>
      </c>
      <c r="R61" s="66">
        <v>1.6999999999999999E-3</v>
      </c>
      <c r="S61" s="66">
        <v>1.9300000000000001E-2</v>
      </c>
      <c r="T61" s="66">
        <v>3.0000000000000001E-3</v>
      </c>
    </row>
    <row r="62" spans="1:20">
      <c r="A62" t="s">
        <v>463</v>
      </c>
      <c r="B62" t="s">
        <v>464</v>
      </c>
      <c r="C62" t="s">
        <v>99</v>
      </c>
      <c r="D62" t="s">
        <v>122</v>
      </c>
      <c r="E62" t="s">
        <v>465</v>
      </c>
      <c r="F62" t="s">
        <v>131</v>
      </c>
      <c r="G62" t="s">
        <v>1226</v>
      </c>
      <c r="H62" t="s">
        <v>204</v>
      </c>
      <c r="I62" t="s">
        <v>376</v>
      </c>
      <c r="J62" s="65">
        <v>2.17</v>
      </c>
      <c r="K62" t="s">
        <v>101</v>
      </c>
      <c r="L62" s="66">
        <v>2.1600000000000001E-2</v>
      </c>
      <c r="M62" s="66">
        <v>1.6E-2</v>
      </c>
      <c r="N62" s="65">
        <v>101998</v>
      </c>
      <c r="O62" s="65">
        <v>101.8</v>
      </c>
      <c r="P62" s="65">
        <v>0</v>
      </c>
      <c r="Q62" s="65">
        <v>103.83396399999999</v>
      </c>
      <c r="R62" s="66">
        <v>1E-4</v>
      </c>
      <c r="S62" s="66">
        <v>2.8E-3</v>
      </c>
      <c r="T62" s="66">
        <v>4.0000000000000002E-4</v>
      </c>
    </row>
    <row r="63" spans="1:20">
      <c r="A63" t="s">
        <v>466</v>
      </c>
      <c r="B63" t="s">
        <v>467</v>
      </c>
      <c r="C63" t="s">
        <v>99</v>
      </c>
      <c r="D63" t="s">
        <v>122</v>
      </c>
      <c r="E63" t="s">
        <v>465</v>
      </c>
      <c r="F63" t="s">
        <v>131</v>
      </c>
      <c r="G63" t="s">
        <v>1226</v>
      </c>
      <c r="H63" t="s">
        <v>204</v>
      </c>
      <c r="I63" t="s">
        <v>468</v>
      </c>
      <c r="J63" s="65">
        <v>5.01</v>
      </c>
      <c r="K63" t="s">
        <v>101</v>
      </c>
      <c r="L63" s="66">
        <v>0.04</v>
      </c>
      <c r="M63" s="66">
        <v>2.8299999999999999E-2</v>
      </c>
      <c r="N63" s="65">
        <v>317925</v>
      </c>
      <c r="O63" s="65">
        <v>109</v>
      </c>
      <c r="P63" s="65">
        <v>0</v>
      </c>
      <c r="Q63" s="65">
        <v>346.53825000000001</v>
      </c>
      <c r="R63" s="66">
        <v>8.9999999999999998E-4</v>
      </c>
      <c r="S63" s="66">
        <v>9.2999999999999992E-3</v>
      </c>
      <c r="T63" s="66">
        <v>1.4E-3</v>
      </c>
    </row>
    <row r="64" spans="1:20">
      <c r="A64" t="s">
        <v>469</v>
      </c>
      <c r="B64" t="s">
        <v>470</v>
      </c>
      <c r="C64" t="s">
        <v>99</v>
      </c>
      <c r="D64" t="s">
        <v>122</v>
      </c>
      <c r="E64" t="s">
        <v>471</v>
      </c>
      <c r="F64" t="s">
        <v>304</v>
      </c>
      <c r="G64" t="s">
        <v>1227</v>
      </c>
      <c r="H64" t="s">
        <v>149</v>
      </c>
      <c r="I64" t="s">
        <v>472</v>
      </c>
      <c r="J64" s="65">
        <v>2.58</v>
      </c>
      <c r="K64" t="s">
        <v>101</v>
      </c>
      <c r="L64" s="66">
        <v>3.15E-2</v>
      </c>
      <c r="M64" s="66">
        <v>3.61E-2</v>
      </c>
      <c r="N64" s="65">
        <v>22782.58</v>
      </c>
      <c r="O64" s="65">
        <v>99.68</v>
      </c>
      <c r="P64" s="65">
        <v>0</v>
      </c>
      <c r="Q64" s="65">
        <v>22.709675743999998</v>
      </c>
      <c r="R64" s="66">
        <v>1E-4</v>
      </c>
      <c r="S64" s="66">
        <v>5.9999999999999995E-4</v>
      </c>
      <c r="T64" s="66">
        <v>1E-4</v>
      </c>
    </row>
    <row r="65" spans="1:20">
      <c r="A65" t="s">
        <v>473</v>
      </c>
      <c r="B65" t="s">
        <v>474</v>
      </c>
      <c r="C65" t="s">
        <v>99</v>
      </c>
      <c r="D65" t="s">
        <v>122</v>
      </c>
      <c r="E65" t="s">
        <v>471</v>
      </c>
      <c r="F65" t="s">
        <v>304</v>
      </c>
      <c r="G65" t="s">
        <v>1227</v>
      </c>
      <c r="H65" t="s">
        <v>149</v>
      </c>
      <c r="I65" t="s">
        <v>475</v>
      </c>
      <c r="J65" s="65">
        <v>4.21</v>
      </c>
      <c r="K65" t="s">
        <v>101</v>
      </c>
      <c r="L65" s="66">
        <v>2.9499999999999998E-2</v>
      </c>
      <c r="M65" s="66">
        <v>4.48E-2</v>
      </c>
      <c r="N65" s="65">
        <v>111944</v>
      </c>
      <c r="O65" s="65">
        <v>94.69</v>
      </c>
      <c r="P65" s="65">
        <v>0</v>
      </c>
      <c r="Q65" s="65">
        <v>105.9997736</v>
      </c>
      <c r="R65" s="66">
        <v>6.9999999999999999E-4</v>
      </c>
      <c r="S65" s="66">
        <v>2.8999999999999998E-3</v>
      </c>
      <c r="T65" s="66">
        <v>4.0000000000000002E-4</v>
      </c>
    </row>
    <row r="66" spans="1:20">
      <c r="A66" t="s">
        <v>476</v>
      </c>
      <c r="B66" t="s">
        <v>477</v>
      </c>
      <c r="C66" t="s">
        <v>99</v>
      </c>
      <c r="D66" t="s">
        <v>122</v>
      </c>
      <c r="E66" t="s">
        <v>478</v>
      </c>
      <c r="F66" t="s">
        <v>124</v>
      </c>
      <c r="G66" t="s">
        <v>1228</v>
      </c>
      <c r="H66" t="s">
        <v>204</v>
      </c>
      <c r="I66" t="s">
        <v>372</v>
      </c>
      <c r="J66" s="65">
        <v>5.61</v>
      </c>
      <c r="K66" t="s">
        <v>101</v>
      </c>
      <c r="L66" s="66">
        <v>2.0500000000000001E-2</v>
      </c>
      <c r="M66" s="66">
        <v>3.0300000000000001E-2</v>
      </c>
      <c r="N66" s="65">
        <v>465921</v>
      </c>
      <c r="O66" s="65">
        <v>95.08</v>
      </c>
      <c r="P66" s="65">
        <v>0</v>
      </c>
      <c r="Q66" s="65">
        <v>442.9976868</v>
      </c>
      <c r="R66" s="66">
        <v>1.1000000000000001E-3</v>
      </c>
      <c r="S66" s="66">
        <v>1.1900000000000001E-2</v>
      </c>
      <c r="T66" s="66">
        <v>1.8E-3</v>
      </c>
    </row>
    <row r="67" spans="1:20">
      <c r="A67" t="s">
        <v>479</v>
      </c>
      <c r="B67" t="s">
        <v>480</v>
      </c>
      <c r="C67" t="s">
        <v>99</v>
      </c>
      <c r="D67" t="s">
        <v>122</v>
      </c>
      <c r="E67" t="s">
        <v>481</v>
      </c>
      <c r="F67" t="s">
        <v>304</v>
      </c>
      <c r="G67" t="s">
        <v>1227</v>
      </c>
      <c r="H67" t="s">
        <v>149</v>
      </c>
      <c r="I67" t="s">
        <v>344</v>
      </c>
      <c r="J67" s="65">
        <v>5.3</v>
      </c>
      <c r="K67" t="s">
        <v>101</v>
      </c>
      <c r="L67" s="66">
        <v>2.4E-2</v>
      </c>
      <c r="M67" s="66">
        <v>4.8099999999999997E-2</v>
      </c>
      <c r="N67" s="65">
        <v>655120</v>
      </c>
      <c r="O67" s="65">
        <v>88.66</v>
      </c>
      <c r="P67" s="65">
        <v>0</v>
      </c>
      <c r="Q67" s="65">
        <v>580.82939199999998</v>
      </c>
      <c r="R67" s="66">
        <v>4.1000000000000003E-3</v>
      </c>
      <c r="S67" s="66">
        <v>1.5699999999999999E-2</v>
      </c>
      <c r="T67" s="66">
        <v>2.3999999999999998E-3</v>
      </c>
    </row>
    <row r="68" spans="1:20">
      <c r="A68" t="s">
        <v>482</v>
      </c>
      <c r="B68" t="s">
        <v>483</v>
      </c>
      <c r="C68" t="s">
        <v>99</v>
      </c>
      <c r="D68" t="s">
        <v>122</v>
      </c>
      <c r="E68" t="s">
        <v>484</v>
      </c>
      <c r="F68" t="s">
        <v>304</v>
      </c>
      <c r="G68" t="s">
        <v>1228</v>
      </c>
      <c r="H68" t="s">
        <v>204</v>
      </c>
      <c r="I68" t="s">
        <v>485</v>
      </c>
      <c r="J68" s="65">
        <v>3.41</v>
      </c>
      <c r="K68" t="s">
        <v>101</v>
      </c>
      <c r="L68" s="66">
        <v>3.4200000000000001E-2</v>
      </c>
      <c r="M68" s="66">
        <v>3.9100000000000003E-2</v>
      </c>
      <c r="N68" s="65">
        <v>485000</v>
      </c>
      <c r="O68" s="65">
        <v>99</v>
      </c>
      <c r="P68" s="65">
        <v>0</v>
      </c>
      <c r="Q68" s="65">
        <v>480.15</v>
      </c>
      <c r="R68" s="66">
        <v>1.2999999999999999E-3</v>
      </c>
      <c r="S68" s="66">
        <v>1.29E-2</v>
      </c>
      <c r="T68" s="66">
        <v>2E-3</v>
      </c>
    </row>
    <row r="69" spans="1:20">
      <c r="A69" t="s">
        <v>486</v>
      </c>
      <c r="B69" t="s">
        <v>487</v>
      </c>
      <c r="C69" t="s">
        <v>99</v>
      </c>
      <c r="D69" t="s">
        <v>122</v>
      </c>
      <c r="E69" t="s">
        <v>488</v>
      </c>
      <c r="F69" t="s">
        <v>304</v>
      </c>
      <c r="G69" t="s">
        <v>1228</v>
      </c>
      <c r="H69" t="s">
        <v>204</v>
      </c>
      <c r="I69" t="s">
        <v>344</v>
      </c>
      <c r="J69" s="65">
        <v>2.46</v>
      </c>
      <c r="K69" t="s">
        <v>101</v>
      </c>
      <c r="L69" s="66">
        <v>4.2000000000000003E-2</v>
      </c>
      <c r="M69" s="66">
        <v>2.46E-2</v>
      </c>
      <c r="N69" s="65">
        <v>61690</v>
      </c>
      <c r="O69" s="65">
        <v>106</v>
      </c>
      <c r="P69" s="65">
        <v>0</v>
      </c>
      <c r="Q69" s="65">
        <v>65.391400000000004</v>
      </c>
      <c r="R69" s="66">
        <v>1E-4</v>
      </c>
      <c r="S69" s="66">
        <v>1.8E-3</v>
      </c>
      <c r="T69" s="66">
        <v>2.9999999999999997E-4</v>
      </c>
    </row>
    <row r="70" spans="1:20">
      <c r="A70" t="s">
        <v>489</v>
      </c>
      <c r="B70" t="s">
        <v>490</v>
      </c>
      <c r="C70" t="s">
        <v>99</v>
      </c>
      <c r="D70" t="s">
        <v>122</v>
      </c>
      <c r="E70" t="s">
        <v>488</v>
      </c>
      <c r="F70" t="s">
        <v>304</v>
      </c>
      <c r="G70" t="s">
        <v>1228</v>
      </c>
      <c r="H70" t="s">
        <v>204</v>
      </c>
      <c r="I70" t="s">
        <v>234</v>
      </c>
      <c r="J70" s="65">
        <v>4.08</v>
      </c>
      <c r="K70" t="s">
        <v>101</v>
      </c>
      <c r="L70" s="66">
        <v>4.2999999999999997E-2</v>
      </c>
      <c r="M70" s="66">
        <v>3.49E-2</v>
      </c>
      <c r="N70" s="65">
        <v>300875</v>
      </c>
      <c r="O70" s="65">
        <v>104.3</v>
      </c>
      <c r="P70" s="65">
        <v>0</v>
      </c>
      <c r="Q70" s="65">
        <v>313.81262500000003</v>
      </c>
      <c r="R70" s="66">
        <v>2.9999999999999997E-4</v>
      </c>
      <c r="S70" s="66">
        <v>8.5000000000000006E-3</v>
      </c>
      <c r="T70" s="66">
        <v>1.2999999999999999E-3</v>
      </c>
    </row>
    <row r="71" spans="1:20">
      <c r="A71" t="s">
        <v>491</v>
      </c>
      <c r="B71" t="s">
        <v>492</v>
      </c>
      <c r="C71" t="s">
        <v>99</v>
      </c>
      <c r="D71" t="s">
        <v>122</v>
      </c>
      <c r="E71" t="s">
        <v>493</v>
      </c>
      <c r="F71" t="s">
        <v>122</v>
      </c>
      <c r="G71" t="s">
        <v>1228</v>
      </c>
      <c r="H71" t="s">
        <v>204</v>
      </c>
      <c r="I71" t="s">
        <v>494</v>
      </c>
      <c r="J71" s="65">
        <v>2.71</v>
      </c>
      <c r="K71" t="s">
        <v>101</v>
      </c>
      <c r="L71" s="66">
        <v>5.5500000000000001E-2</v>
      </c>
      <c r="M71" s="66">
        <v>0.15079999999999999</v>
      </c>
      <c r="N71" s="65">
        <v>94708</v>
      </c>
      <c r="O71" s="65">
        <v>79.33</v>
      </c>
      <c r="P71" s="65">
        <v>0</v>
      </c>
      <c r="Q71" s="65">
        <v>75.131856400000004</v>
      </c>
      <c r="R71" s="66">
        <v>2.0000000000000001E-4</v>
      </c>
      <c r="S71" s="66">
        <v>2E-3</v>
      </c>
      <c r="T71" s="66">
        <v>2.9999999999999997E-4</v>
      </c>
    </row>
    <row r="72" spans="1:20">
      <c r="A72" t="s">
        <v>495</v>
      </c>
      <c r="B72" t="s">
        <v>496</v>
      </c>
      <c r="C72" t="s">
        <v>99</v>
      </c>
      <c r="D72" t="s">
        <v>122</v>
      </c>
      <c r="E72" t="s">
        <v>382</v>
      </c>
      <c r="F72" t="s">
        <v>111</v>
      </c>
      <c r="G72" t="s">
        <v>1228</v>
      </c>
      <c r="H72" t="s">
        <v>204</v>
      </c>
      <c r="I72" t="s">
        <v>234</v>
      </c>
      <c r="J72" s="65">
        <v>5.43</v>
      </c>
      <c r="K72" t="s">
        <v>101</v>
      </c>
      <c r="L72" s="66">
        <v>2.1999999999999999E-2</v>
      </c>
      <c r="M72" s="66">
        <v>4.9500000000000002E-2</v>
      </c>
      <c r="N72" s="65">
        <v>41295</v>
      </c>
      <c r="O72" s="65">
        <v>87</v>
      </c>
      <c r="P72" s="65">
        <v>0</v>
      </c>
      <c r="Q72" s="65">
        <v>35.926650000000002</v>
      </c>
      <c r="R72" s="66">
        <v>1E-4</v>
      </c>
      <c r="S72" s="66">
        <v>1E-3</v>
      </c>
      <c r="T72" s="66">
        <v>1E-4</v>
      </c>
    </row>
    <row r="73" spans="1:20">
      <c r="A73" t="s">
        <v>497</v>
      </c>
      <c r="B73" t="s">
        <v>498</v>
      </c>
      <c r="C73" t="s">
        <v>99</v>
      </c>
      <c r="D73" t="s">
        <v>122</v>
      </c>
      <c r="E73" t="s">
        <v>499</v>
      </c>
      <c r="F73" t="s">
        <v>304</v>
      </c>
      <c r="G73" t="s">
        <v>1227</v>
      </c>
      <c r="H73" t="s">
        <v>149</v>
      </c>
      <c r="I73" t="s">
        <v>234</v>
      </c>
      <c r="J73" s="65">
        <v>5.44</v>
      </c>
      <c r="K73" t="s">
        <v>101</v>
      </c>
      <c r="L73" s="66">
        <v>2.8000000000000001E-2</v>
      </c>
      <c r="M73" s="66">
        <v>3.04E-2</v>
      </c>
      <c r="N73" s="65">
        <v>215058</v>
      </c>
      <c r="O73" s="65">
        <v>99.5</v>
      </c>
      <c r="P73" s="65">
        <v>0</v>
      </c>
      <c r="Q73" s="65">
        <v>213.98271</v>
      </c>
      <c r="R73" s="66">
        <v>4.0000000000000002E-4</v>
      </c>
      <c r="S73" s="66">
        <v>5.7999999999999996E-3</v>
      </c>
      <c r="T73" s="66">
        <v>8.9999999999999998E-4</v>
      </c>
    </row>
    <row r="74" spans="1:20">
      <c r="A74" t="s">
        <v>500</v>
      </c>
      <c r="B74" t="s">
        <v>501</v>
      </c>
      <c r="C74" t="s">
        <v>99</v>
      </c>
      <c r="D74" t="s">
        <v>122</v>
      </c>
      <c r="E74" t="s">
        <v>502</v>
      </c>
      <c r="F74" t="s">
        <v>122</v>
      </c>
      <c r="G74" t="s">
        <v>1228</v>
      </c>
      <c r="H74" t="s">
        <v>204</v>
      </c>
      <c r="I74" t="s">
        <v>344</v>
      </c>
      <c r="J74" s="65">
        <v>2.67</v>
      </c>
      <c r="K74" t="s">
        <v>101</v>
      </c>
      <c r="L74" s="66">
        <v>4.65E-2</v>
      </c>
      <c r="M74" s="66">
        <v>5.8099999999999999E-2</v>
      </c>
      <c r="N74" s="65">
        <v>419072</v>
      </c>
      <c r="O74" s="65">
        <v>97.95</v>
      </c>
      <c r="P74" s="65">
        <v>0</v>
      </c>
      <c r="Q74" s="65">
        <v>410.48102399999999</v>
      </c>
      <c r="R74" s="66">
        <v>1.5E-3</v>
      </c>
      <c r="S74" s="66">
        <v>1.11E-2</v>
      </c>
      <c r="T74" s="66">
        <v>1.6999999999999999E-3</v>
      </c>
    </row>
    <row r="75" spans="1:20">
      <c r="A75" t="s">
        <v>503</v>
      </c>
      <c r="B75" t="s">
        <v>504</v>
      </c>
      <c r="C75" t="s">
        <v>99</v>
      </c>
      <c r="D75" t="s">
        <v>122</v>
      </c>
      <c r="E75" t="s">
        <v>505</v>
      </c>
      <c r="F75" t="s">
        <v>131</v>
      </c>
      <c r="G75" t="s">
        <v>1228</v>
      </c>
      <c r="H75" t="s">
        <v>204</v>
      </c>
      <c r="I75" t="s">
        <v>234</v>
      </c>
      <c r="J75" s="65">
        <v>5.0599999999999996</v>
      </c>
      <c r="K75" t="s">
        <v>101</v>
      </c>
      <c r="L75" s="66">
        <v>2.5000000000000001E-2</v>
      </c>
      <c r="M75" s="66">
        <v>4.1300000000000003E-2</v>
      </c>
      <c r="N75" s="65">
        <v>157542</v>
      </c>
      <c r="O75" s="65">
        <v>92.81</v>
      </c>
      <c r="P75" s="65">
        <v>0</v>
      </c>
      <c r="Q75" s="65">
        <v>146.21473019999999</v>
      </c>
      <c r="R75" s="66">
        <v>2.9999999999999997E-4</v>
      </c>
      <c r="S75" s="66">
        <v>3.8999999999999998E-3</v>
      </c>
      <c r="T75" s="66">
        <v>5.9999999999999995E-4</v>
      </c>
    </row>
    <row r="76" spans="1:20">
      <c r="A76" t="s">
        <v>506</v>
      </c>
      <c r="B76" t="s">
        <v>507</v>
      </c>
      <c r="C76" t="s">
        <v>99</v>
      </c>
      <c r="D76" t="s">
        <v>122</v>
      </c>
      <c r="E76" t="s">
        <v>461</v>
      </c>
      <c r="F76" t="s">
        <v>122</v>
      </c>
      <c r="G76" t="s">
        <v>1228</v>
      </c>
      <c r="H76" t="s">
        <v>204</v>
      </c>
      <c r="I76" t="s">
        <v>508</v>
      </c>
      <c r="J76" s="65">
        <v>1.9</v>
      </c>
      <c r="K76" t="s">
        <v>101</v>
      </c>
      <c r="L76" s="66">
        <v>6.9000000000000006E-2</v>
      </c>
      <c r="M76" s="66">
        <v>0.12909999999999999</v>
      </c>
      <c r="N76" s="65">
        <v>792079</v>
      </c>
      <c r="O76" s="65">
        <v>92.2</v>
      </c>
      <c r="P76" s="65">
        <v>0</v>
      </c>
      <c r="Q76" s="65">
        <v>730.29683799999998</v>
      </c>
      <c r="R76" s="66">
        <v>2.3E-3</v>
      </c>
      <c r="S76" s="66">
        <v>1.9699999999999999E-2</v>
      </c>
      <c r="T76" s="66">
        <v>3.0000000000000001E-3</v>
      </c>
    </row>
    <row r="77" spans="1:20">
      <c r="A77" t="s">
        <v>509</v>
      </c>
      <c r="B77" t="s">
        <v>510</v>
      </c>
      <c r="C77" t="s">
        <v>99</v>
      </c>
      <c r="D77" t="s">
        <v>122</v>
      </c>
      <c r="E77" t="s">
        <v>511</v>
      </c>
      <c r="F77" t="s">
        <v>122</v>
      </c>
      <c r="G77" t="s">
        <v>1229</v>
      </c>
      <c r="H77" t="s">
        <v>149</v>
      </c>
      <c r="I77" t="s">
        <v>512</v>
      </c>
      <c r="J77" s="65">
        <v>6.23</v>
      </c>
      <c r="K77" t="s">
        <v>101</v>
      </c>
      <c r="L77" s="66">
        <v>3.2500000000000001E-2</v>
      </c>
      <c r="M77" s="66">
        <v>4.8800000000000003E-2</v>
      </c>
      <c r="N77" s="65">
        <v>628000</v>
      </c>
      <c r="O77" s="65">
        <v>90.65</v>
      </c>
      <c r="P77" s="65">
        <v>0</v>
      </c>
      <c r="Q77" s="65">
        <v>569.28200000000004</v>
      </c>
      <c r="R77" s="66">
        <v>2.5000000000000001E-3</v>
      </c>
      <c r="S77" s="66">
        <v>1.5299999999999999E-2</v>
      </c>
      <c r="T77" s="66">
        <v>2.3999999999999998E-3</v>
      </c>
    </row>
    <row r="78" spans="1:20">
      <c r="A78" t="s">
        <v>513</v>
      </c>
      <c r="B78" t="s">
        <v>514</v>
      </c>
      <c r="C78" t="s">
        <v>99</v>
      </c>
      <c r="D78" t="s">
        <v>122</v>
      </c>
      <c r="E78" t="s">
        <v>515</v>
      </c>
      <c r="F78" t="s">
        <v>516</v>
      </c>
      <c r="G78" t="s">
        <v>1229</v>
      </c>
      <c r="H78" t="s">
        <v>149</v>
      </c>
      <c r="I78" t="s">
        <v>517</v>
      </c>
      <c r="J78" s="65">
        <v>2.62</v>
      </c>
      <c r="K78" t="s">
        <v>101</v>
      </c>
      <c r="L78" s="66">
        <v>2.4500000000000001E-2</v>
      </c>
      <c r="M78" s="66">
        <v>5.8599999999999999E-2</v>
      </c>
      <c r="N78" s="65">
        <v>656425</v>
      </c>
      <c r="O78" s="65">
        <v>92.3</v>
      </c>
      <c r="P78" s="65">
        <v>0</v>
      </c>
      <c r="Q78" s="65">
        <v>605.88027499999998</v>
      </c>
      <c r="R78" s="66">
        <v>5.4999999999999997E-3</v>
      </c>
      <c r="S78" s="66">
        <v>1.6299999999999999E-2</v>
      </c>
      <c r="T78" s="66">
        <v>2.5000000000000001E-3</v>
      </c>
    </row>
    <row r="79" spans="1:20">
      <c r="A79" t="s">
        <v>518</v>
      </c>
      <c r="B79" t="s">
        <v>519</v>
      </c>
      <c r="C79" t="s">
        <v>99</v>
      </c>
      <c r="D79" t="s">
        <v>122</v>
      </c>
      <c r="E79" t="s">
        <v>520</v>
      </c>
      <c r="F79" t="s">
        <v>439</v>
      </c>
      <c r="G79" t="s">
        <v>1230</v>
      </c>
      <c r="H79" t="s">
        <v>204</v>
      </c>
      <c r="I79" t="s">
        <v>344</v>
      </c>
      <c r="J79" s="65">
        <v>5.31</v>
      </c>
      <c r="K79" t="s">
        <v>101</v>
      </c>
      <c r="L79" s="66">
        <v>2.7E-2</v>
      </c>
      <c r="M79" s="66">
        <v>5.6300000000000003E-2</v>
      </c>
      <c r="N79" s="65">
        <v>454808</v>
      </c>
      <c r="O79" s="65">
        <v>86</v>
      </c>
      <c r="P79" s="65">
        <v>0</v>
      </c>
      <c r="Q79" s="65">
        <v>391.13488000000001</v>
      </c>
      <c r="R79" s="66">
        <v>5.9999999999999995E-4</v>
      </c>
      <c r="S79" s="66">
        <v>1.0500000000000001E-2</v>
      </c>
      <c r="T79" s="66">
        <v>1.6000000000000001E-3</v>
      </c>
    </row>
    <row r="80" spans="1:20">
      <c r="A80" t="s">
        <v>521</v>
      </c>
      <c r="B80" t="s">
        <v>522</v>
      </c>
      <c r="C80" t="s">
        <v>99</v>
      </c>
      <c r="D80" t="s">
        <v>122</v>
      </c>
      <c r="E80" t="s">
        <v>406</v>
      </c>
      <c r="F80" t="s">
        <v>122</v>
      </c>
      <c r="G80" t="s">
        <v>1230</v>
      </c>
      <c r="H80" t="s">
        <v>204</v>
      </c>
      <c r="I80" t="s">
        <v>440</v>
      </c>
      <c r="J80" s="65">
        <v>2.64</v>
      </c>
      <c r="K80" t="s">
        <v>101</v>
      </c>
      <c r="L80" s="66">
        <v>6.9000000000000006E-2</v>
      </c>
      <c r="M80" s="66">
        <v>0.2157</v>
      </c>
      <c r="N80" s="65">
        <v>558344</v>
      </c>
      <c r="O80" s="65">
        <v>71.489999999999995</v>
      </c>
      <c r="P80" s="65">
        <v>0</v>
      </c>
      <c r="Q80" s="65">
        <v>399.16012560000001</v>
      </c>
      <c r="R80" s="66">
        <v>8.0000000000000004E-4</v>
      </c>
      <c r="S80" s="66">
        <v>1.0800000000000001E-2</v>
      </c>
      <c r="T80" s="66">
        <v>1.6999999999999999E-3</v>
      </c>
    </row>
    <row r="81" spans="1:20">
      <c r="A81" t="s">
        <v>523</v>
      </c>
      <c r="B81" t="s">
        <v>524</v>
      </c>
      <c r="C81" t="s">
        <v>99</v>
      </c>
      <c r="D81" t="s">
        <v>122</v>
      </c>
      <c r="E81" t="s">
        <v>525</v>
      </c>
      <c r="F81" t="s">
        <v>439</v>
      </c>
      <c r="G81" t="s">
        <v>1229</v>
      </c>
      <c r="H81" t="s">
        <v>149</v>
      </c>
      <c r="I81" t="s">
        <v>376</v>
      </c>
      <c r="J81" s="65">
        <v>1.68</v>
      </c>
      <c r="K81" t="s">
        <v>101</v>
      </c>
      <c r="L81" s="66">
        <v>4.5499999999999999E-2</v>
      </c>
      <c r="M81" s="66">
        <v>2.86E-2</v>
      </c>
      <c r="N81" s="65">
        <v>168432.72</v>
      </c>
      <c r="O81" s="65">
        <v>104</v>
      </c>
      <c r="P81" s="65">
        <v>0</v>
      </c>
      <c r="Q81" s="65">
        <v>175.17002880000001</v>
      </c>
      <c r="R81" s="66">
        <v>6.9999999999999999E-4</v>
      </c>
      <c r="S81" s="66">
        <v>4.7000000000000002E-3</v>
      </c>
      <c r="T81" s="66">
        <v>6.9999999999999999E-4</v>
      </c>
    </row>
    <row r="82" spans="1:20">
      <c r="A82" t="s">
        <v>526</v>
      </c>
      <c r="B82" t="s">
        <v>527</v>
      </c>
      <c r="C82" t="s">
        <v>99</v>
      </c>
      <c r="D82" t="s">
        <v>122</v>
      </c>
      <c r="E82" t="s">
        <v>525</v>
      </c>
      <c r="F82" t="s">
        <v>439</v>
      </c>
      <c r="G82" t="s">
        <v>1229</v>
      </c>
      <c r="H82" t="s">
        <v>149</v>
      </c>
      <c r="I82" t="s">
        <v>234</v>
      </c>
      <c r="J82" s="65">
        <v>3.71</v>
      </c>
      <c r="K82" t="s">
        <v>101</v>
      </c>
      <c r="L82" s="66">
        <v>3.2899999999999999E-2</v>
      </c>
      <c r="M82" s="66">
        <v>3.2000000000000001E-2</v>
      </c>
      <c r="N82" s="65">
        <v>197373</v>
      </c>
      <c r="O82" s="65">
        <v>100.42</v>
      </c>
      <c r="P82" s="65">
        <v>0</v>
      </c>
      <c r="Q82" s="65">
        <v>198.20196659999999</v>
      </c>
      <c r="R82" s="66">
        <v>6.9999999999999999E-4</v>
      </c>
      <c r="S82" s="66">
        <v>5.3E-3</v>
      </c>
      <c r="T82" s="66">
        <v>8.0000000000000004E-4</v>
      </c>
    </row>
    <row r="83" spans="1:20">
      <c r="A83" t="s">
        <v>528</v>
      </c>
      <c r="B83" t="s">
        <v>529</v>
      </c>
      <c r="C83" t="s">
        <v>99</v>
      </c>
      <c r="D83" t="s">
        <v>122</v>
      </c>
      <c r="E83" t="s">
        <v>502</v>
      </c>
      <c r="F83" t="s">
        <v>122</v>
      </c>
      <c r="G83" t="s">
        <v>1230</v>
      </c>
      <c r="H83" t="s">
        <v>204</v>
      </c>
      <c r="I83" t="s">
        <v>397</v>
      </c>
      <c r="J83" s="65">
        <v>1.67</v>
      </c>
      <c r="K83" t="s">
        <v>101</v>
      </c>
      <c r="L83" s="66">
        <v>7.2999999999999995E-2</v>
      </c>
      <c r="M83" s="66">
        <v>0.1104</v>
      </c>
      <c r="N83" s="65">
        <v>590503.19999999995</v>
      </c>
      <c r="O83" s="65">
        <v>95.7</v>
      </c>
      <c r="P83" s="65">
        <v>0</v>
      </c>
      <c r="Q83" s="65">
        <v>565.11156240000003</v>
      </c>
      <c r="R83" s="66">
        <v>2.0999999999999999E-3</v>
      </c>
      <c r="S83" s="66">
        <v>1.52E-2</v>
      </c>
      <c r="T83" s="66">
        <v>2.3E-3</v>
      </c>
    </row>
    <row r="84" spans="1:20">
      <c r="A84" t="s">
        <v>530</v>
      </c>
      <c r="B84" t="s">
        <v>531</v>
      </c>
      <c r="C84" t="s">
        <v>99</v>
      </c>
      <c r="D84" t="s">
        <v>122</v>
      </c>
      <c r="E84" t="s">
        <v>532</v>
      </c>
      <c r="F84" t="s">
        <v>111</v>
      </c>
      <c r="G84" t="s">
        <v>1233</v>
      </c>
      <c r="H84" t="s">
        <v>149</v>
      </c>
      <c r="I84" t="s">
        <v>533</v>
      </c>
      <c r="J84" s="65">
        <v>2.56</v>
      </c>
      <c r="K84" t="s">
        <v>101</v>
      </c>
      <c r="L84" s="66">
        <v>4.5999999999999999E-2</v>
      </c>
      <c r="M84" s="66">
        <v>6.1199999999999997E-2</v>
      </c>
      <c r="N84" s="65">
        <v>1230176.92</v>
      </c>
      <c r="O84" s="65">
        <v>97.52</v>
      </c>
      <c r="P84" s="65">
        <v>0</v>
      </c>
      <c r="Q84" s="65">
        <v>1199.6685323839999</v>
      </c>
      <c r="R84" s="66">
        <v>1.4E-3</v>
      </c>
      <c r="S84" s="66">
        <v>3.2300000000000002E-2</v>
      </c>
      <c r="T84" s="66">
        <v>5.0000000000000001E-3</v>
      </c>
    </row>
    <row r="85" spans="1:20">
      <c r="A85" t="s">
        <v>534</v>
      </c>
      <c r="B85" t="s">
        <v>535</v>
      </c>
      <c r="C85" t="s">
        <v>99</v>
      </c>
      <c r="D85" t="s">
        <v>122</v>
      </c>
      <c r="E85" t="s">
        <v>532</v>
      </c>
      <c r="F85" t="s">
        <v>111</v>
      </c>
      <c r="G85" t="s">
        <v>1233</v>
      </c>
      <c r="H85" t="s">
        <v>149</v>
      </c>
      <c r="I85" t="s">
        <v>536</v>
      </c>
      <c r="J85" s="65">
        <v>0.9</v>
      </c>
      <c r="K85" t="s">
        <v>101</v>
      </c>
      <c r="L85" s="66">
        <v>4.02E-2</v>
      </c>
      <c r="M85" s="66">
        <v>5.91E-2</v>
      </c>
      <c r="N85" s="65">
        <v>338101.6</v>
      </c>
      <c r="O85" s="65">
        <v>100.06</v>
      </c>
      <c r="P85" s="65">
        <v>0</v>
      </c>
      <c r="Q85" s="65">
        <v>338.30446095999997</v>
      </c>
      <c r="R85" s="66">
        <v>1.5E-3</v>
      </c>
      <c r="S85" s="66">
        <v>9.1000000000000004E-3</v>
      </c>
      <c r="T85" s="66">
        <v>1.4E-3</v>
      </c>
    </row>
    <row r="86" spans="1:20">
      <c r="A86" t="s">
        <v>537</v>
      </c>
      <c r="B86" t="s">
        <v>538</v>
      </c>
      <c r="C86" t="s">
        <v>99</v>
      </c>
      <c r="D86" t="s">
        <v>122</v>
      </c>
      <c r="E86" t="s">
        <v>539</v>
      </c>
      <c r="F86" t="s">
        <v>122</v>
      </c>
      <c r="G86" t="s">
        <v>1233</v>
      </c>
      <c r="H86" t="s">
        <v>149</v>
      </c>
      <c r="I86" t="s">
        <v>312</v>
      </c>
      <c r="J86" s="65">
        <v>1.04</v>
      </c>
      <c r="K86" t="s">
        <v>101</v>
      </c>
      <c r="L86" s="66">
        <v>3.7499999999999999E-2</v>
      </c>
      <c r="M86" s="66">
        <v>0.23230000000000001</v>
      </c>
      <c r="N86" s="65">
        <v>420322.98</v>
      </c>
      <c r="O86" s="65">
        <v>84.91</v>
      </c>
      <c r="P86" s="65">
        <v>0</v>
      </c>
      <c r="Q86" s="65">
        <v>356.89624231800002</v>
      </c>
      <c r="R86" s="66">
        <v>1.5E-3</v>
      </c>
      <c r="S86" s="66">
        <v>9.5999999999999992E-3</v>
      </c>
      <c r="T86" s="66">
        <v>1.5E-3</v>
      </c>
    </row>
    <row r="87" spans="1:20">
      <c r="A87" t="s">
        <v>540</v>
      </c>
      <c r="B87" t="s">
        <v>541</v>
      </c>
      <c r="C87" t="s">
        <v>99</v>
      </c>
      <c r="D87" t="s">
        <v>122</v>
      </c>
      <c r="E87" t="s">
        <v>542</v>
      </c>
      <c r="F87" t="s">
        <v>304</v>
      </c>
      <c r="G87" t="s">
        <v>1233</v>
      </c>
      <c r="H87" t="s">
        <v>149</v>
      </c>
      <c r="I87" t="s">
        <v>543</v>
      </c>
      <c r="J87" s="65">
        <v>3.66</v>
      </c>
      <c r="K87" t="s">
        <v>101</v>
      </c>
      <c r="L87" s="66">
        <v>4.3999999999999997E-2</v>
      </c>
      <c r="M87" s="66">
        <v>7.1499999999999994E-2</v>
      </c>
      <c r="N87" s="65">
        <v>376858</v>
      </c>
      <c r="O87" s="65">
        <v>92</v>
      </c>
      <c r="P87" s="65">
        <v>0</v>
      </c>
      <c r="Q87" s="65">
        <v>346.70936</v>
      </c>
      <c r="R87" s="66">
        <v>5.4000000000000003E-3</v>
      </c>
      <c r="S87" s="66">
        <v>9.2999999999999992E-3</v>
      </c>
      <c r="T87" s="66">
        <v>1.4E-3</v>
      </c>
    </row>
    <row r="88" spans="1:20">
      <c r="A88" t="s">
        <v>544</v>
      </c>
      <c r="B88" t="s">
        <v>545</v>
      </c>
      <c r="C88" t="s">
        <v>99</v>
      </c>
      <c r="D88" t="s">
        <v>122</v>
      </c>
      <c r="E88" t="s">
        <v>546</v>
      </c>
      <c r="F88" t="s">
        <v>304</v>
      </c>
      <c r="G88" t="s">
        <v>1234</v>
      </c>
      <c r="H88" t="s">
        <v>204</v>
      </c>
      <c r="I88" t="s">
        <v>547</v>
      </c>
      <c r="J88" s="65">
        <v>2.29</v>
      </c>
      <c r="K88" t="s">
        <v>101</v>
      </c>
      <c r="L88" s="66">
        <v>4.3999999999999997E-2</v>
      </c>
      <c r="M88" s="66">
        <v>5.3999999999999999E-2</v>
      </c>
      <c r="N88" s="65">
        <v>678000</v>
      </c>
      <c r="O88" s="65">
        <v>99</v>
      </c>
      <c r="P88" s="65">
        <v>0</v>
      </c>
      <c r="Q88" s="65">
        <v>671.22</v>
      </c>
      <c r="R88" s="66">
        <v>5.1999999999999998E-3</v>
      </c>
      <c r="S88" s="66">
        <v>1.8100000000000002E-2</v>
      </c>
      <c r="T88" s="66">
        <v>2.8E-3</v>
      </c>
    </row>
    <row r="89" spans="1:20">
      <c r="A89" t="s">
        <v>548</v>
      </c>
      <c r="B89" t="s">
        <v>549</v>
      </c>
      <c r="C89" t="s">
        <v>99</v>
      </c>
      <c r="D89" t="s">
        <v>122</v>
      </c>
      <c r="E89" t="s">
        <v>550</v>
      </c>
      <c r="F89" t="s">
        <v>304</v>
      </c>
      <c r="G89" t="s">
        <v>1235</v>
      </c>
      <c r="H89" t="s">
        <v>204</v>
      </c>
      <c r="I89" t="s">
        <v>551</v>
      </c>
      <c r="J89" s="65">
        <v>1.74</v>
      </c>
      <c r="K89" t="s">
        <v>101</v>
      </c>
      <c r="L89" s="66">
        <v>6.3E-2</v>
      </c>
      <c r="M89" s="66">
        <v>0.1154</v>
      </c>
      <c r="N89" s="65">
        <v>22771</v>
      </c>
      <c r="O89" s="65">
        <v>93.5</v>
      </c>
      <c r="P89" s="65">
        <v>0</v>
      </c>
      <c r="Q89" s="65">
        <v>21.290884999999999</v>
      </c>
      <c r="R89" s="66">
        <v>2.0000000000000001E-4</v>
      </c>
      <c r="S89" s="66">
        <v>5.9999999999999995E-4</v>
      </c>
      <c r="T89" s="66">
        <v>1E-4</v>
      </c>
    </row>
    <row r="90" spans="1:20">
      <c r="A90" t="s">
        <v>552</v>
      </c>
      <c r="B90" t="s">
        <v>553</v>
      </c>
      <c r="C90" t="s">
        <v>99</v>
      </c>
      <c r="D90" t="s">
        <v>122</v>
      </c>
      <c r="E90" t="s">
        <v>554</v>
      </c>
      <c r="F90" t="s">
        <v>122</v>
      </c>
      <c r="G90" t="s">
        <v>1235</v>
      </c>
      <c r="H90" t="s">
        <v>204</v>
      </c>
      <c r="I90" t="s">
        <v>555</v>
      </c>
      <c r="J90" s="65">
        <v>0.5</v>
      </c>
      <c r="K90" t="s">
        <v>101</v>
      </c>
      <c r="L90" s="66">
        <v>5.0999999999999997E-2</v>
      </c>
      <c r="M90" s="66">
        <v>0.3569</v>
      </c>
      <c r="N90" s="65">
        <v>283002.37</v>
      </c>
      <c r="O90" s="65">
        <v>88</v>
      </c>
      <c r="P90" s="65">
        <v>0</v>
      </c>
      <c r="Q90" s="65">
        <v>249.04208560000001</v>
      </c>
      <c r="R90" s="66">
        <v>4.0000000000000002E-4</v>
      </c>
      <c r="S90" s="66">
        <v>6.7000000000000002E-3</v>
      </c>
      <c r="T90" s="66">
        <v>1E-3</v>
      </c>
    </row>
    <row r="91" spans="1:20">
      <c r="A91" s="67" t="s">
        <v>281</v>
      </c>
      <c r="B91" s="14"/>
      <c r="C91" s="14"/>
      <c r="D91" s="14"/>
      <c r="E91" s="14"/>
      <c r="G91" s="14">
        <v>0</v>
      </c>
      <c r="J91" s="69">
        <v>3.45</v>
      </c>
      <c r="M91" s="68">
        <v>7.0400000000000004E-2</v>
      </c>
      <c r="N91" s="69">
        <v>2541807.7599999998</v>
      </c>
      <c r="P91" s="69">
        <v>0</v>
      </c>
      <c r="Q91" s="69">
        <v>2336.5757333880001</v>
      </c>
      <c r="S91" s="68">
        <v>6.3E-2</v>
      </c>
      <c r="T91" s="68">
        <v>9.7000000000000003E-3</v>
      </c>
    </row>
    <row r="92" spans="1:20">
      <c r="A92" t="s">
        <v>556</v>
      </c>
      <c r="B92" t="s">
        <v>557</v>
      </c>
      <c r="C92" t="s">
        <v>99</v>
      </c>
      <c r="D92" t="s">
        <v>122</v>
      </c>
      <c r="E92" t="s">
        <v>286</v>
      </c>
      <c r="F92" t="s">
        <v>287</v>
      </c>
      <c r="G92" t="s">
        <v>1221</v>
      </c>
      <c r="H92" t="s">
        <v>204</v>
      </c>
      <c r="I92" t="s">
        <v>558</v>
      </c>
      <c r="J92" s="65">
        <v>3.22</v>
      </c>
      <c r="K92" t="s">
        <v>101</v>
      </c>
      <c r="L92" s="66">
        <v>2.9000000000000001E-2</v>
      </c>
      <c r="M92" s="66">
        <v>3.4000000000000002E-2</v>
      </c>
      <c r="N92" s="65">
        <v>591704</v>
      </c>
      <c r="O92" s="65">
        <v>98.56</v>
      </c>
      <c r="P92" s="65">
        <v>0</v>
      </c>
      <c r="Q92" s="65">
        <v>583.18346240000005</v>
      </c>
      <c r="R92" s="66">
        <v>6.9999999999999999E-4</v>
      </c>
      <c r="S92" s="66">
        <v>1.5699999999999999E-2</v>
      </c>
      <c r="T92" s="66">
        <v>2.3999999999999998E-3</v>
      </c>
    </row>
    <row r="93" spans="1:20">
      <c r="A93" t="s">
        <v>559</v>
      </c>
      <c r="B93" t="s">
        <v>560</v>
      </c>
      <c r="C93" t="s">
        <v>99</v>
      </c>
      <c r="D93" t="s">
        <v>122</v>
      </c>
      <c r="E93" t="s">
        <v>341</v>
      </c>
      <c r="F93" t="s">
        <v>304</v>
      </c>
      <c r="G93" t="s">
        <v>1225</v>
      </c>
      <c r="H93" t="s">
        <v>149</v>
      </c>
      <c r="I93" t="s">
        <v>561</v>
      </c>
      <c r="J93" s="65">
        <v>4.91</v>
      </c>
      <c r="K93" t="s">
        <v>101</v>
      </c>
      <c r="L93" s="66">
        <v>3.78E-2</v>
      </c>
      <c r="M93" s="66">
        <v>3.8300000000000001E-2</v>
      </c>
      <c r="N93" s="65">
        <v>388808.37</v>
      </c>
      <c r="O93" s="65">
        <v>100.58</v>
      </c>
      <c r="P93" s="65">
        <v>0</v>
      </c>
      <c r="Q93" s="65">
        <v>391.06345854599999</v>
      </c>
      <c r="R93" s="66">
        <v>1.6999999999999999E-3</v>
      </c>
      <c r="S93" s="66">
        <v>1.0500000000000001E-2</v>
      </c>
      <c r="T93" s="66">
        <v>1.6000000000000001E-3</v>
      </c>
    </row>
    <row r="94" spans="1:20">
      <c r="A94" t="s">
        <v>562</v>
      </c>
      <c r="B94" t="s">
        <v>563</v>
      </c>
      <c r="C94" t="s">
        <v>99</v>
      </c>
      <c r="D94" t="s">
        <v>122</v>
      </c>
      <c r="E94" t="s">
        <v>564</v>
      </c>
      <c r="F94" t="s">
        <v>122</v>
      </c>
      <c r="G94" t="s">
        <v>1225</v>
      </c>
      <c r="H94" t="s">
        <v>149</v>
      </c>
      <c r="I94" t="s">
        <v>565</v>
      </c>
      <c r="J94" s="65">
        <v>5.17</v>
      </c>
      <c r="K94" t="s">
        <v>101</v>
      </c>
      <c r="L94" s="66">
        <v>4.2999999999999997E-2</v>
      </c>
      <c r="M94" s="66">
        <v>8.4699999999999998E-2</v>
      </c>
      <c r="N94" s="65">
        <v>5354.55</v>
      </c>
      <c r="O94" s="65">
        <v>82.14</v>
      </c>
      <c r="P94" s="65">
        <v>0</v>
      </c>
      <c r="Q94" s="65">
        <v>4.3982273699999999</v>
      </c>
      <c r="R94" s="66">
        <v>0</v>
      </c>
      <c r="S94" s="66">
        <v>1E-4</v>
      </c>
      <c r="T94" s="66">
        <v>0</v>
      </c>
    </row>
    <row r="95" spans="1:20">
      <c r="A95" t="s">
        <v>566</v>
      </c>
      <c r="B95" t="s">
        <v>567</v>
      </c>
      <c r="C95" t="s">
        <v>99</v>
      </c>
      <c r="D95" t="s">
        <v>122</v>
      </c>
      <c r="E95" t="s">
        <v>568</v>
      </c>
      <c r="F95" t="s">
        <v>128</v>
      </c>
      <c r="G95" t="s">
        <v>1226</v>
      </c>
      <c r="H95" t="s">
        <v>204</v>
      </c>
      <c r="I95" t="s">
        <v>569</v>
      </c>
      <c r="J95" s="65">
        <v>3.03</v>
      </c>
      <c r="K95" t="s">
        <v>101</v>
      </c>
      <c r="L95" s="66">
        <v>3.3700000000000001E-2</v>
      </c>
      <c r="M95" s="66">
        <v>3.95E-2</v>
      </c>
      <c r="N95" s="65">
        <v>555000</v>
      </c>
      <c r="O95" s="65">
        <v>100.41</v>
      </c>
      <c r="P95" s="65">
        <v>0</v>
      </c>
      <c r="Q95" s="65">
        <v>557.27549999999997</v>
      </c>
      <c r="R95" s="66">
        <v>2.5999999999999999E-3</v>
      </c>
      <c r="S95" s="66">
        <v>1.4999999999999999E-2</v>
      </c>
      <c r="T95" s="66">
        <v>2.3E-3</v>
      </c>
    </row>
    <row r="96" spans="1:20">
      <c r="A96" t="s">
        <v>570</v>
      </c>
      <c r="B96" t="s">
        <v>571</v>
      </c>
      <c r="C96" t="s">
        <v>99</v>
      </c>
      <c r="D96" t="s">
        <v>122</v>
      </c>
      <c r="E96" t="s">
        <v>572</v>
      </c>
      <c r="F96" t="s">
        <v>126</v>
      </c>
      <c r="G96" t="s">
        <v>1228</v>
      </c>
      <c r="H96" t="s">
        <v>204</v>
      </c>
      <c r="I96" t="s">
        <v>573</v>
      </c>
      <c r="J96" s="65">
        <v>2.38</v>
      </c>
      <c r="K96" t="s">
        <v>101</v>
      </c>
      <c r="L96" s="66">
        <v>5.2499999999999998E-2</v>
      </c>
      <c r="M96" s="66">
        <v>0.28079999999999999</v>
      </c>
      <c r="N96" s="65">
        <v>384114.84</v>
      </c>
      <c r="O96" s="65">
        <v>61.08</v>
      </c>
      <c r="P96" s="65">
        <v>0</v>
      </c>
      <c r="Q96" s="65">
        <v>234.617344272</v>
      </c>
      <c r="R96" s="66">
        <v>2E-3</v>
      </c>
      <c r="S96" s="66">
        <v>6.3E-3</v>
      </c>
      <c r="T96" s="66">
        <v>1E-3</v>
      </c>
    </row>
    <row r="97" spans="1:20">
      <c r="A97" t="s">
        <v>574</v>
      </c>
      <c r="B97" t="s">
        <v>575</v>
      </c>
      <c r="C97" t="s">
        <v>99</v>
      </c>
      <c r="D97" t="s">
        <v>122</v>
      </c>
      <c r="E97" t="s">
        <v>382</v>
      </c>
      <c r="F97" t="s">
        <v>111</v>
      </c>
      <c r="G97" t="s">
        <v>1228</v>
      </c>
      <c r="H97" t="s">
        <v>204</v>
      </c>
      <c r="I97" t="s">
        <v>376</v>
      </c>
      <c r="J97" s="65">
        <v>3.79</v>
      </c>
      <c r="K97" t="s">
        <v>101</v>
      </c>
      <c r="L97" s="66">
        <v>5.6000000000000001E-2</v>
      </c>
      <c r="M97" s="66">
        <v>5.4100000000000002E-2</v>
      </c>
      <c r="N97" s="65">
        <v>172326</v>
      </c>
      <c r="O97" s="65">
        <v>103.08</v>
      </c>
      <c r="P97" s="65">
        <v>0</v>
      </c>
      <c r="Q97" s="65">
        <v>177.63364079999999</v>
      </c>
      <c r="R97" s="66">
        <v>5.9999999999999995E-4</v>
      </c>
      <c r="S97" s="66">
        <v>4.7999999999999996E-3</v>
      </c>
      <c r="T97" s="66">
        <v>6.9999999999999999E-4</v>
      </c>
    </row>
    <row r="98" spans="1:20">
      <c r="A98" t="s">
        <v>576</v>
      </c>
      <c r="B98" t="s">
        <v>577</v>
      </c>
      <c r="C98" t="s">
        <v>99</v>
      </c>
      <c r="D98" t="s">
        <v>122</v>
      </c>
      <c r="E98" t="s">
        <v>520</v>
      </c>
      <c r="F98" t="s">
        <v>439</v>
      </c>
      <c r="G98" t="s">
        <v>1230</v>
      </c>
      <c r="H98" t="s">
        <v>204</v>
      </c>
      <c r="I98" t="s">
        <v>578</v>
      </c>
      <c r="J98" s="65">
        <v>3.39</v>
      </c>
      <c r="K98" t="s">
        <v>101</v>
      </c>
      <c r="L98" s="66">
        <v>4.7E-2</v>
      </c>
      <c r="M98" s="66">
        <v>8.2100000000000006E-2</v>
      </c>
      <c r="N98" s="65">
        <v>444500</v>
      </c>
      <c r="O98" s="65">
        <v>87.38</v>
      </c>
      <c r="P98" s="65">
        <v>0</v>
      </c>
      <c r="Q98" s="65">
        <v>388.40410000000003</v>
      </c>
      <c r="R98" s="66">
        <v>5.9999999999999995E-4</v>
      </c>
      <c r="S98" s="66">
        <v>1.0500000000000001E-2</v>
      </c>
      <c r="T98" s="66">
        <v>1.6000000000000001E-3</v>
      </c>
    </row>
    <row r="99" spans="1:20">
      <c r="A99" s="67" t="s">
        <v>579</v>
      </c>
      <c r="B99" s="14"/>
      <c r="C99" s="14"/>
      <c r="D99" s="14"/>
      <c r="E99" s="14"/>
      <c r="J99" s="69">
        <v>0</v>
      </c>
      <c r="M99" s="68">
        <v>0</v>
      </c>
      <c r="N99" s="69">
        <v>0</v>
      </c>
      <c r="P99" s="69">
        <v>0</v>
      </c>
      <c r="Q99" s="69">
        <v>0</v>
      </c>
      <c r="S99" s="68">
        <v>0</v>
      </c>
      <c r="T99" s="68">
        <v>0</v>
      </c>
    </row>
    <row r="100" spans="1:20">
      <c r="A100" t="s">
        <v>221</v>
      </c>
      <c r="B100" t="s">
        <v>221</v>
      </c>
      <c r="C100" s="14"/>
      <c r="D100" s="14"/>
      <c r="E100" s="14"/>
      <c r="F100" t="s">
        <v>221</v>
      </c>
      <c r="G100" t="s">
        <v>221</v>
      </c>
      <c r="J100" s="65">
        <v>0</v>
      </c>
      <c r="K100" t="s">
        <v>221</v>
      </c>
      <c r="L100" s="66">
        <v>0</v>
      </c>
      <c r="M100" s="66">
        <v>0</v>
      </c>
      <c r="N100" s="65">
        <v>0</v>
      </c>
      <c r="O100" s="65">
        <v>0</v>
      </c>
      <c r="Q100" s="65">
        <v>0</v>
      </c>
      <c r="R100" s="66">
        <v>0</v>
      </c>
      <c r="S100" s="66">
        <v>0</v>
      </c>
      <c r="T100" s="66">
        <v>0</v>
      </c>
    </row>
    <row r="101" spans="1:20">
      <c r="A101" s="67" t="s">
        <v>226</v>
      </c>
      <c r="B101" s="14"/>
      <c r="C101" s="14"/>
      <c r="D101" s="14"/>
      <c r="E101" s="14"/>
      <c r="J101" s="69">
        <v>4.8600000000000003</v>
      </c>
      <c r="M101" s="68">
        <v>6.2799999999999995E-2</v>
      </c>
      <c r="N101" s="69">
        <v>984000</v>
      </c>
      <c r="P101" s="69">
        <v>14.9017</v>
      </c>
      <c r="Q101" s="69">
        <v>3516.4054432895</v>
      </c>
      <c r="S101" s="68">
        <v>9.4799999999999995E-2</v>
      </c>
      <c r="T101" s="68">
        <v>1.46E-2</v>
      </c>
    </row>
    <row r="102" spans="1:20">
      <c r="A102" s="67" t="s">
        <v>282</v>
      </c>
      <c r="B102" s="14"/>
      <c r="C102" s="14"/>
      <c r="D102" s="14"/>
      <c r="E102" s="14"/>
      <c r="J102" s="69">
        <v>0</v>
      </c>
      <c r="M102" s="68">
        <v>0</v>
      </c>
      <c r="N102" s="69">
        <v>0</v>
      </c>
      <c r="P102" s="69">
        <v>0</v>
      </c>
      <c r="Q102" s="69">
        <v>0</v>
      </c>
      <c r="S102" s="68">
        <v>0</v>
      </c>
      <c r="T102" s="68">
        <v>0</v>
      </c>
    </row>
    <row r="103" spans="1:20">
      <c r="A103" t="s">
        <v>221</v>
      </c>
      <c r="B103" t="s">
        <v>221</v>
      </c>
      <c r="C103" s="14"/>
      <c r="D103" s="14"/>
      <c r="E103" s="14"/>
      <c r="F103" t="s">
        <v>221</v>
      </c>
      <c r="G103" t="s">
        <v>221</v>
      </c>
      <c r="J103" s="65">
        <v>0</v>
      </c>
      <c r="K103" t="s">
        <v>221</v>
      </c>
      <c r="L103" s="66">
        <v>0</v>
      </c>
      <c r="M103" s="66">
        <v>0</v>
      </c>
      <c r="N103" s="65">
        <v>0</v>
      </c>
      <c r="O103" s="65">
        <v>0</v>
      </c>
      <c r="Q103" s="65">
        <v>0</v>
      </c>
      <c r="R103" s="66">
        <v>0</v>
      </c>
      <c r="S103" s="66">
        <v>0</v>
      </c>
      <c r="T103" s="66">
        <v>0</v>
      </c>
    </row>
    <row r="104" spans="1:20">
      <c r="A104" s="67" t="s">
        <v>283</v>
      </c>
      <c r="B104" s="14"/>
      <c r="C104" s="14"/>
      <c r="D104" s="14"/>
      <c r="E104" s="14"/>
      <c r="J104" s="69">
        <v>4.8600000000000003</v>
      </c>
      <c r="M104" s="68">
        <v>6.2799999999999995E-2</v>
      </c>
      <c r="N104" s="69">
        <v>984000</v>
      </c>
      <c r="P104" s="69">
        <v>14.9017</v>
      </c>
      <c r="Q104" s="69">
        <v>3516.4054432895</v>
      </c>
      <c r="S104" s="68">
        <v>9.4799999999999995E-2</v>
      </c>
      <c r="T104" s="68">
        <v>1.46E-2</v>
      </c>
    </row>
    <row r="105" spans="1:20">
      <c r="A105" t="s">
        <v>1236</v>
      </c>
      <c r="B105" t="s">
        <v>580</v>
      </c>
      <c r="C105" t="s">
        <v>581</v>
      </c>
      <c r="D105" t="s">
        <v>582</v>
      </c>
      <c r="E105" t="s">
        <v>583</v>
      </c>
      <c r="F105" t="s">
        <v>584</v>
      </c>
      <c r="G105" t="s">
        <v>585</v>
      </c>
      <c r="H105" t="s">
        <v>388</v>
      </c>
      <c r="I105" t="s">
        <v>586</v>
      </c>
      <c r="J105" s="65">
        <v>4.5999999999999996</v>
      </c>
      <c r="K105" t="s">
        <v>105</v>
      </c>
      <c r="L105" s="66">
        <v>6.7500000000000004E-2</v>
      </c>
      <c r="M105" s="66">
        <v>6.2100000000000002E-2</v>
      </c>
      <c r="N105" s="65">
        <v>112000</v>
      </c>
      <c r="O105" s="65">
        <v>105.94475</v>
      </c>
      <c r="P105" s="65">
        <v>0</v>
      </c>
      <c r="Q105" s="65">
        <v>423.01619779999999</v>
      </c>
      <c r="R105" s="66">
        <v>0</v>
      </c>
      <c r="S105" s="66">
        <v>1.14E-2</v>
      </c>
      <c r="T105" s="66">
        <v>1.8E-3</v>
      </c>
    </row>
    <row r="106" spans="1:20">
      <c r="A106" t="s">
        <v>587</v>
      </c>
      <c r="B106" t="s">
        <v>588</v>
      </c>
      <c r="C106" t="s">
        <v>589</v>
      </c>
      <c r="D106" t="s">
        <v>582</v>
      </c>
      <c r="E106" t="s">
        <v>590</v>
      </c>
      <c r="F106" t="s">
        <v>122</v>
      </c>
      <c r="G106" t="s">
        <v>585</v>
      </c>
      <c r="H106" t="s">
        <v>388</v>
      </c>
      <c r="I106" t="s">
        <v>591</v>
      </c>
      <c r="J106" s="65">
        <v>10.220000000000001</v>
      </c>
      <c r="K106" t="s">
        <v>105</v>
      </c>
      <c r="L106" s="66">
        <v>6.8500000000000005E-2</v>
      </c>
      <c r="M106" s="66">
        <v>6.9599999999999995E-2</v>
      </c>
      <c r="N106" s="65">
        <v>136000</v>
      </c>
      <c r="O106" s="65">
        <v>101.67444441176471</v>
      </c>
      <c r="P106" s="65">
        <v>0</v>
      </c>
      <c r="Q106" s="65">
        <v>492.95837628599998</v>
      </c>
      <c r="R106" s="66">
        <v>0</v>
      </c>
      <c r="S106" s="66">
        <v>1.3299999999999999E-2</v>
      </c>
      <c r="T106" s="66">
        <v>2E-3</v>
      </c>
    </row>
    <row r="107" spans="1:20">
      <c r="A107" t="s">
        <v>592</v>
      </c>
      <c r="B107" t="s">
        <v>593</v>
      </c>
      <c r="C107" t="s">
        <v>581</v>
      </c>
      <c r="D107" t="s">
        <v>582</v>
      </c>
      <c r="E107" t="s">
        <v>594</v>
      </c>
      <c r="F107" t="s">
        <v>1237</v>
      </c>
      <c r="G107" t="s">
        <v>1238</v>
      </c>
      <c r="H107" t="s">
        <v>204</v>
      </c>
      <c r="I107" t="s">
        <v>595</v>
      </c>
      <c r="J107" s="65">
        <v>4.8899999999999997</v>
      </c>
      <c r="K107" t="s">
        <v>105</v>
      </c>
      <c r="L107" s="66">
        <v>4.6300000000000001E-2</v>
      </c>
      <c r="M107" s="66">
        <v>3.78E-2</v>
      </c>
      <c r="N107" s="65">
        <v>171000</v>
      </c>
      <c r="O107" s="65">
        <v>104.85040280701755</v>
      </c>
      <c r="P107" s="65">
        <v>0</v>
      </c>
      <c r="Q107" s="65">
        <v>639.18378307199998</v>
      </c>
      <c r="R107" s="66">
        <v>0</v>
      </c>
      <c r="S107" s="66">
        <v>1.72E-2</v>
      </c>
      <c r="T107" s="66">
        <v>2.5999999999999999E-3</v>
      </c>
    </row>
    <row r="108" spans="1:20">
      <c r="A108" t="s">
        <v>596</v>
      </c>
      <c r="B108" t="s">
        <v>597</v>
      </c>
      <c r="C108" t="s">
        <v>581</v>
      </c>
      <c r="D108" t="s">
        <v>582</v>
      </c>
      <c r="E108" t="s">
        <v>598</v>
      </c>
      <c r="F108" t="s">
        <v>599</v>
      </c>
      <c r="G108" t="s">
        <v>600</v>
      </c>
      <c r="H108" t="s">
        <v>388</v>
      </c>
      <c r="I108" t="s">
        <v>601</v>
      </c>
      <c r="J108" s="65">
        <v>3.74</v>
      </c>
      <c r="K108" t="s">
        <v>105</v>
      </c>
      <c r="L108" s="66">
        <v>5.3800000000000001E-2</v>
      </c>
      <c r="M108" s="66">
        <v>4.6100000000000002E-2</v>
      </c>
      <c r="N108" s="65">
        <v>153000</v>
      </c>
      <c r="O108" s="65">
        <v>104.81773614379085</v>
      </c>
      <c r="P108" s="65">
        <v>0</v>
      </c>
      <c r="Q108" s="65">
        <v>571.72310090949998</v>
      </c>
      <c r="R108" s="66">
        <v>0</v>
      </c>
      <c r="S108" s="66">
        <v>1.54E-2</v>
      </c>
      <c r="T108" s="66">
        <v>2.3999999999999998E-3</v>
      </c>
    </row>
    <row r="109" spans="1:20">
      <c r="A109" t="s">
        <v>602</v>
      </c>
      <c r="B109" t="s">
        <v>603</v>
      </c>
      <c r="C109" t="s">
        <v>122</v>
      </c>
      <c r="D109" t="s">
        <v>582</v>
      </c>
      <c r="E109" t="s">
        <v>604</v>
      </c>
      <c r="F109" t="s">
        <v>122</v>
      </c>
      <c r="G109" t="s">
        <v>600</v>
      </c>
      <c r="H109" t="s">
        <v>388</v>
      </c>
      <c r="I109" t="s">
        <v>605</v>
      </c>
      <c r="J109" s="65">
        <v>2.2999999999999998</v>
      </c>
      <c r="K109" t="s">
        <v>105</v>
      </c>
      <c r="L109" s="66">
        <v>5.5E-2</v>
      </c>
      <c r="M109" s="66">
        <v>8.6599999999999996E-2</v>
      </c>
      <c r="N109" s="65">
        <v>152000</v>
      </c>
      <c r="O109" s="65">
        <v>96.138999999999996</v>
      </c>
      <c r="P109" s="65">
        <v>14.9017</v>
      </c>
      <c r="Q109" s="65">
        <v>535.85971319999999</v>
      </c>
      <c r="R109" s="66">
        <v>0</v>
      </c>
      <c r="S109" s="66">
        <v>1.44E-2</v>
      </c>
      <c r="T109" s="66">
        <v>2.2000000000000001E-3</v>
      </c>
    </row>
    <row r="110" spans="1:20">
      <c r="A110" t="s">
        <v>606</v>
      </c>
      <c r="B110" t="s">
        <v>607</v>
      </c>
      <c r="C110" t="s">
        <v>122</v>
      </c>
      <c r="D110" t="s">
        <v>582</v>
      </c>
      <c r="E110" t="s">
        <v>608</v>
      </c>
      <c r="F110" t="s">
        <v>609</v>
      </c>
      <c r="G110" t="s">
        <v>610</v>
      </c>
      <c r="H110" t="s">
        <v>388</v>
      </c>
      <c r="I110" t="s">
        <v>611</v>
      </c>
      <c r="J110" s="65">
        <v>7.19</v>
      </c>
      <c r="K110" t="s">
        <v>105</v>
      </c>
      <c r="L110" s="66">
        <v>5.45E-2</v>
      </c>
      <c r="M110" s="66">
        <v>8.5199999999999998E-2</v>
      </c>
      <c r="N110" s="65">
        <v>135000</v>
      </c>
      <c r="O110" s="65">
        <v>83.061333333333337</v>
      </c>
      <c r="P110" s="65">
        <v>0</v>
      </c>
      <c r="Q110" s="65">
        <v>399.75343199999998</v>
      </c>
      <c r="R110" s="66">
        <v>0</v>
      </c>
      <c r="S110" s="66">
        <v>1.0800000000000001E-2</v>
      </c>
      <c r="T110" s="66">
        <v>1.6999999999999999E-3</v>
      </c>
    </row>
    <row r="111" spans="1:20">
      <c r="A111" t="s">
        <v>612</v>
      </c>
      <c r="B111" t="s">
        <v>613</v>
      </c>
      <c r="C111" t="s">
        <v>581</v>
      </c>
      <c r="D111" t="s">
        <v>582</v>
      </c>
      <c r="E111" t="s">
        <v>614</v>
      </c>
      <c r="F111" t="s">
        <v>615</v>
      </c>
      <c r="G111" t="s">
        <v>616</v>
      </c>
      <c r="H111" t="s">
        <v>617</v>
      </c>
      <c r="I111" t="s">
        <v>595</v>
      </c>
      <c r="J111" s="65">
        <v>1.62</v>
      </c>
      <c r="K111" t="s">
        <v>105</v>
      </c>
      <c r="L111" s="66">
        <v>6.3799999999999996E-2</v>
      </c>
      <c r="M111" s="66">
        <v>6.4600000000000005E-2</v>
      </c>
      <c r="N111" s="65">
        <v>125000</v>
      </c>
      <c r="O111" s="65">
        <v>101.85937504</v>
      </c>
      <c r="P111" s="65">
        <v>0</v>
      </c>
      <c r="Q111" s="65">
        <v>453.910840022</v>
      </c>
      <c r="R111" s="66">
        <v>0</v>
      </c>
      <c r="S111" s="66">
        <v>1.2200000000000001E-2</v>
      </c>
      <c r="T111" s="66">
        <v>1.9E-3</v>
      </c>
    </row>
    <row r="112" spans="1:20">
      <c r="A112" s="77" t="s">
        <v>228</v>
      </c>
      <c r="B112" s="14"/>
      <c r="C112" s="14"/>
      <c r="D112" s="14"/>
      <c r="E112" s="14"/>
    </row>
    <row r="113" spans="1:5">
      <c r="A113" s="77" t="s">
        <v>276</v>
      </c>
      <c r="B113" s="14"/>
      <c r="C113" s="14"/>
      <c r="D113" s="14"/>
      <c r="E113" s="14"/>
    </row>
    <row r="114" spans="1:5">
      <c r="A114" s="77" t="s">
        <v>277</v>
      </c>
      <c r="B114" s="14"/>
      <c r="C114" s="14"/>
      <c r="D114" s="14"/>
      <c r="E114" s="14"/>
    </row>
    <row r="115" spans="1:5">
      <c r="A115" s="77" t="s">
        <v>278</v>
      </c>
      <c r="B115" s="14"/>
      <c r="C115" s="14"/>
      <c r="D115" s="14"/>
      <c r="E115" s="14"/>
    </row>
    <row r="116" spans="1:5">
      <c r="A116" s="77" t="s">
        <v>279</v>
      </c>
      <c r="B116" s="14"/>
      <c r="C116" s="14"/>
      <c r="D116" s="14"/>
      <c r="E116" s="14"/>
    </row>
    <row r="117" spans="1:5" hidden="1">
      <c r="B117" s="14"/>
      <c r="C117" s="14"/>
      <c r="D117" s="14"/>
      <c r="E117" s="14"/>
    </row>
    <row r="118" spans="1:5" hidden="1">
      <c r="B118" s="14"/>
      <c r="C118" s="14"/>
      <c r="D118" s="14"/>
      <c r="E118" s="14"/>
    </row>
    <row r="119" spans="1:5" hidden="1">
      <c r="B119" s="14"/>
      <c r="C119" s="14"/>
      <c r="D119" s="14"/>
      <c r="E119" s="14"/>
    </row>
    <row r="120" spans="1:5" hidden="1">
      <c r="B120" s="14"/>
      <c r="C120" s="14"/>
      <c r="D120" s="14"/>
      <c r="E120" s="14"/>
    </row>
    <row r="121" spans="1:5" hidden="1">
      <c r="B121" s="14"/>
      <c r="C121" s="14"/>
      <c r="D121" s="14"/>
      <c r="E121" s="14"/>
    </row>
    <row r="122" spans="1:5" hidden="1">
      <c r="B122" s="14"/>
      <c r="C122" s="14"/>
      <c r="D122" s="14"/>
      <c r="E122" s="14"/>
    </row>
    <row r="123" spans="1:5" hidden="1">
      <c r="B123" s="14"/>
      <c r="C123" s="14"/>
      <c r="D123" s="14"/>
      <c r="E123" s="14"/>
    </row>
    <row r="124" spans="1:5" hidden="1">
      <c r="B124" s="14"/>
      <c r="C124" s="14"/>
      <c r="D124" s="14"/>
      <c r="E124" s="14"/>
    </row>
    <row r="125" spans="1:5" hidden="1">
      <c r="B125" s="14"/>
      <c r="C125" s="14"/>
      <c r="D125" s="14"/>
      <c r="E125" s="14"/>
    </row>
    <row r="126" spans="1:5" hidden="1">
      <c r="B126" s="14"/>
      <c r="C126" s="14"/>
      <c r="D126" s="14"/>
      <c r="E126" s="14"/>
    </row>
    <row r="127" spans="1:5" hidden="1">
      <c r="B127" s="14"/>
      <c r="C127" s="14"/>
      <c r="D127" s="14"/>
      <c r="E127" s="14"/>
    </row>
    <row r="128" spans="1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/>
  </sheetData>
  <dataValidations count="5">
    <dataValidation type="list" allowBlank="1" showInputMessage="1" showErrorMessage="1" sqref="K11:K804">
      <formula1>$BK$6:$BK$10</formula1>
    </dataValidation>
    <dataValidation type="list" allowBlank="1" showInputMessage="1" showErrorMessage="1" sqref="D11:D798">
      <formula1>$BF$6:$BF$10</formula1>
    </dataValidation>
    <dataValidation type="list" allowBlank="1" showInputMessage="1" showErrorMessage="1" sqref="H11:H804">
      <formula1>$BJ$6:$BJ$9</formula1>
    </dataValidation>
    <dataValidation allowBlank="1" showInputMessage="1" showErrorMessage="1" sqref="G2 P8"/>
    <dataValidation type="list" allowBlank="1" showInputMessage="1" showErrorMessage="1" sqref="F11:F804">
      <formula1>$BH$6:$BH$10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A7" sqref="A7"/>
    </sheetView>
  </sheetViews>
  <sheetFormatPr defaultColWidth="0" defaultRowHeight="18" zeroHeight="1"/>
  <cols>
    <col min="1" max="1" width="47.5703125" style="13" customWidth="1"/>
    <col min="2" max="2" width="14.285156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</row>
    <row r="3" spans="1:61">
      <c r="A3" s="2" t="s">
        <v>2</v>
      </c>
      <c r="B3" t="s">
        <v>197</v>
      </c>
    </row>
    <row r="4" spans="1:61">
      <c r="A4" s="2" t="s">
        <v>3</v>
      </c>
    </row>
    <row r="5" spans="1:61" ht="26.25" customHeight="1">
      <c r="A5" s="102" t="s">
        <v>67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4"/>
      <c r="BI5" s="16"/>
    </row>
    <row r="6" spans="1:61" ht="26.25" customHeight="1">
      <c r="A6" s="102" t="s">
        <v>90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E6" s="16"/>
      <c r="BI6" s="16"/>
    </row>
    <row r="7" spans="1:61" s="16" customFormat="1" ht="20.25">
      <c r="A7" s="40" t="s">
        <v>47</v>
      </c>
      <c r="B7" s="41" t="s">
        <v>48</v>
      </c>
      <c r="C7" s="105" t="s">
        <v>69</v>
      </c>
      <c r="D7" s="105" t="s">
        <v>82</v>
      </c>
      <c r="E7" s="105" t="s">
        <v>49</v>
      </c>
      <c r="F7" s="105" t="s">
        <v>83</v>
      </c>
      <c r="G7" s="105" t="s">
        <v>52</v>
      </c>
      <c r="H7" s="96" t="s">
        <v>186</v>
      </c>
      <c r="I7" s="96" t="s">
        <v>187</v>
      </c>
      <c r="J7" s="96" t="s">
        <v>191</v>
      </c>
      <c r="K7" s="96" t="s">
        <v>55</v>
      </c>
      <c r="L7" s="96" t="s">
        <v>72</v>
      </c>
      <c r="M7" s="96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8579963.4399999995</v>
      </c>
      <c r="I10" s="7"/>
      <c r="J10" s="63">
        <v>50.190519999999999</v>
      </c>
      <c r="K10" s="63">
        <v>60405.149519202998</v>
      </c>
      <c r="L10" s="7"/>
      <c r="M10" s="64">
        <v>1</v>
      </c>
      <c r="N10" s="64">
        <v>0.25</v>
      </c>
      <c r="BE10" s="14"/>
      <c r="BF10" s="16"/>
      <c r="BG10" s="14"/>
      <c r="BI10" s="14"/>
    </row>
    <row r="11" spans="1:61">
      <c r="A11" s="67" t="s">
        <v>199</v>
      </c>
      <c r="D11" s="14"/>
      <c r="E11" s="14"/>
      <c r="F11" s="14"/>
      <c r="H11" s="69">
        <v>8451828.4399999995</v>
      </c>
      <c r="J11" s="69">
        <v>50.190519999999999</v>
      </c>
      <c r="K11" s="69">
        <v>43564.478758459998</v>
      </c>
      <c r="M11" s="68">
        <v>0.72119999999999995</v>
      </c>
      <c r="N11" s="68">
        <v>0.18029999999999999</v>
      </c>
    </row>
    <row r="12" spans="1:61">
      <c r="A12" s="67" t="s">
        <v>618</v>
      </c>
      <c r="D12" s="14"/>
      <c r="E12" s="14"/>
      <c r="F12" s="14"/>
      <c r="H12" s="69">
        <v>1674128.73</v>
      </c>
      <c r="J12" s="69">
        <v>12.607889999999999</v>
      </c>
      <c r="K12" s="69">
        <v>21475.637757299999</v>
      </c>
      <c r="M12" s="68">
        <v>0.35549999999999998</v>
      </c>
      <c r="N12" s="68">
        <v>8.8900000000000007E-2</v>
      </c>
    </row>
    <row r="13" spans="1:61">
      <c r="A13" t="s">
        <v>619</v>
      </c>
      <c r="B13" t="s">
        <v>620</v>
      </c>
      <c r="C13" t="s">
        <v>99</v>
      </c>
      <c r="D13" t="s">
        <v>122</v>
      </c>
      <c r="E13" t="s">
        <v>351</v>
      </c>
      <c r="F13" t="s">
        <v>122</v>
      </c>
      <c r="G13" t="s">
        <v>101</v>
      </c>
      <c r="H13" s="65">
        <v>24052</v>
      </c>
      <c r="I13" s="65">
        <v>2720</v>
      </c>
      <c r="J13" s="65">
        <v>0</v>
      </c>
      <c r="K13" s="65">
        <v>654.21439999999996</v>
      </c>
      <c r="L13" s="66">
        <v>1E-4</v>
      </c>
      <c r="M13" s="66">
        <v>1.0800000000000001E-2</v>
      </c>
      <c r="N13" s="66">
        <v>2.7000000000000001E-3</v>
      </c>
    </row>
    <row r="14" spans="1:61">
      <c r="A14" t="s">
        <v>621</v>
      </c>
      <c r="B14" t="s">
        <v>622</v>
      </c>
      <c r="C14" t="s">
        <v>99</v>
      </c>
      <c r="D14" t="s">
        <v>122</v>
      </c>
      <c r="E14" t="s">
        <v>520</v>
      </c>
      <c r="F14" t="s">
        <v>439</v>
      </c>
      <c r="G14" t="s">
        <v>101</v>
      </c>
      <c r="H14" s="65">
        <v>475877</v>
      </c>
      <c r="I14" s="65">
        <v>97.1</v>
      </c>
      <c r="J14" s="65">
        <v>0</v>
      </c>
      <c r="K14" s="65">
        <v>462.07656700000001</v>
      </c>
      <c r="L14" s="66">
        <v>1E-4</v>
      </c>
      <c r="M14" s="66">
        <v>7.6E-3</v>
      </c>
      <c r="N14" s="66">
        <v>1.9E-3</v>
      </c>
    </row>
    <row r="15" spans="1:61">
      <c r="A15" t="s">
        <v>623</v>
      </c>
      <c r="B15" t="s">
        <v>624</v>
      </c>
      <c r="C15" t="s">
        <v>99</v>
      </c>
      <c r="D15" t="s">
        <v>122</v>
      </c>
      <c r="E15" t="s">
        <v>625</v>
      </c>
      <c r="F15" t="s">
        <v>429</v>
      </c>
      <c r="G15" t="s">
        <v>101</v>
      </c>
      <c r="H15" s="65">
        <v>44338</v>
      </c>
      <c r="I15" s="65">
        <v>1700</v>
      </c>
      <c r="J15" s="65">
        <v>0</v>
      </c>
      <c r="K15" s="65">
        <v>753.74599999999998</v>
      </c>
      <c r="L15" s="66">
        <v>2.0000000000000001E-4</v>
      </c>
      <c r="M15" s="66">
        <v>1.2500000000000001E-2</v>
      </c>
      <c r="N15" s="66">
        <v>3.0999999999999999E-3</v>
      </c>
    </row>
    <row r="16" spans="1:61">
      <c r="A16" t="s">
        <v>626</v>
      </c>
      <c r="B16" t="s">
        <v>627</v>
      </c>
      <c r="C16" t="s">
        <v>99</v>
      </c>
      <c r="D16" t="s">
        <v>122</v>
      </c>
      <c r="E16" t="s">
        <v>628</v>
      </c>
      <c r="F16" t="s">
        <v>429</v>
      </c>
      <c r="G16" t="s">
        <v>101</v>
      </c>
      <c r="H16" s="65">
        <v>109349</v>
      </c>
      <c r="I16" s="65">
        <v>1940</v>
      </c>
      <c r="J16" s="65">
        <v>0</v>
      </c>
      <c r="K16" s="65">
        <v>2121.3706000000002</v>
      </c>
      <c r="L16" s="66">
        <v>5.0000000000000001E-4</v>
      </c>
      <c r="M16" s="66">
        <v>3.5099999999999999E-2</v>
      </c>
      <c r="N16" s="66">
        <v>8.8000000000000005E-3</v>
      </c>
    </row>
    <row r="17" spans="1:14">
      <c r="A17" t="s">
        <v>629</v>
      </c>
      <c r="B17" t="s">
        <v>630</v>
      </c>
      <c r="C17" t="s">
        <v>99</v>
      </c>
      <c r="D17" t="s">
        <v>122</v>
      </c>
      <c r="E17" t="s">
        <v>631</v>
      </c>
      <c r="F17" t="s">
        <v>632</v>
      </c>
      <c r="G17" t="s">
        <v>101</v>
      </c>
      <c r="H17" s="65">
        <v>924</v>
      </c>
      <c r="I17" s="65">
        <v>46240</v>
      </c>
      <c r="J17" s="65">
        <v>0</v>
      </c>
      <c r="K17" s="65">
        <v>427.25760000000002</v>
      </c>
      <c r="L17" s="66">
        <v>0</v>
      </c>
      <c r="M17" s="66">
        <v>7.1000000000000004E-3</v>
      </c>
      <c r="N17" s="66">
        <v>1.8E-3</v>
      </c>
    </row>
    <row r="18" spans="1:14">
      <c r="A18" t="s">
        <v>633</v>
      </c>
      <c r="B18" t="s">
        <v>634</v>
      </c>
      <c r="C18" t="s">
        <v>99</v>
      </c>
      <c r="D18" t="s">
        <v>122</v>
      </c>
      <c r="E18" t="s">
        <v>635</v>
      </c>
      <c r="F18" t="s">
        <v>292</v>
      </c>
      <c r="G18" t="s">
        <v>101</v>
      </c>
      <c r="H18" s="65">
        <v>6533</v>
      </c>
      <c r="I18" s="65">
        <v>8676</v>
      </c>
      <c r="J18" s="65">
        <v>0</v>
      </c>
      <c r="K18" s="65">
        <v>566.80308000000002</v>
      </c>
      <c r="L18" s="66">
        <v>1E-4</v>
      </c>
      <c r="M18" s="66">
        <v>9.4000000000000004E-3</v>
      </c>
      <c r="N18" s="66">
        <v>2.3E-3</v>
      </c>
    </row>
    <row r="19" spans="1:14">
      <c r="A19" t="s">
        <v>636</v>
      </c>
      <c r="B19" t="s">
        <v>637</v>
      </c>
      <c r="C19" t="s">
        <v>99</v>
      </c>
      <c r="D19" t="s">
        <v>122</v>
      </c>
      <c r="E19" t="s">
        <v>638</v>
      </c>
      <c r="F19" t="s">
        <v>292</v>
      </c>
      <c r="G19" t="s">
        <v>101</v>
      </c>
      <c r="H19" s="65">
        <v>121042</v>
      </c>
      <c r="I19" s="65">
        <v>1050</v>
      </c>
      <c r="J19" s="65">
        <v>5.0693400000000004</v>
      </c>
      <c r="K19" s="65">
        <v>1276.01034</v>
      </c>
      <c r="L19" s="66">
        <v>1E-4</v>
      </c>
      <c r="M19" s="66">
        <v>2.1100000000000001E-2</v>
      </c>
      <c r="N19" s="66">
        <v>5.3E-3</v>
      </c>
    </row>
    <row r="20" spans="1:14">
      <c r="A20" t="s">
        <v>639</v>
      </c>
      <c r="B20" t="s">
        <v>640</v>
      </c>
      <c r="C20" t="s">
        <v>99</v>
      </c>
      <c r="D20" t="s">
        <v>122</v>
      </c>
      <c r="E20" t="s">
        <v>322</v>
      </c>
      <c r="F20" t="s">
        <v>292</v>
      </c>
      <c r="G20" t="s">
        <v>101</v>
      </c>
      <c r="H20" s="65">
        <v>122053</v>
      </c>
      <c r="I20" s="65">
        <v>1960</v>
      </c>
      <c r="J20" s="65">
        <v>0</v>
      </c>
      <c r="K20" s="65">
        <v>2392.2388000000001</v>
      </c>
      <c r="L20" s="66">
        <v>1E-4</v>
      </c>
      <c r="M20" s="66">
        <v>3.9600000000000003E-2</v>
      </c>
      <c r="N20" s="66">
        <v>9.9000000000000008E-3</v>
      </c>
    </row>
    <row r="21" spans="1:14">
      <c r="A21" t="s">
        <v>641</v>
      </c>
      <c r="B21" t="s">
        <v>642</v>
      </c>
      <c r="C21" t="s">
        <v>99</v>
      </c>
      <c r="D21" t="s">
        <v>122</v>
      </c>
      <c r="E21" t="s">
        <v>360</v>
      </c>
      <c r="F21" t="s">
        <v>292</v>
      </c>
      <c r="G21" t="s">
        <v>101</v>
      </c>
      <c r="H21" s="65">
        <v>7630</v>
      </c>
      <c r="I21" s="65">
        <v>6623</v>
      </c>
      <c r="J21" s="65">
        <v>0</v>
      </c>
      <c r="K21" s="65">
        <v>505.3349</v>
      </c>
      <c r="L21" s="66">
        <v>0</v>
      </c>
      <c r="M21" s="66">
        <v>8.3999999999999995E-3</v>
      </c>
      <c r="N21" s="66">
        <v>2.0999999999999999E-3</v>
      </c>
    </row>
    <row r="22" spans="1:14">
      <c r="A22" t="s">
        <v>643</v>
      </c>
      <c r="B22" t="s">
        <v>644</v>
      </c>
      <c r="C22" t="s">
        <v>99</v>
      </c>
      <c r="D22" t="s">
        <v>122</v>
      </c>
      <c r="E22" t="s">
        <v>645</v>
      </c>
      <c r="F22" t="s">
        <v>292</v>
      </c>
      <c r="G22" t="s">
        <v>101</v>
      </c>
      <c r="H22" s="65">
        <v>133551</v>
      </c>
      <c r="I22" s="65">
        <v>2131</v>
      </c>
      <c r="J22" s="65">
        <v>0</v>
      </c>
      <c r="K22" s="65">
        <v>2845.97181</v>
      </c>
      <c r="L22" s="66">
        <v>1E-4</v>
      </c>
      <c r="M22" s="66">
        <v>4.7100000000000003E-2</v>
      </c>
      <c r="N22" s="66">
        <v>1.18E-2</v>
      </c>
    </row>
    <row r="23" spans="1:14">
      <c r="A23" t="s">
        <v>646</v>
      </c>
      <c r="B23" t="s">
        <v>647</v>
      </c>
      <c r="C23" t="s">
        <v>99</v>
      </c>
      <c r="D23" t="s">
        <v>122</v>
      </c>
      <c r="E23" t="s">
        <v>648</v>
      </c>
      <c r="F23" t="s">
        <v>111</v>
      </c>
      <c r="G23" t="s">
        <v>101</v>
      </c>
      <c r="H23" s="65">
        <v>29</v>
      </c>
      <c r="I23" s="65">
        <v>148890</v>
      </c>
      <c r="J23" s="65">
        <v>0</v>
      </c>
      <c r="K23" s="65">
        <v>43.178100000000001</v>
      </c>
      <c r="L23" s="66">
        <v>0</v>
      </c>
      <c r="M23" s="66">
        <v>6.9999999999999999E-4</v>
      </c>
      <c r="N23" s="66">
        <v>2.0000000000000001E-4</v>
      </c>
    </row>
    <row r="24" spans="1:14">
      <c r="A24" t="s">
        <v>649</v>
      </c>
      <c r="B24" t="s">
        <v>650</v>
      </c>
      <c r="C24" t="s">
        <v>99</v>
      </c>
      <c r="D24" t="s">
        <v>122</v>
      </c>
      <c r="E24" t="s">
        <v>382</v>
      </c>
      <c r="F24" t="s">
        <v>111</v>
      </c>
      <c r="G24" t="s">
        <v>101</v>
      </c>
      <c r="H24" s="65">
        <v>247</v>
      </c>
      <c r="I24" s="65">
        <v>35900</v>
      </c>
      <c r="J24" s="65">
        <v>0</v>
      </c>
      <c r="K24" s="65">
        <v>88.673000000000002</v>
      </c>
      <c r="L24" s="66">
        <v>0</v>
      </c>
      <c r="M24" s="66">
        <v>1.5E-3</v>
      </c>
      <c r="N24" s="66">
        <v>4.0000000000000002E-4</v>
      </c>
    </row>
    <row r="25" spans="1:14">
      <c r="A25" t="s">
        <v>651</v>
      </c>
      <c r="B25" t="s">
        <v>652</v>
      </c>
      <c r="C25" t="s">
        <v>99</v>
      </c>
      <c r="D25" t="s">
        <v>122</v>
      </c>
      <c r="E25" t="s">
        <v>653</v>
      </c>
      <c r="F25" t="s">
        <v>654</v>
      </c>
      <c r="G25" t="s">
        <v>101</v>
      </c>
      <c r="H25" s="65">
        <v>21791</v>
      </c>
      <c r="I25" s="65">
        <v>297</v>
      </c>
      <c r="J25" s="65">
        <v>0</v>
      </c>
      <c r="K25" s="65">
        <v>64.719269999999995</v>
      </c>
      <c r="L25" s="66">
        <v>0</v>
      </c>
      <c r="M25" s="66">
        <v>1.1000000000000001E-3</v>
      </c>
      <c r="N25" s="66">
        <v>2.9999999999999997E-4</v>
      </c>
    </row>
    <row r="26" spans="1:14">
      <c r="A26" t="s">
        <v>655</v>
      </c>
      <c r="B26" t="s">
        <v>656</v>
      </c>
      <c r="C26" t="s">
        <v>99</v>
      </c>
      <c r="D26" t="s">
        <v>122</v>
      </c>
      <c r="E26" t="s">
        <v>657</v>
      </c>
      <c r="F26" t="s">
        <v>338</v>
      </c>
      <c r="G26" t="s">
        <v>101</v>
      </c>
      <c r="H26" s="65">
        <v>35384</v>
      </c>
      <c r="I26" s="65">
        <v>1128</v>
      </c>
      <c r="J26" s="65">
        <v>0</v>
      </c>
      <c r="K26" s="65">
        <v>399.13152000000002</v>
      </c>
      <c r="L26" s="66">
        <v>0</v>
      </c>
      <c r="M26" s="66">
        <v>6.6E-3</v>
      </c>
      <c r="N26" s="66">
        <v>1.6999999999999999E-3</v>
      </c>
    </row>
    <row r="27" spans="1:14">
      <c r="A27" t="s">
        <v>658</v>
      </c>
      <c r="B27" t="s">
        <v>659</v>
      </c>
      <c r="C27" t="s">
        <v>99</v>
      </c>
      <c r="D27" t="s">
        <v>122</v>
      </c>
      <c r="E27" t="s">
        <v>410</v>
      </c>
      <c r="F27" t="s">
        <v>411</v>
      </c>
      <c r="G27" t="s">
        <v>101</v>
      </c>
      <c r="H27" s="65">
        <v>425</v>
      </c>
      <c r="I27" s="65">
        <v>9250</v>
      </c>
      <c r="J27" s="65">
        <v>0</v>
      </c>
      <c r="K27" s="65">
        <v>39.3125</v>
      </c>
      <c r="L27" s="66">
        <v>0</v>
      </c>
      <c r="M27" s="66">
        <v>6.9999999999999999E-4</v>
      </c>
      <c r="N27" s="66">
        <v>2.0000000000000001E-4</v>
      </c>
    </row>
    <row r="28" spans="1:14">
      <c r="A28" t="s">
        <v>660</v>
      </c>
      <c r="B28" t="s">
        <v>661</v>
      </c>
      <c r="C28" t="s">
        <v>99</v>
      </c>
      <c r="D28" t="s">
        <v>122</v>
      </c>
      <c r="E28" t="s">
        <v>662</v>
      </c>
      <c r="F28" t="s">
        <v>663</v>
      </c>
      <c r="G28" t="s">
        <v>101</v>
      </c>
      <c r="H28" s="65">
        <v>2125</v>
      </c>
      <c r="I28" s="65">
        <v>12180</v>
      </c>
      <c r="J28" s="65">
        <v>0</v>
      </c>
      <c r="K28" s="65">
        <v>258.82499999999999</v>
      </c>
      <c r="L28" s="66">
        <v>1E-4</v>
      </c>
      <c r="M28" s="66">
        <v>4.3E-3</v>
      </c>
      <c r="N28" s="66">
        <v>1.1000000000000001E-3</v>
      </c>
    </row>
    <row r="29" spans="1:14">
      <c r="A29" t="s">
        <v>664</v>
      </c>
      <c r="B29" t="s">
        <v>665</v>
      </c>
      <c r="C29" t="s">
        <v>99</v>
      </c>
      <c r="D29" t="s">
        <v>122</v>
      </c>
      <c r="E29" t="s">
        <v>666</v>
      </c>
      <c r="F29" t="s">
        <v>444</v>
      </c>
      <c r="G29" t="s">
        <v>101</v>
      </c>
      <c r="H29" s="65">
        <v>46131</v>
      </c>
      <c r="I29" s="65">
        <v>2010</v>
      </c>
      <c r="J29" s="65">
        <v>0</v>
      </c>
      <c r="K29" s="65">
        <v>927.23310000000004</v>
      </c>
      <c r="L29" s="66">
        <v>2.0000000000000001E-4</v>
      </c>
      <c r="M29" s="66">
        <v>1.54E-2</v>
      </c>
      <c r="N29" s="66">
        <v>3.8E-3</v>
      </c>
    </row>
    <row r="30" spans="1:14">
      <c r="A30" t="s">
        <v>667</v>
      </c>
      <c r="B30" t="s">
        <v>668</v>
      </c>
      <c r="C30" t="s">
        <v>99</v>
      </c>
      <c r="D30" t="s">
        <v>122</v>
      </c>
      <c r="E30" t="s">
        <v>669</v>
      </c>
      <c r="F30" t="s">
        <v>670</v>
      </c>
      <c r="G30" t="s">
        <v>101</v>
      </c>
      <c r="H30" s="65">
        <v>23329</v>
      </c>
      <c r="I30" s="65">
        <v>2269</v>
      </c>
      <c r="J30" s="65">
        <v>0</v>
      </c>
      <c r="K30" s="65">
        <v>529.33501000000001</v>
      </c>
      <c r="L30" s="66">
        <v>1E-4</v>
      </c>
      <c r="M30" s="66">
        <v>8.8000000000000005E-3</v>
      </c>
      <c r="N30" s="66">
        <v>2.2000000000000001E-3</v>
      </c>
    </row>
    <row r="31" spans="1:14">
      <c r="A31" t="s">
        <v>671</v>
      </c>
      <c r="B31" t="s">
        <v>672</v>
      </c>
      <c r="C31" t="s">
        <v>99</v>
      </c>
      <c r="D31" t="s">
        <v>122</v>
      </c>
      <c r="E31" t="s">
        <v>673</v>
      </c>
      <c r="F31" t="s">
        <v>304</v>
      </c>
      <c r="G31" t="s">
        <v>101</v>
      </c>
      <c r="H31" s="65">
        <v>6174</v>
      </c>
      <c r="I31" s="65">
        <v>5200</v>
      </c>
      <c r="J31" s="65">
        <v>0</v>
      </c>
      <c r="K31" s="65">
        <v>321.048</v>
      </c>
      <c r="L31" s="66">
        <v>0</v>
      </c>
      <c r="M31" s="66">
        <v>5.3E-3</v>
      </c>
      <c r="N31" s="66">
        <v>1.2999999999999999E-3</v>
      </c>
    </row>
    <row r="32" spans="1:14">
      <c r="A32" t="s">
        <v>674</v>
      </c>
      <c r="B32" t="s">
        <v>675</v>
      </c>
      <c r="C32" t="s">
        <v>99</v>
      </c>
      <c r="D32" t="s">
        <v>122</v>
      </c>
      <c r="E32" t="s">
        <v>421</v>
      </c>
      <c r="F32" t="s">
        <v>304</v>
      </c>
      <c r="G32" t="s">
        <v>101</v>
      </c>
      <c r="H32" s="65">
        <v>25995</v>
      </c>
      <c r="I32" s="65">
        <v>4130</v>
      </c>
      <c r="J32" s="65">
        <v>7.5385499999999999</v>
      </c>
      <c r="K32" s="65">
        <v>1081.1320499999999</v>
      </c>
      <c r="L32" s="66">
        <v>2.0000000000000001E-4</v>
      </c>
      <c r="M32" s="66">
        <v>1.7899999999999999E-2</v>
      </c>
      <c r="N32" s="66">
        <v>4.4999999999999997E-3</v>
      </c>
    </row>
    <row r="33" spans="1:14">
      <c r="A33" t="s">
        <v>676</v>
      </c>
      <c r="B33" t="s">
        <v>677</v>
      </c>
      <c r="C33" t="s">
        <v>99</v>
      </c>
      <c r="D33" t="s">
        <v>122</v>
      </c>
      <c r="E33" t="s">
        <v>311</v>
      </c>
      <c r="F33" t="s">
        <v>304</v>
      </c>
      <c r="G33" t="s">
        <v>101</v>
      </c>
      <c r="H33" s="65">
        <v>62120</v>
      </c>
      <c r="I33" s="65">
        <v>2100</v>
      </c>
      <c r="J33" s="65">
        <v>0</v>
      </c>
      <c r="K33" s="65">
        <v>1304.52</v>
      </c>
      <c r="L33" s="66">
        <v>2.0000000000000001E-4</v>
      </c>
      <c r="M33" s="66">
        <v>2.1600000000000001E-2</v>
      </c>
      <c r="N33" s="66">
        <v>5.4000000000000003E-3</v>
      </c>
    </row>
    <row r="34" spans="1:14">
      <c r="A34" t="s">
        <v>678</v>
      </c>
      <c r="B34" t="s">
        <v>679</v>
      </c>
      <c r="C34" t="s">
        <v>99</v>
      </c>
      <c r="D34" t="s">
        <v>122</v>
      </c>
      <c r="E34" t="s">
        <v>386</v>
      </c>
      <c r="F34" t="s">
        <v>304</v>
      </c>
      <c r="G34" t="s">
        <v>101</v>
      </c>
      <c r="H34" s="65">
        <v>124219.73</v>
      </c>
      <c r="I34" s="65">
        <v>771</v>
      </c>
      <c r="J34" s="65">
        <v>0</v>
      </c>
      <c r="K34" s="65">
        <v>957.73411829999998</v>
      </c>
      <c r="L34" s="66">
        <v>2.0000000000000001E-4</v>
      </c>
      <c r="M34" s="66">
        <v>1.5900000000000001E-2</v>
      </c>
      <c r="N34" s="66">
        <v>4.0000000000000001E-3</v>
      </c>
    </row>
    <row r="35" spans="1:14">
      <c r="A35" t="s">
        <v>680</v>
      </c>
      <c r="B35" t="s">
        <v>681</v>
      </c>
      <c r="C35" t="s">
        <v>99</v>
      </c>
      <c r="D35" t="s">
        <v>122</v>
      </c>
      <c r="E35" t="s">
        <v>303</v>
      </c>
      <c r="F35" t="s">
        <v>304</v>
      </c>
      <c r="G35" t="s">
        <v>101</v>
      </c>
      <c r="H35" s="65">
        <v>7319</v>
      </c>
      <c r="I35" s="65">
        <v>20480</v>
      </c>
      <c r="J35" s="65">
        <v>0</v>
      </c>
      <c r="K35" s="65">
        <v>1498.9312</v>
      </c>
      <c r="L35" s="66">
        <v>1E-4</v>
      </c>
      <c r="M35" s="66">
        <v>2.4799999999999999E-2</v>
      </c>
      <c r="N35" s="66">
        <v>6.1999999999999998E-3</v>
      </c>
    </row>
    <row r="36" spans="1:14">
      <c r="A36" t="s">
        <v>682</v>
      </c>
      <c r="B36" t="s">
        <v>683</v>
      </c>
      <c r="C36" t="s">
        <v>99</v>
      </c>
      <c r="D36" t="s">
        <v>122</v>
      </c>
      <c r="E36" t="s">
        <v>684</v>
      </c>
      <c r="F36" t="s">
        <v>304</v>
      </c>
      <c r="G36" t="s">
        <v>101</v>
      </c>
      <c r="H36" s="65">
        <v>1751</v>
      </c>
      <c r="I36" s="65">
        <v>1230</v>
      </c>
      <c r="J36" s="65">
        <v>0</v>
      </c>
      <c r="K36" s="65">
        <v>21.537299999999998</v>
      </c>
      <c r="L36" s="66">
        <v>0</v>
      </c>
      <c r="M36" s="66">
        <v>4.0000000000000002E-4</v>
      </c>
      <c r="N36" s="66">
        <v>1E-4</v>
      </c>
    </row>
    <row r="37" spans="1:14">
      <c r="A37" t="s">
        <v>685</v>
      </c>
      <c r="B37" t="s">
        <v>686</v>
      </c>
      <c r="C37" t="s">
        <v>99</v>
      </c>
      <c r="D37" t="s">
        <v>122</v>
      </c>
      <c r="E37" t="s">
        <v>687</v>
      </c>
      <c r="F37" t="s">
        <v>124</v>
      </c>
      <c r="G37" t="s">
        <v>101</v>
      </c>
      <c r="H37" s="65">
        <v>591</v>
      </c>
      <c r="I37" s="65">
        <v>24100</v>
      </c>
      <c r="J37" s="65">
        <v>0</v>
      </c>
      <c r="K37" s="65">
        <v>142.43100000000001</v>
      </c>
      <c r="L37" s="66">
        <v>0</v>
      </c>
      <c r="M37" s="66">
        <v>2.3999999999999998E-3</v>
      </c>
      <c r="N37" s="66">
        <v>5.9999999999999995E-4</v>
      </c>
    </row>
    <row r="38" spans="1:14">
      <c r="A38" t="s">
        <v>688</v>
      </c>
      <c r="B38" t="s">
        <v>689</v>
      </c>
      <c r="C38" t="s">
        <v>99</v>
      </c>
      <c r="D38" t="s">
        <v>122</v>
      </c>
      <c r="E38" t="s">
        <v>690</v>
      </c>
      <c r="F38" t="s">
        <v>128</v>
      </c>
      <c r="G38" t="s">
        <v>101</v>
      </c>
      <c r="H38" s="65">
        <v>2105</v>
      </c>
      <c r="I38" s="65">
        <v>52350</v>
      </c>
      <c r="J38" s="65">
        <v>0</v>
      </c>
      <c r="K38" s="65">
        <v>1101.9675</v>
      </c>
      <c r="L38" s="66">
        <v>0</v>
      </c>
      <c r="M38" s="66">
        <v>1.8200000000000001E-2</v>
      </c>
      <c r="N38" s="66">
        <v>4.5999999999999999E-3</v>
      </c>
    </row>
    <row r="39" spans="1:14">
      <c r="A39" t="s">
        <v>691</v>
      </c>
      <c r="B39" t="s">
        <v>692</v>
      </c>
      <c r="C39" t="s">
        <v>99</v>
      </c>
      <c r="D39" t="s">
        <v>122</v>
      </c>
      <c r="E39" t="s">
        <v>425</v>
      </c>
      <c r="F39" t="s">
        <v>131</v>
      </c>
      <c r="G39" t="s">
        <v>101</v>
      </c>
      <c r="H39" s="65">
        <v>269044</v>
      </c>
      <c r="I39" s="65">
        <v>256.8</v>
      </c>
      <c r="J39" s="65">
        <v>0</v>
      </c>
      <c r="K39" s="65">
        <v>690.90499199999999</v>
      </c>
      <c r="L39" s="66">
        <v>1E-4</v>
      </c>
      <c r="M39" s="66">
        <v>1.14E-2</v>
      </c>
      <c r="N39" s="66">
        <v>2.8999999999999998E-3</v>
      </c>
    </row>
    <row r="40" spans="1:14">
      <c r="A40" s="67" t="s">
        <v>693</v>
      </c>
      <c r="D40" s="14"/>
      <c r="E40" s="14"/>
      <c r="F40" s="14"/>
      <c r="H40" s="69">
        <v>3386219.12</v>
      </c>
      <c r="J40" s="69">
        <v>25.086569999999998</v>
      </c>
      <c r="K40" s="69">
        <v>17773.07323016</v>
      </c>
      <c r="M40" s="68">
        <v>0.29420000000000002</v>
      </c>
      <c r="N40" s="68">
        <v>7.3599999999999999E-2</v>
      </c>
    </row>
    <row r="41" spans="1:14">
      <c r="A41" t="s">
        <v>694</v>
      </c>
      <c r="B41" t="s">
        <v>695</v>
      </c>
      <c r="C41" t="s">
        <v>99</v>
      </c>
      <c r="D41" t="s">
        <v>122</v>
      </c>
      <c r="E41" t="s">
        <v>400</v>
      </c>
      <c r="F41" t="s">
        <v>122</v>
      </c>
      <c r="G41" t="s">
        <v>101</v>
      </c>
      <c r="H41" s="65">
        <v>77628</v>
      </c>
      <c r="I41" s="65">
        <v>465.1</v>
      </c>
      <c r="J41" s="65">
        <v>5.3052099999999998</v>
      </c>
      <c r="K41" s="65">
        <v>366.35303800000003</v>
      </c>
      <c r="L41" s="66">
        <v>5.0000000000000001E-4</v>
      </c>
      <c r="M41" s="66">
        <v>6.1000000000000004E-3</v>
      </c>
      <c r="N41" s="66">
        <v>1.5E-3</v>
      </c>
    </row>
    <row r="42" spans="1:14">
      <c r="A42" t="s">
        <v>696</v>
      </c>
      <c r="B42" t="s">
        <v>697</v>
      </c>
      <c r="C42" t="s">
        <v>99</v>
      </c>
      <c r="D42" t="s">
        <v>122</v>
      </c>
      <c r="E42" t="s">
        <v>698</v>
      </c>
      <c r="F42" t="s">
        <v>122</v>
      </c>
      <c r="G42" t="s">
        <v>101</v>
      </c>
      <c r="H42" s="65">
        <v>66295</v>
      </c>
      <c r="I42" s="65">
        <v>1693</v>
      </c>
      <c r="J42" s="65">
        <v>0</v>
      </c>
      <c r="K42" s="65">
        <v>1122.37435</v>
      </c>
      <c r="L42" s="66">
        <v>1.1999999999999999E-3</v>
      </c>
      <c r="M42" s="66">
        <v>1.8599999999999998E-2</v>
      </c>
      <c r="N42" s="66">
        <v>4.5999999999999999E-3</v>
      </c>
    </row>
    <row r="43" spans="1:14">
      <c r="A43" t="s">
        <v>699</v>
      </c>
      <c r="B43" t="s">
        <v>700</v>
      </c>
      <c r="C43" t="s">
        <v>99</v>
      </c>
      <c r="D43" t="s">
        <v>122</v>
      </c>
      <c r="E43" t="s">
        <v>511</v>
      </c>
      <c r="F43" t="s">
        <v>122</v>
      </c>
      <c r="G43" t="s">
        <v>101</v>
      </c>
      <c r="H43" s="65">
        <v>10356</v>
      </c>
      <c r="I43" s="65">
        <v>8972</v>
      </c>
      <c r="J43" s="65">
        <v>0</v>
      </c>
      <c r="K43" s="65">
        <v>929.14031999999997</v>
      </c>
      <c r="L43" s="66">
        <v>2.9999999999999997E-4</v>
      </c>
      <c r="M43" s="66">
        <v>1.54E-2</v>
      </c>
      <c r="N43" s="66">
        <v>3.8E-3</v>
      </c>
    </row>
    <row r="44" spans="1:14">
      <c r="A44" t="s">
        <v>701</v>
      </c>
      <c r="B44" t="s">
        <v>702</v>
      </c>
      <c r="C44" t="s">
        <v>99</v>
      </c>
      <c r="D44" t="s">
        <v>122</v>
      </c>
      <c r="E44" t="s">
        <v>418</v>
      </c>
      <c r="F44" t="s">
        <v>122</v>
      </c>
      <c r="G44" t="s">
        <v>101</v>
      </c>
      <c r="H44" s="65">
        <v>7259</v>
      </c>
      <c r="I44" s="65">
        <v>3250</v>
      </c>
      <c r="J44" s="65">
        <v>0</v>
      </c>
      <c r="K44" s="65">
        <v>235.91749999999999</v>
      </c>
      <c r="L44" s="66">
        <v>1E-4</v>
      </c>
      <c r="M44" s="66">
        <v>3.8999999999999998E-3</v>
      </c>
      <c r="N44" s="66">
        <v>1E-3</v>
      </c>
    </row>
    <row r="45" spans="1:14">
      <c r="A45" t="s">
        <v>703</v>
      </c>
      <c r="B45" t="s">
        <v>704</v>
      </c>
      <c r="C45" t="s">
        <v>99</v>
      </c>
      <c r="D45" t="s">
        <v>122</v>
      </c>
      <c r="E45" t="s">
        <v>705</v>
      </c>
      <c r="F45" t="s">
        <v>439</v>
      </c>
      <c r="G45" t="s">
        <v>101</v>
      </c>
      <c r="H45" s="65">
        <v>672272</v>
      </c>
      <c r="I45" s="65">
        <v>64.900000000000006</v>
      </c>
      <c r="J45" s="65">
        <v>0</v>
      </c>
      <c r="K45" s="65">
        <v>436.304528</v>
      </c>
      <c r="L45" s="66">
        <v>8.9999999999999998E-4</v>
      </c>
      <c r="M45" s="66">
        <v>7.1999999999999998E-3</v>
      </c>
      <c r="N45" s="66">
        <v>1.8E-3</v>
      </c>
    </row>
    <row r="46" spans="1:14">
      <c r="A46" t="s">
        <v>706</v>
      </c>
      <c r="B46" t="s">
        <v>707</v>
      </c>
      <c r="C46" t="s">
        <v>99</v>
      </c>
      <c r="D46" t="s">
        <v>122</v>
      </c>
      <c r="E46" t="s">
        <v>438</v>
      </c>
      <c r="F46" t="s">
        <v>439</v>
      </c>
      <c r="G46" t="s">
        <v>101</v>
      </c>
      <c r="H46" s="65">
        <v>2608</v>
      </c>
      <c r="I46" s="65">
        <v>29840</v>
      </c>
      <c r="J46" s="65">
        <v>0</v>
      </c>
      <c r="K46" s="65">
        <v>778.22720000000004</v>
      </c>
      <c r="L46" s="66">
        <v>2.0000000000000001E-4</v>
      </c>
      <c r="M46" s="66">
        <v>1.29E-2</v>
      </c>
      <c r="N46" s="66">
        <v>3.2000000000000002E-3</v>
      </c>
    </row>
    <row r="47" spans="1:14">
      <c r="A47" t="s">
        <v>708</v>
      </c>
      <c r="B47" t="s">
        <v>709</v>
      </c>
      <c r="C47" t="s">
        <v>99</v>
      </c>
      <c r="D47" t="s">
        <v>122</v>
      </c>
      <c r="E47" t="s">
        <v>710</v>
      </c>
      <c r="F47" t="s">
        <v>429</v>
      </c>
      <c r="G47" t="s">
        <v>101</v>
      </c>
      <c r="H47" s="65">
        <v>295</v>
      </c>
      <c r="I47" s="65">
        <v>9525</v>
      </c>
      <c r="J47" s="65">
        <v>0</v>
      </c>
      <c r="K47" s="65">
        <v>28.098749999999999</v>
      </c>
      <c r="L47" s="66">
        <v>0</v>
      </c>
      <c r="M47" s="66">
        <v>5.0000000000000001E-4</v>
      </c>
      <c r="N47" s="66">
        <v>1E-4</v>
      </c>
    </row>
    <row r="48" spans="1:14">
      <c r="A48" t="s">
        <v>711</v>
      </c>
      <c r="B48" t="s">
        <v>712</v>
      </c>
      <c r="C48" t="s">
        <v>99</v>
      </c>
      <c r="D48" t="s">
        <v>122</v>
      </c>
      <c r="E48" t="s">
        <v>713</v>
      </c>
      <c r="F48" t="s">
        <v>429</v>
      </c>
      <c r="G48" t="s">
        <v>101</v>
      </c>
      <c r="H48" s="65">
        <v>22442</v>
      </c>
      <c r="I48" s="65">
        <v>2959</v>
      </c>
      <c r="J48" s="65">
        <v>0</v>
      </c>
      <c r="K48" s="65">
        <v>664.05877999999996</v>
      </c>
      <c r="L48" s="66">
        <v>2.9999999999999997E-4</v>
      </c>
      <c r="M48" s="66">
        <v>1.0999999999999999E-2</v>
      </c>
      <c r="N48" s="66">
        <v>2.7000000000000001E-3</v>
      </c>
    </row>
    <row r="49" spans="1:14">
      <c r="A49" t="s">
        <v>714</v>
      </c>
      <c r="B49" t="s">
        <v>715</v>
      </c>
      <c r="C49" t="s">
        <v>99</v>
      </c>
      <c r="D49" t="s">
        <v>122</v>
      </c>
      <c r="E49" t="s">
        <v>716</v>
      </c>
      <c r="F49" t="s">
        <v>429</v>
      </c>
      <c r="G49" t="s">
        <v>101</v>
      </c>
      <c r="H49" s="65">
        <v>549</v>
      </c>
      <c r="I49" s="65">
        <v>186.1</v>
      </c>
      <c r="J49" s="65">
        <v>0</v>
      </c>
      <c r="K49" s="65">
        <v>1.0216890000000001</v>
      </c>
      <c r="L49" s="66">
        <v>0</v>
      </c>
      <c r="M49" s="66">
        <v>0</v>
      </c>
      <c r="N49" s="66">
        <v>0</v>
      </c>
    </row>
    <row r="50" spans="1:14">
      <c r="A50" t="s">
        <v>717</v>
      </c>
      <c r="B50" t="s">
        <v>718</v>
      </c>
      <c r="C50" t="s">
        <v>99</v>
      </c>
      <c r="D50" t="s">
        <v>122</v>
      </c>
      <c r="E50" t="s">
        <v>719</v>
      </c>
      <c r="F50" t="s">
        <v>720</v>
      </c>
      <c r="G50" t="s">
        <v>101</v>
      </c>
      <c r="H50" s="65">
        <v>207878</v>
      </c>
      <c r="I50" s="65">
        <v>193.1</v>
      </c>
      <c r="J50" s="65">
        <v>0</v>
      </c>
      <c r="K50" s="65">
        <v>401.412418</v>
      </c>
      <c r="L50" s="66">
        <v>5.0000000000000001E-4</v>
      </c>
      <c r="M50" s="66">
        <v>6.6E-3</v>
      </c>
      <c r="N50" s="66">
        <v>1.6999999999999999E-3</v>
      </c>
    </row>
    <row r="51" spans="1:14">
      <c r="A51" t="s">
        <v>721</v>
      </c>
      <c r="B51" t="s">
        <v>722</v>
      </c>
      <c r="C51" t="s">
        <v>99</v>
      </c>
      <c r="D51" t="s">
        <v>122</v>
      </c>
      <c r="E51" t="s">
        <v>723</v>
      </c>
      <c r="F51" t="s">
        <v>111</v>
      </c>
      <c r="G51" t="s">
        <v>101</v>
      </c>
      <c r="H51" s="65">
        <v>7071</v>
      </c>
      <c r="I51" s="65">
        <v>6874</v>
      </c>
      <c r="J51" s="65">
        <v>0</v>
      </c>
      <c r="K51" s="65">
        <v>486.06054</v>
      </c>
      <c r="L51" s="66">
        <v>2.0000000000000001E-4</v>
      </c>
      <c r="M51" s="66">
        <v>8.0000000000000002E-3</v>
      </c>
      <c r="N51" s="66">
        <v>2E-3</v>
      </c>
    </row>
    <row r="52" spans="1:14">
      <c r="A52" t="s">
        <v>724</v>
      </c>
      <c r="B52" t="s">
        <v>725</v>
      </c>
      <c r="C52" t="s">
        <v>99</v>
      </c>
      <c r="D52" t="s">
        <v>122</v>
      </c>
      <c r="E52" t="s">
        <v>726</v>
      </c>
      <c r="F52" t="s">
        <v>111</v>
      </c>
      <c r="G52" t="s">
        <v>101</v>
      </c>
      <c r="H52" s="65">
        <v>2414</v>
      </c>
      <c r="I52" s="65">
        <v>5200</v>
      </c>
      <c r="J52" s="65">
        <v>0</v>
      </c>
      <c r="K52" s="65">
        <v>125.52800000000001</v>
      </c>
      <c r="L52" s="66">
        <v>0</v>
      </c>
      <c r="M52" s="66">
        <v>2.0999999999999999E-3</v>
      </c>
      <c r="N52" s="66">
        <v>5.0000000000000001E-4</v>
      </c>
    </row>
    <row r="53" spans="1:14">
      <c r="A53" t="s">
        <v>727</v>
      </c>
      <c r="B53" t="s">
        <v>728</v>
      </c>
      <c r="C53" t="s">
        <v>99</v>
      </c>
      <c r="D53" t="s">
        <v>122</v>
      </c>
      <c r="E53" t="s">
        <v>729</v>
      </c>
      <c r="F53" t="s">
        <v>654</v>
      </c>
      <c r="G53" t="s">
        <v>101</v>
      </c>
      <c r="H53" s="65">
        <v>1415674.8</v>
      </c>
      <c r="I53" s="65">
        <v>33</v>
      </c>
      <c r="J53" s="65">
        <v>0</v>
      </c>
      <c r="K53" s="65">
        <v>467.172684</v>
      </c>
      <c r="L53" s="66">
        <v>2.9999999999999997E-4</v>
      </c>
      <c r="M53" s="66">
        <v>7.7000000000000002E-3</v>
      </c>
      <c r="N53" s="66">
        <v>1.9E-3</v>
      </c>
    </row>
    <row r="54" spans="1:14">
      <c r="A54" t="s">
        <v>730</v>
      </c>
      <c r="B54" t="s">
        <v>731</v>
      </c>
      <c r="C54" t="s">
        <v>99</v>
      </c>
      <c r="D54" t="s">
        <v>122</v>
      </c>
      <c r="E54" t="s">
        <v>732</v>
      </c>
      <c r="F54" t="s">
        <v>654</v>
      </c>
      <c r="G54" t="s">
        <v>101</v>
      </c>
      <c r="H54" s="65">
        <v>225895.12</v>
      </c>
      <c r="I54" s="65">
        <v>99.3</v>
      </c>
      <c r="J54" s="65">
        <v>0</v>
      </c>
      <c r="K54" s="65">
        <v>224.31385416000001</v>
      </c>
      <c r="L54" s="66">
        <v>2.0000000000000001E-4</v>
      </c>
      <c r="M54" s="66">
        <v>3.7000000000000002E-3</v>
      </c>
      <c r="N54" s="66">
        <v>8.9999999999999998E-4</v>
      </c>
    </row>
    <row r="55" spans="1:14">
      <c r="A55" t="s">
        <v>733</v>
      </c>
      <c r="B55" t="s">
        <v>734</v>
      </c>
      <c r="C55" t="s">
        <v>99</v>
      </c>
      <c r="D55" t="s">
        <v>122</v>
      </c>
      <c r="E55" t="s">
        <v>735</v>
      </c>
      <c r="F55" t="s">
        <v>444</v>
      </c>
      <c r="G55" t="s">
        <v>101</v>
      </c>
      <c r="H55" s="65">
        <v>2293</v>
      </c>
      <c r="I55" s="65">
        <v>14030</v>
      </c>
      <c r="J55" s="65">
        <v>0</v>
      </c>
      <c r="K55" s="65">
        <v>321.7079</v>
      </c>
      <c r="L55" s="66">
        <v>2.0000000000000001E-4</v>
      </c>
      <c r="M55" s="66">
        <v>5.3E-3</v>
      </c>
      <c r="N55" s="66">
        <v>1.2999999999999999E-3</v>
      </c>
    </row>
    <row r="56" spans="1:14">
      <c r="A56" t="s">
        <v>736</v>
      </c>
      <c r="B56" t="s">
        <v>737</v>
      </c>
      <c r="C56" t="s">
        <v>99</v>
      </c>
      <c r="D56" t="s">
        <v>122</v>
      </c>
      <c r="E56" t="s">
        <v>738</v>
      </c>
      <c r="F56" t="s">
        <v>444</v>
      </c>
      <c r="G56" t="s">
        <v>101</v>
      </c>
      <c r="H56" s="65">
        <v>1590</v>
      </c>
      <c r="I56" s="65">
        <v>19640</v>
      </c>
      <c r="J56" s="65">
        <v>0</v>
      </c>
      <c r="K56" s="65">
        <v>312.27600000000001</v>
      </c>
      <c r="L56" s="66">
        <v>1E-4</v>
      </c>
      <c r="M56" s="66">
        <v>5.1999999999999998E-3</v>
      </c>
      <c r="N56" s="66">
        <v>1.2999999999999999E-3</v>
      </c>
    </row>
    <row r="57" spans="1:14">
      <c r="A57" t="s">
        <v>739</v>
      </c>
      <c r="B57" t="s">
        <v>740</v>
      </c>
      <c r="C57" t="s">
        <v>99</v>
      </c>
      <c r="D57" t="s">
        <v>122</v>
      </c>
      <c r="E57" t="s">
        <v>741</v>
      </c>
      <c r="F57" t="s">
        <v>670</v>
      </c>
      <c r="G57" t="s">
        <v>101</v>
      </c>
      <c r="H57" s="65">
        <v>20732</v>
      </c>
      <c r="I57" s="65">
        <v>1226</v>
      </c>
      <c r="J57" s="65">
        <v>0</v>
      </c>
      <c r="K57" s="65">
        <v>254.17431999999999</v>
      </c>
      <c r="L57" s="66">
        <v>2.0000000000000001E-4</v>
      </c>
      <c r="M57" s="66">
        <v>4.1999999999999997E-3</v>
      </c>
      <c r="N57" s="66">
        <v>1.1000000000000001E-3</v>
      </c>
    </row>
    <row r="58" spans="1:14">
      <c r="A58" t="s">
        <v>742</v>
      </c>
      <c r="B58" t="s">
        <v>743</v>
      </c>
      <c r="C58" t="s">
        <v>99</v>
      </c>
      <c r="D58" t="s">
        <v>122</v>
      </c>
      <c r="E58" t="s">
        <v>341</v>
      </c>
      <c r="F58" t="s">
        <v>304</v>
      </c>
      <c r="G58" t="s">
        <v>101</v>
      </c>
      <c r="H58" s="65">
        <v>1496</v>
      </c>
      <c r="I58" s="65">
        <v>26020</v>
      </c>
      <c r="J58" s="65">
        <v>0</v>
      </c>
      <c r="K58" s="65">
        <v>389.25920000000002</v>
      </c>
      <c r="L58" s="66">
        <v>1E-4</v>
      </c>
      <c r="M58" s="66">
        <v>6.4000000000000003E-3</v>
      </c>
      <c r="N58" s="66">
        <v>1.6000000000000001E-3</v>
      </c>
    </row>
    <row r="59" spans="1:14">
      <c r="A59" t="s">
        <v>744</v>
      </c>
      <c r="B59" t="s">
        <v>745</v>
      </c>
      <c r="C59" t="s">
        <v>99</v>
      </c>
      <c r="D59" t="s">
        <v>122</v>
      </c>
      <c r="E59" t="s">
        <v>318</v>
      </c>
      <c r="F59" t="s">
        <v>304</v>
      </c>
      <c r="G59" t="s">
        <v>101</v>
      </c>
      <c r="H59" s="65">
        <v>166</v>
      </c>
      <c r="I59" s="65">
        <v>207340</v>
      </c>
      <c r="J59" s="65">
        <v>0</v>
      </c>
      <c r="K59" s="65">
        <v>344.18439999999998</v>
      </c>
      <c r="L59" s="66">
        <v>1E-4</v>
      </c>
      <c r="M59" s="66">
        <v>5.7000000000000002E-3</v>
      </c>
      <c r="N59" s="66">
        <v>1.4E-3</v>
      </c>
    </row>
    <row r="60" spans="1:14">
      <c r="A60" t="s">
        <v>746</v>
      </c>
      <c r="B60" t="s">
        <v>747</v>
      </c>
      <c r="C60" t="s">
        <v>99</v>
      </c>
      <c r="D60" t="s">
        <v>122</v>
      </c>
      <c r="E60" t="s">
        <v>448</v>
      </c>
      <c r="F60" t="s">
        <v>304</v>
      </c>
      <c r="G60" t="s">
        <v>101</v>
      </c>
      <c r="H60" s="65">
        <v>7656</v>
      </c>
      <c r="I60" s="65">
        <v>9800</v>
      </c>
      <c r="J60" s="65">
        <v>0</v>
      </c>
      <c r="K60" s="65">
        <v>750.28800000000001</v>
      </c>
      <c r="L60" s="66">
        <v>4.0000000000000002E-4</v>
      </c>
      <c r="M60" s="66">
        <v>1.24E-2</v>
      </c>
      <c r="N60" s="66">
        <v>3.0999999999999999E-3</v>
      </c>
    </row>
    <row r="61" spans="1:14">
      <c r="A61" t="s">
        <v>748</v>
      </c>
      <c r="B61" t="s">
        <v>749</v>
      </c>
      <c r="C61" t="s">
        <v>99</v>
      </c>
      <c r="D61" t="s">
        <v>122</v>
      </c>
      <c r="E61" t="s">
        <v>392</v>
      </c>
      <c r="F61" t="s">
        <v>304</v>
      </c>
      <c r="G61" t="s">
        <v>101</v>
      </c>
      <c r="H61" s="65">
        <v>19776</v>
      </c>
      <c r="I61" s="65">
        <v>8629</v>
      </c>
      <c r="J61" s="65">
        <v>16.333590000000001</v>
      </c>
      <c r="K61" s="65">
        <v>1722.8046300000001</v>
      </c>
      <c r="L61" s="66">
        <v>5.0000000000000001E-4</v>
      </c>
      <c r="M61" s="66">
        <v>2.8500000000000001E-2</v>
      </c>
      <c r="N61" s="66">
        <v>7.1000000000000004E-3</v>
      </c>
    </row>
    <row r="62" spans="1:14">
      <c r="A62" t="s">
        <v>750</v>
      </c>
      <c r="B62" t="s">
        <v>751</v>
      </c>
      <c r="C62" t="s">
        <v>99</v>
      </c>
      <c r="D62" t="s">
        <v>122</v>
      </c>
      <c r="E62" t="s">
        <v>752</v>
      </c>
      <c r="F62" t="s">
        <v>304</v>
      </c>
      <c r="G62" t="s">
        <v>101</v>
      </c>
      <c r="H62" s="65">
        <v>123610</v>
      </c>
      <c r="I62" s="65">
        <v>720</v>
      </c>
      <c r="J62" s="65">
        <v>0</v>
      </c>
      <c r="K62" s="65">
        <v>889.99199999999996</v>
      </c>
      <c r="L62" s="66">
        <v>5.9999999999999995E-4</v>
      </c>
      <c r="M62" s="66">
        <v>1.47E-2</v>
      </c>
      <c r="N62" s="66">
        <v>3.7000000000000002E-3</v>
      </c>
    </row>
    <row r="63" spans="1:14">
      <c r="A63" t="s">
        <v>753</v>
      </c>
      <c r="B63" t="s">
        <v>754</v>
      </c>
      <c r="C63" t="s">
        <v>99</v>
      </c>
      <c r="D63" t="s">
        <v>122</v>
      </c>
      <c r="E63" t="s">
        <v>367</v>
      </c>
      <c r="F63" t="s">
        <v>304</v>
      </c>
      <c r="G63" t="s">
        <v>101</v>
      </c>
      <c r="H63" s="65">
        <v>927</v>
      </c>
      <c r="I63" s="65">
        <v>14130</v>
      </c>
      <c r="J63" s="65">
        <v>0</v>
      </c>
      <c r="K63" s="65">
        <v>130.98509999999999</v>
      </c>
      <c r="L63" s="66">
        <v>1E-4</v>
      </c>
      <c r="M63" s="66">
        <v>2.2000000000000001E-3</v>
      </c>
      <c r="N63" s="66">
        <v>5.0000000000000001E-4</v>
      </c>
    </row>
    <row r="64" spans="1:14">
      <c r="A64" t="s">
        <v>755</v>
      </c>
      <c r="B64" t="s">
        <v>756</v>
      </c>
      <c r="C64" t="s">
        <v>99</v>
      </c>
      <c r="D64" t="s">
        <v>122</v>
      </c>
      <c r="E64" t="s">
        <v>333</v>
      </c>
      <c r="F64" t="s">
        <v>304</v>
      </c>
      <c r="G64" t="s">
        <v>101</v>
      </c>
      <c r="H64" s="65">
        <v>20281</v>
      </c>
      <c r="I64" s="65">
        <v>1726</v>
      </c>
      <c r="J64" s="65">
        <v>3.4477699999999998</v>
      </c>
      <c r="K64" s="65">
        <v>353.49783000000002</v>
      </c>
      <c r="L64" s="66">
        <v>1E-4</v>
      </c>
      <c r="M64" s="66">
        <v>5.8999999999999999E-3</v>
      </c>
      <c r="N64" s="66">
        <v>1.5E-3</v>
      </c>
    </row>
    <row r="65" spans="1:14">
      <c r="A65" t="s">
        <v>757</v>
      </c>
      <c r="B65" t="s">
        <v>758</v>
      </c>
      <c r="C65" t="s">
        <v>99</v>
      </c>
      <c r="D65" t="s">
        <v>122</v>
      </c>
      <c r="E65" t="s">
        <v>759</v>
      </c>
      <c r="F65" t="s">
        <v>124</v>
      </c>
      <c r="G65" t="s">
        <v>101</v>
      </c>
      <c r="H65" s="65">
        <v>169321</v>
      </c>
      <c r="I65" s="65">
        <v>356.8</v>
      </c>
      <c r="J65" s="65">
        <v>0</v>
      </c>
      <c r="K65" s="65">
        <v>604.13732800000002</v>
      </c>
      <c r="L65" s="66">
        <v>2.0000000000000001E-4</v>
      </c>
      <c r="M65" s="66">
        <v>0.01</v>
      </c>
      <c r="N65" s="66">
        <v>2.5000000000000001E-3</v>
      </c>
    </row>
    <row r="66" spans="1:14">
      <c r="A66" t="s">
        <v>760</v>
      </c>
      <c r="B66" t="s">
        <v>761</v>
      </c>
      <c r="C66" t="s">
        <v>99</v>
      </c>
      <c r="D66" t="s">
        <v>122</v>
      </c>
      <c r="E66" t="s">
        <v>478</v>
      </c>
      <c r="F66" t="s">
        <v>124</v>
      </c>
      <c r="G66" t="s">
        <v>101</v>
      </c>
      <c r="H66" s="65">
        <v>8991</v>
      </c>
      <c r="I66" s="65">
        <v>1021</v>
      </c>
      <c r="J66" s="65">
        <v>0</v>
      </c>
      <c r="K66" s="65">
        <v>91.798109999999994</v>
      </c>
      <c r="L66" s="66">
        <v>0</v>
      </c>
      <c r="M66" s="66">
        <v>1.5E-3</v>
      </c>
      <c r="N66" s="66">
        <v>4.0000000000000002E-4</v>
      </c>
    </row>
    <row r="67" spans="1:14">
      <c r="A67" t="s">
        <v>762</v>
      </c>
      <c r="B67" t="s">
        <v>763</v>
      </c>
      <c r="C67" t="s">
        <v>99</v>
      </c>
      <c r="D67" t="s">
        <v>122</v>
      </c>
      <c r="E67" t="s">
        <v>764</v>
      </c>
      <c r="F67" t="s">
        <v>765</v>
      </c>
      <c r="G67" t="s">
        <v>101</v>
      </c>
      <c r="H67" s="65">
        <v>1118</v>
      </c>
      <c r="I67" s="65">
        <v>23400</v>
      </c>
      <c r="J67" s="65">
        <v>0</v>
      </c>
      <c r="K67" s="65">
        <v>261.61200000000002</v>
      </c>
      <c r="L67" s="66">
        <v>2.0000000000000001E-4</v>
      </c>
      <c r="M67" s="66">
        <v>4.3E-3</v>
      </c>
      <c r="N67" s="66">
        <v>1.1000000000000001E-3</v>
      </c>
    </row>
    <row r="68" spans="1:14">
      <c r="A68" t="s">
        <v>766</v>
      </c>
      <c r="B68" t="s">
        <v>767</v>
      </c>
      <c r="C68" t="s">
        <v>99</v>
      </c>
      <c r="D68" t="s">
        <v>122</v>
      </c>
      <c r="E68" t="s">
        <v>768</v>
      </c>
      <c r="F68" t="s">
        <v>765</v>
      </c>
      <c r="G68" t="s">
        <v>101</v>
      </c>
      <c r="H68" s="65">
        <v>2342</v>
      </c>
      <c r="I68" s="65">
        <v>11160</v>
      </c>
      <c r="J68" s="65">
        <v>0</v>
      </c>
      <c r="K68" s="65">
        <v>261.36720000000003</v>
      </c>
      <c r="L68" s="66">
        <v>1E-4</v>
      </c>
      <c r="M68" s="66">
        <v>4.3E-3</v>
      </c>
      <c r="N68" s="66">
        <v>1.1000000000000001E-3</v>
      </c>
    </row>
    <row r="69" spans="1:14">
      <c r="A69" t="s">
        <v>769</v>
      </c>
      <c r="B69" t="s">
        <v>770</v>
      </c>
      <c r="C69" t="s">
        <v>99</v>
      </c>
      <c r="D69" t="s">
        <v>122</v>
      </c>
      <c r="E69" t="s">
        <v>771</v>
      </c>
      <c r="F69" t="s">
        <v>765</v>
      </c>
      <c r="G69" t="s">
        <v>101</v>
      </c>
      <c r="H69" s="65">
        <v>17650</v>
      </c>
      <c r="I69" s="65">
        <v>5810</v>
      </c>
      <c r="J69" s="65">
        <v>0</v>
      </c>
      <c r="K69" s="65">
        <v>1025.4649999999999</v>
      </c>
      <c r="L69" s="66">
        <v>2.9999999999999997E-4</v>
      </c>
      <c r="M69" s="66">
        <v>1.7000000000000001E-2</v>
      </c>
      <c r="N69" s="66">
        <v>4.1999999999999997E-3</v>
      </c>
    </row>
    <row r="70" spans="1:14">
      <c r="A70" t="s">
        <v>772</v>
      </c>
      <c r="B70" t="s">
        <v>773</v>
      </c>
      <c r="C70" t="s">
        <v>99</v>
      </c>
      <c r="D70" t="s">
        <v>122</v>
      </c>
      <c r="E70" t="s">
        <v>774</v>
      </c>
      <c r="F70" t="s">
        <v>765</v>
      </c>
      <c r="G70" t="s">
        <v>101</v>
      </c>
      <c r="H70" s="65">
        <v>2519</v>
      </c>
      <c r="I70" s="65">
        <v>19700</v>
      </c>
      <c r="J70" s="65">
        <v>0</v>
      </c>
      <c r="K70" s="65">
        <v>496.24299999999999</v>
      </c>
      <c r="L70" s="66">
        <v>2.0000000000000001E-4</v>
      </c>
      <c r="M70" s="66">
        <v>8.2000000000000007E-3</v>
      </c>
      <c r="N70" s="66">
        <v>2.0999999999999999E-3</v>
      </c>
    </row>
    <row r="71" spans="1:14">
      <c r="A71" t="s">
        <v>775</v>
      </c>
      <c r="B71" t="s">
        <v>776</v>
      </c>
      <c r="C71" t="s">
        <v>99</v>
      </c>
      <c r="D71" t="s">
        <v>122</v>
      </c>
      <c r="E71" t="s">
        <v>777</v>
      </c>
      <c r="F71" t="s">
        <v>127</v>
      </c>
      <c r="G71" t="s">
        <v>101</v>
      </c>
      <c r="H71" s="65">
        <v>112406</v>
      </c>
      <c r="I71" s="65">
        <v>1262</v>
      </c>
      <c r="J71" s="65">
        <v>0</v>
      </c>
      <c r="K71" s="65">
        <v>1418.5637200000001</v>
      </c>
      <c r="L71" s="66">
        <v>5.9999999999999995E-4</v>
      </c>
      <c r="M71" s="66">
        <v>2.35E-2</v>
      </c>
      <c r="N71" s="66">
        <v>5.8999999999999999E-3</v>
      </c>
    </row>
    <row r="72" spans="1:14">
      <c r="A72" t="s">
        <v>778</v>
      </c>
      <c r="B72" t="s">
        <v>779</v>
      </c>
      <c r="C72" t="s">
        <v>99</v>
      </c>
      <c r="D72" t="s">
        <v>122</v>
      </c>
      <c r="E72" t="s">
        <v>414</v>
      </c>
      <c r="F72" t="s">
        <v>127</v>
      </c>
      <c r="G72" t="s">
        <v>101</v>
      </c>
      <c r="H72" s="65">
        <v>16558.2</v>
      </c>
      <c r="I72" s="65">
        <v>950.5</v>
      </c>
      <c r="J72" s="65">
        <v>0</v>
      </c>
      <c r="K72" s="65">
        <v>157.38569100000001</v>
      </c>
      <c r="L72" s="66">
        <v>1E-4</v>
      </c>
      <c r="M72" s="66">
        <v>2.5999999999999999E-3</v>
      </c>
      <c r="N72" s="66">
        <v>6.9999999999999999E-4</v>
      </c>
    </row>
    <row r="73" spans="1:14">
      <c r="A73" t="s">
        <v>780</v>
      </c>
      <c r="B73" t="s">
        <v>781</v>
      </c>
      <c r="C73" t="s">
        <v>99</v>
      </c>
      <c r="D73" t="s">
        <v>122</v>
      </c>
      <c r="E73" t="s">
        <v>782</v>
      </c>
      <c r="F73" t="s">
        <v>127</v>
      </c>
      <c r="G73" t="s">
        <v>101</v>
      </c>
      <c r="H73" s="65">
        <v>13988</v>
      </c>
      <c r="I73" s="65">
        <v>1424</v>
      </c>
      <c r="J73" s="65">
        <v>0</v>
      </c>
      <c r="K73" s="65">
        <v>199.18912</v>
      </c>
      <c r="L73" s="66">
        <v>4.0000000000000002E-4</v>
      </c>
      <c r="M73" s="66">
        <v>3.3E-3</v>
      </c>
      <c r="N73" s="66">
        <v>8.0000000000000004E-4</v>
      </c>
    </row>
    <row r="74" spans="1:14">
      <c r="A74" t="s">
        <v>783</v>
      </c>
      <c r="B74" t="s">
        <v>784</v>
      </c>
      <c r="C74" t="s">
        <v>99</v>
      </c>
      <c r="D74" t="s">
        <v>122</v>
      </c>
      <c r="E74" t="s">
        <v>505</v>
      </c>
      <c r="F74" t="s">
        <v>131</v>
      </c>
      <c r="G74" t="s">
        <v>101</v>
      </c>
      <c r="H74" s="65">
        <v>42581</v>
      </c>
      <c r="I74" s="65">
        <v>1040</v>
      </c>
      <c r="J74" s="65">
        <v>0</v>
      </c>
      <c r="K74" s="65">
        <v>442.8424</v>
      </c>
      <c r="L74" s="66">
        <v>2.9999999999999997E-4</v>
      </c>
      <c r="M74" s="66">
        <v>7.3000000000000001E-3</v>
      </c>
      <c r="N74" s="66">
        <v>1.8E-3</v>
      </c>
    </row>
    <row r="75" spans="1:14">
      <c r="A75" t="s">
        <v>785</v>
      </c>
      <c r="B75" t="s">
        <v>786</v>
      </c>
      <c r="C75" t="s">
        <v>99</v>
      </c>
      <c r="D75" t="s">
        <v>122</v>
      </c>
      <c r="E75" t="s">
        <v>465</v>
      </c>
      <c r="F75" t="s">
        <v>131</v>
      </c>
      <c r="G75" t="s">
        <v>101</v>
      </c>
      <c r="H75" s="65">
        <v>81581</v>
      </c>
      <c r="I75" s="65">
        <v>1323</v>
      </c>
      <c r="J75" s="65">
        <v>0</v>
      </c>
      <c r="K75" s="65">
        <v>1079.31663</v>
      </c>
      <c r="L75" s="66">
        <v>4.0000000000000002E-4</v>
      </c>
      <c r="M75" s="66">
        <v>1.7899999999999999E-2</v>
      </c>
      <c r="N75" s="66">
        <v>4.4999999999999997E-3</v>
      </c>
    </row>
    <row r="76" spans="1:14">
      <c r="A76" s="67" t="s">
        <v>787</v>
      </c>
      <c r="D76" s="14"/>
      <c r="E76" s="14"/>
      <c r="F76" s="14"/>
      <c r="H76" s="69">
        <v>3391480.59</v>
      </c>
      <c r="J76" s="69">
        <v>12.49606</v>
      </c>
      <c r="K76" s="69">
        <v>4315.7677709999998</v>
      </c>
      <c r="M76" s="68">
        <v>7.1400000000000005E-2</v>
      </c>
      <c r="N76" s="68">
        <v>1.7899999999999999E-2</v>
      </c>
    </row>
    <row r="77" spans="1:14">
      <c r="A77" t="s">
        <v>788</v>
      </c>
      <c r="B77" t="s">
        <v>789</v>
      </c>
      <c r="C77" t="s">
        <v>99</v>
      </c>
      <c r="D77" t="s">
        <v>122</v>
      </c>
      <c r="E77" t="s">
        <v>790</v>
      </c>
      <c r="F77" t="s">
        <v>111</v>
      </c>
      <c r="G77" t="s">
        <v>101</v>
      </c>
      <c r="H77" s="65">
        <v>61354</v>
      </c>
      <c r="I77" s="65">
        <v>378</v>
      </c>
      <c r="J77" s="65">
        <v>0</v>
      </c>
      <c r="K77" s="65">
        <v>231.91811999999999</v>
      </c>
      <c r="L77" s="66">
        <v>4.0000000000000002E-4</v>
      </c>
      <c r="M77" s="66">
        <v>3.8E-3</v>
      </c>
      <c r="N77" s="66">
        <v>1E-3</v>
      </c>
    </row>
    <row r="78" spans="1:14">
      <c r="A78" t="s">
        <v>791</v>
      </c>
      <c r="B78" t="s">
        <v>792</v>
      </c>
      <c r="C78" t="s">
        <v>99</v>
      </c>
      <c r="D78" t="s">
        <v>122</v>
      </c>
      <c r="E78" t="s">
        <v>793</v>
      </c>
      <c r="F78" t="s">
        <v>411</v>
      </c>
      <c r="G78" t="s">
        <v>101</v>
      </c>
      <c r="H78" s="65">
        <v>408.59</v>
      </c>
      <c r="I78" s="65">
        <v>10160</v>
      </c>
      <c r="J78" s="65">
        <v>0</v>
      </c>
      <c r="K78" s="65">
        <v>41.512743999999998</v>
      </c>
      <c r="L78" s="66">
        <v>1E-4</v>
      </c>
      <c r="M78" s="66">
        <v>6.9999999999999999E-4</v>
      </c>
      <c r="N78" s="66">
        <v>2.0000000000000001E-4</v>
      </c>
    </row>
    <row r="79" spans="1:14">
      <c r="A79" t="s">
        <v>794</v>
      </c>
      <c r="B79" t="s">
        <v>795</v>
      </c>
      <c r="C79" t="s">
        <v>99</v>
      </c>
      <c r="D79" t="s">
        <v>122</v>
      </c>
      <c r="E79" t="s">
        <v>796</v>
      </c>
      <c r="F79" t="s">
        <v>797</v>
      </c>
      <c r="G79" t="s">
        <v>101</v>
      </c>
      <c r="H79" s="65">
        <v>946277</v>
      </c>
      <c r="I79" s="65">
        <v>33.799999999999997</v>
      </c>
      <c r="J79" s="65">
        <v>0</v>
      </c>
      <c r="K79" s="65">
        <v>319.84162600000002</v>
      </c>
      <c r="L79" s="66">
        <v>1.18E-2</v>
      </c>
      <c r="M79" s="66">
        <v>5.3E-3</v>
      </c>
      <c r="N79" s="66">
        <v>1.2999999999999999E-3</v>
      </c>
    </row>
    <row r="80" spans="1:14">
      <c r="A80" t="s">
        <v>798</v>
      </c>
      <c r="B80" t="s">
        <v>799</v>
      </c>
      <c r="C80" t="s">
        <v>99</v>
      </c>
      <c r="D80" t="s">
        <v>122</v>
      </c>
      <c r="E80" t="s">
        <v>800</v>
      </c>
      <c r="F80" t="s">
        <v>304</v>
      </c>
      <c r="G80" t="s">
        <v>101</v>
      </c>
      <c r="H80" s="65">
        <v>168800</v>
      </c>
      <c r="I80" s="65">
        <v>369.4</v>
      </c>
      <c r="J80" s="65">
        <v>0</v>
      </c>
      <c r="K80" s="65">
        <v>623.54719999999998</v>
      </c>
      <c r="L80" s="66">
        <v>4.4999999999999997E-3</v>
      </c>
      <c r="M80" s="66">
        <v>1.03E-2</v>
      </c>
      <c r="N80" s="66">
        <v>2.5999999999999999E-3</v>
      </c>
    </row>
    <row r="81" spans="1:14">
      <c r="A81" t="s">
        <v>801</v>
      </c>
      <c r="B81" t="s">
        <v>802</v>
      </c>
      <c r="C81" t="s">
        <v>99</v>
      </c>
      <c r="D81" t="s">
        <v>122</v>
      </c>
      <c r="E81" t="s">
        <v>481</v>
      </c>
      <c r="F81" t="s">
        <v>304</v>
      </c>
      <c r="G81" t="s">
        <v>101</v>
      </c>
      <c r="H81" s="65">
        <v>4330</v>
      </c>
      <c r="I81" s="65">
        <v>8198</v>
      </c>
      <c r="J81" s="65">
        <v>0</v>
      </c>
      <c r="K81" s="65">
        <v>354.97340000000003</v>
      </c>
      <c r="L81" s="66">
        <v>2.9999999999999997E-4</v>
      </c>
      <c r="M81" s="66">
        <v>5.8999999999999999E-3</v>
      </c>
      <c r="N81" s="66">
        <v>1.5E-3</v>
      </c>
    </row>
    <row r="82" spans="1:14">
      <c r="A82" t="s">
        <v>803</v>
      </c>
      <c r="B82" t="s">
        <v>804</v>
      </c>
      <c r="C82" t="s">
        <v>99</v>
      </c>
      <c r="D82" t="s">
        <v>122</v>
      </c>
      <c r="E82" t="s">
        <v>805</v>
      </c>
      <c r="F82" t="s">
        <v>304</v>
      </c>
      <c r="G82" t="s">
        <v>101</v>
      </c>
      <c r="H82" s="65">
        <v>459</v>
      </c>
      <c r="I82" s="65">
        <v>12000</v>
      </c>
      <c r="J82" s="65">
        <v>0</v>
      </c>
      <c r="K82" s="65">
        <v>55.08</v>
      </c>
      <c r="L82" s="66">
        <v>0</v>
      </c>
      <c r="M82" s="66">
        <v>8.9999999999999998E-4</v>
      </c>
      <c r="N82" s="66">
        <v>2.0000000000000001E-4</v>
      </c>
    </row>
    <row r="83" spans="1:14">
      <c r="A83" t="s">
        <v>806</v>
      </c>
      <c r="B83" t="s">
        <v>807</v>
      </c>
      <c r="C83" t="s">
        <v>99</v>
      </c>
      <c r="D83" t="s">
        <v>122</v>
      </c>
      <c r="E83" t="s">
        <v>808</v>
      </c>
      <c r="F83" t="s">
        <v>304</v>
      </c>
      <c r="G83" t="s">
        <v>101</v>
      </c>
      <c r="H83" s="65">
        <v>35407</v>
      </c>
      <c r="I83" s="65">
        <v>764.3</v>
      </c>
      <c r="J83" s="65">
        <v>0</v>
      </c>
      <c r="K83" s="65">
        <v>270.615701</v>
      </c>
      <c r="L83" s="66">
        <v>6.9999999999999999E-4</v>
      </c>
      <c r="M83" s="66">
        <v>4.4999999999999997E-3</v>
      </c>
      <c r="N83" s="66">
        <v>1.1000000000000001E-3</v>
      </c>
    </row>
    <row r="84" spans="1:14">
      <c r="A84" t="s">
        <v>809</v>
      </c>
      <c r="B84" t="s">
        <v>810</v>
      </c>
      <c r="C84" t="s">
        <v>99</v>
      </c>
      <c r="D84" t="s">
        <v>122</v>
      </c>
      <c r="E84" t="s">
        <v>811</v>
      </c>
      <c r="F84" t="s">
        <v>304</v>
      </c>
      <c r="G84" t="s">
        <v>101</v>
      </c>
      <c r="H84" s="65">
        <v>1638308</v>
      </c>
      <c r="I84" s="65">
        <v>52.2</v>
      </c>
      <c r="J84" s="65">
        <v>0</v>
      </c>
      <c r="K84" s="65">
        <v>855.196776</v>
      </c>
      <c r="L84" s="66">
        <v>1.6999999999999999E-3</v>
      </c>
      <c r="M84" s="66">
        <v>1.4200000000000001E-2</v>
      </c>
      <c r="N84" s="66">
        <v>3.5000000000000001E-3</v>
      </c>
    </row>
    <row r="85" spans="1:14">
      <c r="A85" t="s">
        <v>812</v>
      </c>
      <c r="B85" t="s">
        <v>813</v>
      </c>
      <c r="C85" t="s">
        <v>99</v>
      </c>
      <c r="D85" t="s">
        <v>122</v>
      </c>
      <c r="E85" t="s">
        <v>814</v>
      </c>
      <c r="F85" t="s">
        <v>304</v>
      </c>
      <c r="G85" t="s">
        <v>101</v>
      </c>
      <c r="H85" s="65">
        <v>215</v>
      </c>
      <c r="I85" s="65">
        <v>42640</v>
      </c>
      <c r="J85" s="65">
        <v>0</v>
      </c>
      <c r="K85" s="65">
        <v>91.676000000000002</v>
      </c>
      <c r="L85" s="66">
        <v>2.0000000000000001E-4</v>
      </c>
      <c r="M85" s="66">
        <v>1.5E-3</v>
      </c>
      <c r="N85" s="66">
        <v>4.0000000000000002E-4</v>
      </c>
    </row>
    <row r="86" spans="1:14">
      <c r="A86" t="s">
        <v>815</v>
      </c>
      <c r="B86" t="s">
        <v>816</v>
      </c>
      <c r="C86" t="s">
        <v>99</v>
      </c>
      <c r="D86" t="s">
        <v>122</v>
      </c>
      <c r="E86" t="s">
        <v>817</v>
      </c>
      <c r="F86" t="s">
        <v>304</v>
      </c>
      <c r="G86" t="s">
        <v>101</v>
      </c>
      <c r="H86" s="65">
        <v>19155</v>
      </c>
      <c r="I86" s="65">
        <v>427</v>
      </c>
      <c r="J86" s="65">
        <v>0</v>
      </c>
      <c r="K86" s="65">
        <v>81.791849999999997</v>
      </c>
      <c r="L86" s="66">
        <v>2.0000000000000001E-4</v>
      </c>
      <c r="M86" s="66">
        <v>1.4E-3</v>
      </c>
      <c r="N86" s="66">
        <v>2.9999999999999997E-4</v>
      </c>
    </row>
    <row r="87" spans="1:14">
      <c r="A87" t="s">
        <v>818</v>
      </c>
      <c r="B87" t="s">
        <v>819</v>
      </c>
      <c r="C87" t="s">
        <v>99</v>
      </c>
      <c r="D87" t="s">
        <v>122</v>
      </c>
      <c r="E87" t="s">
        <v>820</v>
      </c>
      <c r="F87" t="s">
        <v>127</v>
      </c>
      <c r="G87" t="s">
        <v>101</v>
      </c>
      <c r="H87" s="65">
        <v>366704</v>
      </c>
      <c r="I87" s="65">
        <v>263.89999999999998</v>
      </c>
      <c r="J87" s="65">
        <v>12.49606</v>
      </c>
      <c r="K87" s="65">
        <v>980.22791600000005</v>
      </c>
      <c r="L87" s="66">
        <v>3.5000000000000001E-3</v>
      </c>
      <c r="M87" s="66">
        <v>1.6199999999999999E-2</v>
      </c>
      <c r="N87" s="66">
        <v>4.1000000000000003E-3</v>
      </c>
    </row>
    <row r="88" spans="1:14">
      <c r="A88" t="s">
        <v>821</v>
      </c>
      <c r="B88" t="s">
        <v>822</v>
      </c>
      <c r="C88" t="s">
        <v>99</v>
      </c>
      <c r="D88" t="s">
        <v>122</v>
      </c>
      <c r="E88" t="s">
        <v>823</v>
      </c>
      <c r="F88" t="s">
        <v>127</v>
      </c>
      <c r="G88" t="s">
        <v>101</v>
      </c>
      <c r="H88" s="65">
        <v>48201</v>
      </c>
      <c r="I88" s="65">
        <v>639</v>
      </c>
      <c r="J88" s="65">
        <v>0</v>
      </c>
      <c r="K88" s="65">
        <v>308.00439</v>
      </c>
      <c r="L88" s="66">
        <v>8.0000000000000004E-4</v>
      </c>
      <c r="M88" s="66">
        <v>5.1000000000000004E-3</v>
      </c>
      <c r="N88" s="66">
        <v>1.2999999999999999E-3</v>
      </c>
    </row>
    <row r="89" spans="1:14">
      <c r="A89" t="s">
        <v>824</v>
      </c>
      <c r="B89" t="s">
        <v>825</v>
      </c>
      <c r="C89" t="s">
        <v>99</v>
      </c>
      <c r="D89" t="s">
        <v>122</v>
      </c>
      <c r="E89" t="s">
        <v>826</v>
      </c>
      <c r="F89" t="s">
        <v>128</v>
      </c>
      <c r="G89" t="s">
        <v>101</v>
      </c>
      <c r="H89" s="65">
        <v>81016</v>
      </c>
      <c r="I89" s="65">
        <v>42.8</v>
      </c>
      <c r="J89" s="65">
        <v>0</v>
      </c>
      <c r="K89" s="65">
        <v>34.674847999999997</v>
      </c>
      <c r="L89" s="66">
        <v>5.0000000000000001E-4</v>
      </c>
      <c r="M89" s="66">
        <v>5.9999999999999995E-4</v>
      </c>
      <c r="N89" s="66">
        <v>1E-4</v>
      </c>
    </row>
    <row r="90" spans="1:14">
      <c r="A90" t="s">
        <v>827</v>
      </c>
      <c r="B90" t="s">
        <v>828</v>
      </c>
      <c r="C90" t="s">
        <v>99</v>
      </c>
      <c r="D90" t="s">
        <v>122</v>
      </c>
      <c r="E90" t="s">
        <v>829</v>
      </c>
      <c r="F90" t="s">
        <v>131</v>
      </c>
      <c r="G90" t="s">
        <v>101</v>
      </c>
      <c r="H90" s="65">
        <v>20846</v>
      </c>
      <c r="I90" s="65">
        <v>320</v>
      </c>
      <c r="J90" s="65">
        <v>0</v>
      </c>
      <c r="K90" s="65">
        <v>66.7072</v>
      </c>
      <c r="L90" s="66">
        <v>2.0000000000000001E-4</v>
      </c>
      <c r="M90" s="66">
        <v>1.1000000000000001E-3</v>
      </c>
      <c r="N90" s="66">
        <v>2.9999999999999997E-4</v>
      </c>
    </row>
    <row r="91" spans="1:14">
      <c r="A91" s="67" t="s">
        <v>830</v>
      </c>
      <c r="D91" s="14"/>
      <c r="E91" s="14"/>
      <c r="F91" s="14"/>
      <c r="H91" s="69">
        <v>0</v>
      </c>
      <c r="J91" s="69">
        <v>0</v>
      </c>
      <c r="K91" s="69">
        <v>0</v>
      </c>
      <c r="M91" s="68">
        <v>0</v>
      </c>
      <c r="N91" s="68">
        <v>0</v>
      </c>
    </row>
    <row r="92" spans="1:14">
      <c r="A92" t="s">
        <v>221</v>
      </c>
      <c r="B92" t="s">
        <v>221</v>
      </c>
      <c r="D92" s="14"/>
      <c r="E92" s="14"/>
      <c r="F92" t="s">
        <v>221</v>
      </c>
      <c r="G92" t="s">
        <v>221</v>
      </c>
      <c r="H92" s="65">
        <v>0</v>
      </c>
      <c r="I92" s="65">
        <v>0</v>
      </c>
      <c r="K92" s="65">
        <v>0</v>
      </c>
      <c r="L92" s="66">
        <v>0</v>
      </c>
      <c r="M92" s="66">
        <v>0</v>
      </c>
      <c r="N92" s="66">
        <v>0</v>
      </c>
    </row>
    <row r="93" spans="1:14">
      <c r="A93" s="67" t="s">
        <v>226</v>
      </c>
      <c r="D93" s="14"/>
      <c r="E93" s="14"/>
      <c r="F93" s="14"/>
      <c r="H93" s="69">
        <v>128135</v>
      </c>
      <c r="J93" s="69">
        <v>0</v>
      </c>
      <c r="K93" s="69">
        <v>16840.670760743</v>
      </c>
      <c r="M93" s="68">
        <v>0.27879999999999999</v>
      </c>
      <c r="N93" s="68">
        <v>6.9699999999999998E-2</v>
      </c>
    </row>
    <row r="94" spans="1:14">
      <c r="A94" s="67" t="s">
        <v>282</v>
      </c>
      <c r="D94" s="14"/>
      <c r="E94" s="14"/>
      <c r="F94" s="14"/>
      <c r="H94" s="69">
        <v>27228</v>
      </c>
      <c r="J94" s="69">
        <v>0</v>
      </c>
      <c r="K94" s="69">
        <v>1035.7629076999999</v>
      </c>
      <c r="M94" s="68">
        <v>1.7100000000000001E-2</v>
      </c>
      <c r="N94" s="68">
        <v>4.3E-3</v>
      </c>
    </row>
    <row r="95" spans="1:14">
      <c r="A95" t="s">
        <v>831</v>
      </c>
      <c r="B95" t="s">
        <v>832</v>
      </c>
      <c r="C95" t="s">
        <v>581</v>
      </c>
      <c r="D95" t="s">
        <v>582</v>
      </c>
      <c r="E95" t="s">
        <v>833</v>
      </c>
      <c r="F95" t="s">
        <v>834</v>
      </c>
      <c r="G95" t="s">
        <v>105</v>
      </c>
      <c r="H95" s="65">
        <v>4263</v>
      </c>
      <c r="I95" s="65">
        <v>2489</v>
      </c>
      <c r="J95" s="65">
        <v>0</v>
      </c>
      <c r="K95" s="65">
        <v>378.26813955</v>
      </c>
      <c r="L95" s="66">
        <v>0</v>
      </c>
      <c r="M95" s="66">
        <v>6.3E-3</v>
      </c>
      <c r="N95" s="66">
        <v>1.6000000000000001E-3</v>
      </c>
    </row>
    <row r="96" spans="1:14">
      <c r="A96" t="s">
        <v>835</v>
      </c>
      <c r="B96" t="s">
        <v>836</v>
      </c>
      <c r="C96" t="s">
        <v>837</v>
      </c>
      <c r="D96" t="s">
        <v>582</v>
      </c>
      <c r="E96" t="s">
        <v>838</v>
      </c>
      <c r="F96" t="s">
        <v>834</v>
      </c>
      <c r="G96" t="s">
        <v>105</v>
      </c>
      <c r="H96" s="65">
        <v>17708</v>
      </c>
      <c r="I96" s="65">
        <v>350</v>
      </c>
      <c r="J96" s="65">
        <v>0</v>
      </c>
      <c r="K96" s="65">
        <v>220.95157</v>
      </c>
      <c r="L96" s="66">
        <v>0</v>
      </c>
      <c r="M96" s="66">
        <v>3.7000000000000002E-3</v>
      </c>
      <c r="N96" s="66">
        <v>8.9999999999999998E-4</v>
      </c>
    </row>
    <row r="97" spans="1:14">
      <c r="A97" t="s">
        <v>839</v>
      </c>
      <c r="B97" t="s">
        <v>840</v>
      </c>
      <c r="C97" t="s">
        <v>837</v>
      </c>
      <c r="D97" t="s">
        <v>582</v>
      </c>
      <c r="E97" t="s">
        <v>841</v>
      </c>
      <c r="F97" t="s">
        <v>842</v>
      </c>
      <c r="G97" t="s">
        <v>105</v>
      </c>
      <c r="H97" s="65">
        <v>1346</v>
      </c>
      <c r="I97" s="65">
        <v>1784</v>
      </c>
      <c r="J97" s="65">
        <v>0</v>
      </c>
      <c r="K97" s="65">
        <v>85.605061599999999</v>
      </c>
      <c r="L97" s="66">
        <v>0</v>
      </c>
      <c r="M97" s="66">
        <v>1.4E-3</v>
      </c>
      <c r="N97" s="66">
        <v>4.0000000000000002E-4</v>
      </c>
    </row>
    <row r="98" spans="1:14">
      <c r="A98" t="s">
        <v>843</v>
      </c>
      <c r="B98" t="s">
        <v>844</v>
      </c>
      <c r="C98" t="s">
        <v>581</v>
      </c>
      <c r="D98" t="s">
        <v>582</v>
      </c>
      <c r="E98" t="s">
        <v>845</v>
      </c>
      <c r="F98" t="s">
        <v>846</v>
      </c>
      <c r="G98" t="s">
        <v>105</v>
      </c>
      <c r="H98" s="65">
        <v>3911</v>
      </c>
      <c r="I98" s="65">
        <v>2517</v>
      </c>
      <c r="J98" s="65">
        <v>0</v>
      </c>
      <c r="K98" s="65">
        <v>350.93813655000002</v>
      </c>
      <c r="L98" s="66">
        <v>0</v>
      </c>
      <c r="M98" s="66">
        <v>5.7999999999999996E-3</v>
      </c>
      <c r="N98" s="66">
        <v>1.5E-3</v>
      </c>
    </row>
    <row r="99" spans="1:14">
      <c r="A99" s="67" t="s">
        <v>283</v>
      </c>
      <c r="D99" s="14"/>
      <c r="E99" s="14"/>
      <c r="F99" s="14"/>
      <c r="H99" s="69">
        <v>100907</v>
      </c>
      <c r="J99" s="69">
        <v>0</v>
      </c>
      <c r="K99" s="69">
        <v>15804.907853043</v>
      </c>
      <c r="M99" s="68">
        <v>0.2616</v>
      </c>
      <c r="N99" s="68">
        <v>6.54E-2</v>
      </c>
    </row>
    <row r="100" spans="1:14">
      <c r="A100" t="s">
        <v>847</v>
      </c>
      <c r="B100" t="s">
        <v>848</v>
      </c>
      <c r="C100" t="s">
        <v>581</v>
      </c>
      <c r="D100" t="s">
        <v>582</v>
      </c>
      <c r="E100" t="s">
        <v>849</v>
      </c>
      <c r="F100" t="s">
        <v>850</v>
      </c>
      <c r="G100" t="s">
        <v>105</v>
      </c>
      <c r="H100" s="65">
        <v>597</v>
      </c>
      <c r="I100" s="65">
        <v>24156</v>
      </c>
      <c r="J100" s="65">
        <v>0</v>
      </c>
      <c r="K100" s="65">
        <v>514.11335580000002</v>
      </c>
      <c r="L100" s="66">
        <v>0</v>
      </c>
      <c r="M100" s="66">
        <v>8.5000000000000006E-3</v>
      </c>
      <c r="N100" s="66">
        <v>2.0999999999999999E-3</v>
      </c>
    </row>
    <row r="101" spans="1:14">
      <c r="A101" t="s">
        <v>851</v>
      </c>
      <c r="B101" t="s">
        <v>852</v>
      </c>
      <c r="C101" t="s">
        <v>99</v>
      </c>
      <c r="D101" t="s">
        <v>582</v>
      </c>
      <c r="E101" t="s">
        <v>853</v>
      </c>
      <c r="F101" t="s">
        <v>854</v>
      </c>
      <c r="G101" t="s">
        <v>105</v>
      </c>
      <c r="H101" s="65">
        <v>2757</v>
      </c>
      <c r="I101" s="65">
        <v>16680</v>
      </c>
      <c r="J101" s="65">
        <v>0</v>
      </c>
      <c r="K101" s="65">
        <v>1639.4279939999999</v>
      </c>
      <c r="L101" s="66">
        <v>0</v>
      </c>
      <c r="M101" s="66">
        <v>2.7099999999999999E-2</v>
      </c>
      <c r="N101" s="66">
        <v>6.7999999999999996E-3</v>
      </c>
    </row>
    <row r="102" spans="1:14">
      <c r="A102" t="s">
        <v>855</v>
      </c>
      <c r="B102" t="s">
        <v>856</v>
      </c>
      <c r="C102" t="s">
        <v>581</v>
      </c>
      <c r="D102" t="s">
        <v>582</v>
      </c>
      <c r="E102" t="s">
        <v>857</v>
      </c>
      <c r="F102" t="s">
        <v>854</v>
      </c>
      <c r="G102" t="s">
        <v>105</v>
      </c>
      <c r="H102" s="65">
        <v>195</v>
      </c>
      <c r="I102" s="65">
        <v>99300</v>
      </c>
      <c r="J102" s="65">
        <v>0</v>
      </c>
      <c r="K102" s="65">
        <v>690.30877499999997</v>
      </c>
      <c r="L102" s="66">
        <v>0</v>
      </c>
      <c r="M102" s="66">
        <v>1.14E-2</v>
      </c>
      <c r="N102" s="66">
        <v>2.8999999999999998E-3</v>
      </c>
    </row>
    <row r="103" spans="1:14">
      <c r="A103" t="s">
        <v>858</v>
      </c>
      <c r="B103" t="s">
        <v>859</v>
      </c>
      <c r="C103" t="s">
        <v>589</v>
      </c>
      <c r="D103" t="s">
        <v>582</v>
      </c>
      <c r="E103" t="s">
        <v>860</v>
      </c>
      <c r="F103" t="s">
        <v>834</v>
      </c>
      <c r="G103" t="s">
        <v>109</v>
      </c>
      <c r="H103" s="65">
        <v>1535</v>
      </c>
      <c r="I103" s="65">
        <v>5934</v>
      </c>
      <c r="J103" s="65">
        <v>0</v>
      </c>
      <c r="K103" s="65">
        <v>355.26623606999999</v>
      </c>
      <c r="L103" s="66">
        <v>0</v>
      </c>
      <c r="M103" s="66">
        <v>5.8999999999999999E-3</v>
      </c>
      <c r="N103" s="66">
        <v>1.5E-3</v>
      </c>
    </row>
    <row r="104" spans="1:14">
      <c r="A104" t="s">
        <v>861</v>
      </c>
      <c r="B104" t="s">
        <v>862</v>
      </c>
      <c r="C104" t="s">
        <v>581</v>
      </c>
      <c r="D104" t="s">
        <v>582</v>
      </c>
      <c r="E104" t="s">
        <v>863</v>
      </c>
      <c r="F104" t="s">
        <v>834</v>
      </c>
      <c r="G104" t="s">
        <v>105</v>
      </c>
      <c r="H104" s="65">
        <v>300</v>
      </c>
      <c r="I104" s="65">
        <v>194972</v>
      </c>
      <c r="J104" s="65">
        <v>0</v>
      </c>
      <c r="K104" s="65">
        <v>2085.2255399999999</v>
      </c>
      <c r="L104" s="66">
        <v>0</v>
      </c>
      <c r="M104" s="66">
        <v>3.4500000000000003E-2</v>
      </c>
      <c r="N104" s="66">
        <v>8.6E-3</v>
      </c>
    </row>
    <row r="105" spans="1:14">
      <c r="A105" t="s">
        <v>864</v>
      </c>
      <c r="B105" t="s">
        <v>865</v>
      </c>
      <c r="C105" t="s">
        <v>122</v>
      </c>
      <c r="D105" t="s">
        <v>582</v>
      </c>
      <c r="E105" t="s">
        <v>866</v>
      </c>
      <c r="F105" t="s">
        <v>867</v>
      </c>
      <c r="G105" t="s">
        <v>109</v>
      </c>
      <c r="H105" s="65">
        <v>32621</v>
      </c>
      <c r="I105" s="65">
        <v>271</v>
      </c>
      <c r="J105" s="65">
        <v>0</v>
      </c>
      <c r="K105" s="65">
        <v>344.79786987300002</v>
      </c>
      <c r="L105" s="66">
        <v>0</v>
      </c>
      <c r="M105" s="66">
        <v>5.7000000000000002E-3</v>
      </c>
      <c r="N105" s="66">
        <v>1.4E-3</v>
      </c>
    </row>
    <row r="106" spans="1:14">
      <c r="A106" t="s">
        <v>868</v>
      </c>
      <c r="B106" t="s">
        <v>869</v>
      </c>
      <c r="C106" t="s">
        <v>870</v>
      </c>
      <c r="D106" t="s">
        <v>582</v>
      </c>
      <c r="E106" t="s">
        <v>871</v>
      </c>
      <c r="F106" t="s">
        <v>867</v>
      </c>
      <c r="G106" t="s">
        <v>112</v>
      </c>
      <c r="H106" s="65">
        <v>8091</v>
      </c>
      <c r="I106" s="65">
        <v>975</v>
      </c>
      <c r="J106" s="65">
        <v>0</v>
      </c>
      <c r="K106" s="65">
        <v>346.99345785000003</v>
      </c>
      <c r="L106" s="66">
        <v>0</v>
      </c>
      <c r="M106" s="66">
        <v>5.7000000000000002E-3</v>
      </c>
      <c r="N106" s="66">
        <v>1.4E-3</v>
      </c>
    </row>
    <row r="107" spans="1:14">
      <c r="A107" t="s">
        <v>872</v>
      </c>
      <c r="B107" t="s">
        <v>873</v>
      </c>
      <c r="C107" t="s">
        <v>581</v>
      </c>
      <c r="D107" t="s">
        <v>582</v>
      </c>
      <c r="E107" t="s">
        <v>874</v>
      </c>
      <c r="F107" t="s">
        <v>875</v>
      </c>
      <c r="G107" t="s">
        <v>105</v>
      </c>
      <c r="H107" s="65">
        <v>1335</v>
      </c>
      <c r="I107" s="65">
        <v>26360</v>
      </c>
      <c r="J107" s="65">
        <v>0</v>
      </c>
      <c r="K107" s="65">
        <v>1254.5448899999999</v>
      </c>
      <c r="L107" s="66">
        <v>0</v>
      </c>
      <c r="M107" s="66">
        <v>2.0799999999999999E-2</v>
      </c>
      <c r="N107" s="66">
        <v>5.1999999999999998E-3</v>
      </c>
    </row>
    <row r="108" spans="1:14">
      <c r="A108" t="s">
        <v>876</v>
      </c>
      <c r="B108" t="s">
        <v>877</v>
      </c>
      <c r="C108" t="s">
        <v>581</v>
      </c>
      <c r="D108" t="s">
        <v>582</v>
      </c>
      <c r="E108" t="s">
        <v>878</v>
      </c>
      <c r="F108" t="s">
        <v>846</v>
      </c>
      <c r="G108" t="s">
        <v>105</v>
      </c>
      <c r="H108" s="65">
        <v>1043</v>
      </c>
      <c r="I108" s="65">
        <v>19448</v>
      </c>
      <c r="J108" s="65">
        <v>0</v>
      </c>
      <c r="K108" s="65">
        <v>723.13401160000001</v>
      </c>
      <c r="L108" s="66">
        <v>0</v>
      </c>
      <c r="M108" s="66">
        <v>1.2E-2</v>
      </c>
      <c r="N108" s="66">
        <v>3.0000000000000001E-3</v>
      </c>
    </row>
    <row r="109" spans="1:14">
      <c r="A109" t="s">
        <v>879</v>
      </c>
      <c r="B109" t="s">
        <v>880</v>
      </c>
      <c r="C109" t="s">
        <v>581</v>
      </c>
      <c r="D109" t="s">
        <v>582</v>
      </c>
      <c r="E109" t="s">
        <v>881</v>
      </c>
      <c r="F109" t="s">
        <v>846</v>
      </c>
      <c r="G109" t="s">
        <v>105</v>
      </c>
      <c r="H109" s="65">
        <v>3114</v>
      </c>
      <c r="I109" s="65">
        <v>15771</v>
      </c>
      <c r="J109" s="65">
        <v>0</v>
      </c>
      <c r="K109" s="65">
        <v>1750.8033711</v>
      </c>
      <c r="L109" s="66">
        <v>0</v>
      </c>
      <c r="M109" s="66">
        <v>2.9000000000000001E-2</v>
      </c>
      <c r="N109" s="66">
        <v>7.1999999999999998E-3</v>
      </c>
    </row>
    <row r="110" spans="1:14">
      <c r="A110" t="s">
        <v>882</v>
      </c>
      <c r="B110" t="s">
        <v>883</v>
      </c>
      <c r="C110" t="s">
        <v>837</v>
      </c>
      <c r="D110" t="s">
        <v>582</v>
      </c>
      <c r="E110" t="s">
        <v>884</v>
      </c>
      <c r="F110" t="s">
        <v>846</v>
      </c>
      <c r="G110" t="s">
        <v>105</v>
      </c>
      <c r="H110" s="65">
        <v>2953</v>
      </c>
      <c r="I110" s="65">
        <v>9574</v>
      </c>
      <c r="J110" s="65">
        <v>0</v>
      </c>
      <c r="K110" s="65">
        <v>1007.8975842999999</v>
      </c>
      <c r="L110" s="66">
        <v>0</v>
      </c>
      <c r="M110" s="66">
        <v>1.67E-2</v>
      </c>
      <c r="N110" s="66">
        <v>4.1999999999999997E-3</v>
      </c>
    </row>
    <row r="111" spans="1:14">
      <c r="A111" t="s">
        <v>885</v>
      </c>
      <c r="B111" t="s">
        <v>886</v>
      </c>
      <c r="C111" t="s">
        <v>581</v>
      </c>
      <c r="D111" t="s">
        <v>582</v>
      </c>
      <c r="E111" t="s">
        <v>887</v>
      </c>
      <c r="F111" t="s">
        <v>846</v>
      </c>
      <c r="G111" t="s">
        <v>105</v>
      </c>
      <c r="H111" s="65">
        <v>2307</v>
      </c>
      <c r="I111" s="65">
        <v>4909</v>
      </c>
      <c r="J111" s="65">
        <v>0</v>
      </c>
      <c r="K111" s="65">
        <v>403.73849595000002</v>
      </c>
      <c r="L111" s="66">
        <v>0</v>
      </c>
      <c r="M111" s="66">
        <v>6.7000000000000002E-3</v>
      </c>
      <c r="N111" s="66">
        <v>1.6999999999999999E-3</v>
      </c>
    </row>
    <row r="112" spans="1:14">
      <c r="A112" t="s">
        <v>888</v>
      </c>
      <c r="B112" t="s">
        <v>889</v>
      </c>
      <c r="C112" t="s">
        <v>581</v>
      </c>
      <c r="D112" t="s">
        <v>582</v>
      </c>
      <c r="E112" t="s">
        <v>890</v>
      </c>
      <c r="F112" t="s">
        <v>615</v>
      </c>
      <c r="G112" t="s">
        <v>105</v>
      </c>
      <c r="H112" s="65">
        <v>470</v>
      </c>
      <c r="I112" s="65">
        <v>25429</v>
      </c>
      <c r="J112" s="65">
        <v>0</v>
      </c>
      <c r="K112" s="65">
        <v>426.07560949999998</v>
      </c>
      <c r="L112" s="66">
        <v>0</v>
      </c>
      <c r="M112" s="66">
        <v>7.1000000000000004E-3</v>
      </c>
      <c r="N112" s="66">
        <v>1.8E-3</v>
      </c>
    </row>
    <row r="113" spans="1:14">
      <c r="A113" t="s">
        <v>891</v>
      </c>
      <c r="B113" t="s">
        <v>892</v>
      </c>
      <c r="C113" t="s">
        <v>837</v>
      </c>
      <c r="D113" t="s">
        <v>582</v>
      </c>
      <c r="E113" t="s">
        <v>893</v>
      </c>
      <c r="F113" t="s">
        <v>615</v>
      </c>
      <c r="G113" t="s">
        <v>105</v>
      </c>
      <c r="H113" s="65">
        <v>2960</v>
      </c>
      <c r="I113" s="65">
        <v>3931</v>
      </c>
      <c r="J113" s="65">
        <v>0</v>
      </c>
      <c r="K113" s="65">
        <v>414.81484399999999</v>
      </c>
      <c r="L113" s="66">
        <v>0</v>
      </c>
      <c r="M113" s="66">
        <v>6.8999999999999999E-3</v>
      </c>
      <c r="N113" s="66">
        <v>1.6999999999999999E-3</v>
      </c>
    </row>
    <row r="114" spans="1:14">
      <c r="A114" t="s">
        <v>894</v>
      </c>
      <c r="B114" t="s">
        <v>895</v>
      </c>
      <c r="C114" t="s">
        <v>837</v>
      </c>
      <c r="D114" t="s">
        <v>582</v>
      </c>
      <c r="E114" t="s">
        <v>896</v>
      </c>
      <c r="F114" t="s">
        <v>615</v>
      </c>
      <c r="G114" t="s">
        <v>105</v>
      </c>
      <c r="H114" s="65">
        <v>569</v>
      </c>
      <c r="I114" s="65">
        <v>116195</v>
      </c>
      <c r="J114" s="65">
        <v>0</v>
      </c>
      <c r="K114" s="65">
        <v>2356.9981457499998</v>
      </c>
      <c r="L114" s="66">
        <v>0</v>
      </c>
      <c r="M114" s="66">
        <v>3.9E-2</v>
      </c>
      <c r="N114" s="66">
        <v>9.7999999999999997E-3</v>
      </c>
    </row>
    <row r="115" spans="1:14">
      <c r="A115" t="s">
        <v>897</v>
      </c>
      <c r="B115" t="s">
        <v>898</v>
      </c>
      <c r="C115" t="s">
        <v>581</v>
      </c>
      <c r="D115" t="s">
        <v>582</v>
      </c>
      <c r="E115" t="s">
        <v>899</v>
      </c>
      <c r="F115" t="s">
        <v>615</v>
      </c>
      <c r="G115" t="s">
        <v>105</v>
      </c>
      <c r="H115" s="65">
        <v>1275</v>
      </c>
      <c r="I115" s="65">
        <v>8188</v>
      </c>
      <c r="J115" s="65">
        <v>0</v>
      </c>
      <c r="K115" s="65">
        <v>372.17530499999998</v>
      </c>
      <c r="L115" s="66">
        <v>0</v>
      </c>
      <c r="M115" s="66">
        <v>6.1999999999999998E-3</v>
      </c>
      <c r="N115" s="66">
        <v>1.5E-3</v>
      </c>
    </row>
    <row r="116" spans="1:14">
      <c r="A116" t="s">
        <v>900</v>
      </c>
      <c r="B116" t="s">
        <v>901</v>
      </c>
      <c r="C116" t="s">
        <v>581</v>
      </c>
      <c r="D116" t="s">
        <v>582</v>
      </c>
      <c r="E116" t="s">
        <v>902</v>
      </c>
      <c r="F116" t="s">
        <v>903</v>
      </c>
      <c r="G116" t="s">
        <v>105</v>
      </c>
      <c r="H116" s="65">
        <v>38785</v>
      </c>
      <c r="I116" s="65">
        <v>809</v>
      </c>
      <c r="J116" s="65">
        <v>0</v>
      </c>
      <c r="K116" s="65">
        <v>1118.5923672500001</v>
      </c>
      <c r="L116" s="66">
        <v>0</v>
      </c>
      <c r="M116" s="66">
        <v>1.8499999999999999E-2</v>
      </c>
      <c r="N116" s="66">
        <v>4.5999999999999999E-3</v>
      </c>
    </row>
    <row r="117" spans="1:14">
      <c r="A117" s="77" t="s">
        <v>228</v>
      </c>
      <c r="D117" s="14"/>
      <c r="E117" s="14"/>
      <c r="F117" s="14"/>
    </row>
    <row r="118" spans="1:14">
      <c r="A118" s="77" t="s">
        <v>276</v>
      </c>
      <c r="D118" s="14"/>
      <c r="E118" s="14"/>
      <c r="F118" s="14"/>
    </row>
    <row r="119" spans="1:14">
      <c r="A119" s="77" t="s">
        <v>277</v>
      </c>
      <c r="D119" s="14"/>
      <c r="E119" s="14"/>
      <c r="F119" s="14"/>
    </row>
    <row r="120" spans="1:14">
      <c r="A120" s="77" t="s">
        <v>278</v>
      </c>
      <c r="D120" s="14"/>
      <c r="E120" s="14"/>
      <c r="F120" s="14"/>
    </row>
    <row r="121" spans="1:14">
      <c r="A121" s="77" t="s">
        <v>279</v>
      </c>
      <c r="D121" s="14"/>
      <c r="E121" s="14"/>
      <c r="F121" s="14"/>
    </row>
    <row r="122" spans="1:14" hidden="1">
      <c r="D122" s="14"/>
      <c r="E122" s="14"/>
      <c r="F122" s="14"/>
    </row>
    <row r="123" spans="1:14" hidden="1">
      <c r="D123" s="14"/>
      <c r="E123" s="14"/>
      <c r="F123" s="14"/>
    </row>
    <row r="124" spans="1:14" hidden="1">
      <c r="D124" s="14"/>
      <c r="E124" s="14"/>
      <c r="F124" s="14"/>
    </row>
    <row r="125" spans="1:14" hidden="1">
      <c r="D125" s="14"/>
      <c r="E125" s="14"/>
      <c r="F125" s="14"/>
    </row>
    <row r="126" spans="1:14" hidden="1">
      <c r="D126" s="14"/>
      <c r="E126" s="14"/>
      <c r="F126" s="14"/>
    </row>
    <row r="127" spans="1:14" hidden="1">
      <c r="D127" s="14"/>
      <c r="E127" s="14"/>
      <c r="F127" s="14"/>
    </row>
    <row r="128" spans="1:14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  <row r="340" spans="1:6" hidden="1"/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A7" sqref="A7"/>
    </sheetView>
  </sheetViews>
  <sheetFormatPr defaultColWidth="0" defaultRowHeight="18" zeroHeight="1"/>
  <cols>
    <col min="1" max="1" width="54.140625" style="13" customWidth="1"/>
    <col min="2" max="2" width="13.5703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</row>
    <row r="3" spans="1:62">
      <c r="A3" s="2" t="s">
        <v>2</v>
      </c>
      <c r="B3" t="s">
        <v>197</v>
      </c>
    </row>
    <row r="4" spans="1:62">
      <c r="A4" s="2" t="s">
        <v>3</v>
      </c>
    </row>
    <row r="5" spans="1:62" ht="26.25" customHeight="1">
      <c r="A5" s="102" t="s">
        <v>67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4"/>
      <c r="BJ5" s="16"/>
    </row>
    <row r="6" spans="1:62" ht="26.25" customHeight="1">
      <c r="A6" s="102" t="s">
        <v>193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96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1942543.61</v>
      </c>
      <c r="H10" s="7"/>
      <c r="I10" s="63">
        <v>46.906950000000002</v>
      </c>
      <c r="J10" s="63">
        <f>J11+J37</f>
        <v>43539.338230138004</v>
      </c>
      <c r="K10" s="7"/>
      <c r="L10" s="64">
        <v>1</v>
      </c>
      <c r="M10" s="64">
        <v>0.18029999999999999</v>
      </c>
      <c r="N10" s="30"/>
      <c r="BG10" s="14"/>
      <c r="BH10" s="16"/>
      <c r="BJ10" s="14"/>
    </row>
    <row r="11" spans="1:62">
      <c r="A11" s="67" t="s">
        <v>199</v>
      </c>
      <c r="C11" s="14"/>
      <c r="D11" s="14"/>
      <c r="E11" s="14"/>
      <c r="F11" s="14"/>
      <c r="G11" s="69">
        <v>1736759.61</v>
      </c>
      <c r="I11" s="69">
        <v>0</v>
      </c>
      <c r="J11" s="69">
        <v>19335.188801562999</v>
      </c>
      <c r="L11" s="68">
        <v>0.44390000000000002</v>
      </c>
      <c r="M11" s="68">
        <v>0.08</v>
      </c>
    </row>
    <row r="12" spans="1:62">
      <c r="A12" s="67" t="s">
        <v>904</v>
      </c>
      <c r="C12" s="14"/>
      <c r="D12" s="14"/>
      <c r="E12" s="14"/>
      <c r="F12" s="14"/>
      <c r="G12" s="69">
        <v>280806</v>
      </c>
      <c r="I12" s="69">
        <v>0</v>
      </c>
      <c r="J12" s="69">
        <v>4465.9747500000003</v>
      </c>
      <c r="L12" s="68">
        <v>0.10249999999999999</v>
      </c>
      <c r="M12" s="68">
        <v>1.8499999999999999E-2</v>
      </c>
    </row>
    <row r="13" spans="1:62">
      <c r="A13" t="s">
        <v>905</v>
      </c>
      <c r="B13" t="s">
        <v>906</v>
      </c>
      <c r="C13" t="s">
        <v>99</v>
      </c>
      <c r="D13" t="s">
        <v>907</v>
      </c>
      <c r="E13" t="s">
        <v>122</v>
      </c>
      <c r="F13" t="s">
        <v>101</v>
      </c>
      <c r="G13" s="65">
        <v>82482</v>
      </c>
      <c r="H13" s="65">
        <v>1063</v>
      </c>
      <c r="I13" s="65">
        <v>0</v>
      </c>
      <c r="J13" s="65">
        <v>876.78366000000005</v>
      </c>
      <c r="K13" s="66">
        <v>1E-4</v>
      </c>
      <c r="L13" s="66">
        <v>2.01E-2</v>
      </c>
      <c r="M13" s="66">
        <v>3.5999999999999999E-3</v>
      </c>
    </row>
    <row r="14" spans="1:62">
      <c r="A14" t="s">
        <v>908</v>
      </c>
      <c r="B14" t="s">
        <v>909</v>
      </c>
      <c r="C14" t="s">
        <v>99</v>
      </c>
      <c r="D14" t="s">
        <v>910</v>
      </c>
      <c r="E14" t="s">
        <v>122</v>
      </c>
      <c r="F14" t="s">
        <v>101</v>
      </c>
      <c r="G14" s="65">
        <v>2658</v>
      </c>
      <c r="H14" s="65">
        <v>12800</v>
      </c>
      <c r="I14" s="65">
        <v>0</v>
      </c>
      <c r="J14" s="65">
        <v>340.22399999999999</v>
      </c>
      <c r="K14" s="66">
        <v>2.9999999999999997E-4</v>
      </c>
      <c r="L14" s="66">
        <v>7.7999999999999996E-3</v>
      </c>
      <c r="M14" s="66">
        <v>1.4E-3</v>
      </c>
    </row>
    <row r="15" spans="1:62">
      <c r="A15" t="s">
        <v>911</v>
      </c>
      <c r="B15" t="s">
        <v>912</v>
      </c>
      <c r="C15" t="s">
        <v>99</v>
      </c>
      <c r="D15" t="s">
        <v>913</v>
      </c>
      <c r="E15" t="s">
        <v>122</v>
      </c>
      <c r="F15" t="s">
        <v>101</v>
      </c>
      <c r="G15" s="65">
        <v>102684</v>
      </c>
      <c r="H15" s="65">
        <v>1082</v>
      </c>
      <c r="I15" s="65">
        <v>0</v>
      </c>
      <c r="J15" s="65">
        <v>1111.04088</v>
      </c>
      <c r="K15" s="66">
        <v>1E-4</v>
      </c>
      <c r="L15" s="66">
        <v>2.5499999999999998E-2</v>
      </c>
      <c r="M15" s="66">
        <v>4.5999999999999999E-3</v>
      </c>
    </row>
    <row r="16" spans="1:62">
      <c r="A16" t="s">
        <v>914</v>
      </c>
      <c r="B16" t="s">
        <v>915</v>
      </c>
      <c r="C16" t="s">
        <v>99</v>
      </c>
      <c r="D16" t="s">
        <v>913</v>
      </c>
      <c r="E16" t="s">
        <v>122</v>
      </c>
      <c r="F16" t="s">
        <v>101</v>
      </c>
      <c r="G16" s="65">
        <v>5034</v>
      </c>
      <c r="H16" s="65">
        <v>9970</v>
      </c>
      <c r="I16" s="65">
        <v>0</v>
      </c>
      <c r="J16" s="65">
        <v>501.88979999999998</v>
      </c>
      <c r="K16" s="66">
        <v>1.1999999999999999E-3</v>
      </c>
      <c r="L16" s="66">
        <v>1.15E-2</v>
      </c>
      <c r="M16" s="66">
        <v>2.0999999999999999E-3</v>
      </c>
    </row>
    <row r="17" spans="1:13">
      <c r="A17" t="s">
        <v>916</v>
      </c>
      <c r="B17" t="s">
        <v>917</v>
      </c>
      <c r="C17" t="s">
        <v>99</v>
      </c>
      <c r="D17" t="s">
        <v>907</v>
      </c>
      <c r="E17" t="s">
        <v>918</v>
      </c>
      <c r="F17" t="s">
        <v>101</v>
      </c>
      <c r="G17" s="65">
        <v>67405</v>
      </c>
      <c r="H17" s="65">
        <v>1309</v>
      </c>
      <c r="I17" s="65">
        <v>0</v>
      </c>
      <c r="J17" s="65">
        <v>882.33145000000002</v>
      </c>
      <c r="K17" s="66">
        <v>1E-4</v>
      </c>
      <c r="L17" s="66">
        <v>2.0299999999999999E-2</v>
      </c>
      <c r="M17" s="66">
        <v>3.7000000000000002E-3</v>
      </c>
    </row>
    <row r="18" spans="1:13">
      <c r="A18" t="s">
        <v>919</v>
      </c>
      <c r="B18" t="s">
        <v>920</v>
      </c>
      <c r="C18" t="s">
        <v>99</v>
      </c>
      <c r="D18" t="s">
        <v>910</v>
      </c>
      <c r="E18" t="s">
        <v>918</v>
      </c>
      <c r="F18" t="s">
        <v>101</v>
      </c>
      <c r="G18" s="65">
        <v>4371</v>
      </c>
      <c r="H18" s="65">
        <v>10480</v>
      </c>
      <c r="I18" s="65">
        <v>0</v>
      </c>
      <c r="J18" s="65">
        <v>458.08080000000001</v>
      </c>
      <c r="K18" s="66">
        <v>1E-4</v>
      </c>
      <c r="L18" s="66">
        <v>1.0500000000000001E-2</v>
      </c>
      <c r="M18" s="66">
        <v>1.9E-3</v>
      </c>
    </row>
    <row r="19" spans="1:13">
      <c r="A19" t="s">
        <v>921</v>
      </c>
      <c r="B19" t="s">
        <v>922</v>
      </c>
      <c r="C19" t="s">
        <v>99</v>
      </c>
      <c r="D19" t="s">
        <v>913</v>
      </c>
      <c r="E19" t="s">
        <v>918</v>
      </c>
      <c r="F19" t="s">
        <v>101</v>
      </c>
      <c r="G19" s="65">
        <v>16172</v>
      </c>
      <c r="H19" s="65">
        <v>1828</v>
      </c>
      <c r="I19" s="65">
        <v>0</v>
      </c>
      <c r="J19" s="65">
        <v>295.62416000000002</v>
      </c>
      <c r="K19" s="66">
        <v>1E-4</v>
      </c>
      <c r="L19" s="66">
        <v>6.7999999999999996E-3</v>
      </c>
      <c r="M19" s="66">
        <v>1.1999999999999999E-3</v>
      </c>
    </row>
    <row r="20" spans="1:13">
      <c r="A20" s="67" t="s">
        <v>923</v>
      </c>
      <c r="C20" s="14"/>
      <c r="D20" s="14"/>
      <c r="E20" s="14"/>
      <c r="F20" s="14"/>
      <c r="G20" s="69">
        <v>0</v>
      </c>
      <c r="I20" s="69">
        <v>0</v>
      </c>
      <c r="J20" s="69">
        <v>0</v>
      </c>
      <c r="L20" s="68">
        <v>0</v>
      </c>
      <c r="M20" s="68">
        <v>0</v>
      </c>
    </row>
    <row r="21" spans="1:13">
      <c r="A21" t="s">
        <v>221</v>
      </c>
      <c r="B21" t="s">
        <v>221</v>
      </c>
      <c r="C21" s="14"/>
      <c r="D21" s="14"/>
      <c r="E21" t="s">
        <v>221</v>
      </c>
      <c r="F21" t="s">
        <v>221</v>
      </c>
      <c r="G21" s="65">
        <v>0</v>
      </c>
      <c r="H21" s="65">
        <v>0</v>
      </c>
      <c r="J21" s="65">
        <v>0</v>
      </c>
      <c r="K21" s="66">
        <v>0</v>
      </c>
      <c r="L21" s="66">
        <v>0</v>
      </c>
      <c r="M21" s="66">
        <v>0</v>
      </c>
    </row>
    <row r="22" spans="1:13">
      <c r="A22" s="67" t="s">
        <v>924</v>
      </c>
      <c r="C22" s="14"/>
      <c r="D22" s="14"/>
      <c r="E22" s="14"/>
      <c r="F22" s="14"/>
      <c r="G22" s="69">
        <v>1455953.61</v>
      </c>
      <c r="I22" s="69">
        <v>0</v>
      </c>
      <c r="J22" s="69">
        <v>14869.214051563</v>
      </c>
      <c r="L22" s="68">
        <v>0.34139999999999998</v>
      </c>
      <c r="M22" s="68">
        <v>6.1499999999999999E-2</v>
      </c>
    </row>
    <row r="23" spans="1:13">
      <c r="A23" t="s">
        <v>925</v>
      </c>
      <c r="B23" t="s">
        <v>926</v>
      </c>
      <c r="C23" t="s">
        <v>99</v>
      </c>
      <c r="D23" t="s">
        <v>927</v>
      </c>
      <c r="E23" t="s">
        <v>122</v>
      </c>
      <c r="F23" t="s">
        <v>101</v>
      </c>
      <c r="G23" s="65">
        <v>100380</v>
      </c>
      <c r="H23" s="65">
        <v>322.18</v>
      </c>
      <c r="I23" s="65">
        <v>0</v>
      </c>
      <c r="J23" s="65">
        <v>323.40428400000002</v>
      </c>
      <c r="K23" s="66">
        <v>2.9999999999999997E-4</v>
      </c>
      <c r="L23" s="66">
        <v>7.4000000000000003E-3</v>
      </c>
      <c r="M23" s="66">
        <v>1.2999999999999999E-3</v>
      </c>
    </row>
    <row r="24" spans="1:13">
      <c r="A24" t="s">
        <v>928</v>
      </c>
      <c r="B24" t="s">
        <v>929</v>
      </c>
      <c r="C24" t="s">
        <v>99</v>
      </c>
      <c r="D24" t="s">
        <v>907</v>
      </c>
      <c r="E24" t="s">
        <v>918</v>
      </c>
      <c r="F24" t="s">
        <v>101</v>
      </c>
      <c r="G24" s="65">
        <v>599610.61</v>
      </c>
      <c r="H24" s="65">
        <v>322.83</v>
      </c>
      <c r="I24" s="65">
        <v>0</v>
      </c>
      <c r="J24" s="65">
        <v>1935.7229322630001</v>
      </c>
      <c r="K24" s="66">
        <v>4.0000000000000002E-4</v>
      </c>
      <c r="L24" s="66">
        <v>4.4400000000000002E-2</v>
      </c>
      <c r="M24" s="66">
        <v>8.0000000000000002E-3</v>
      </c>
    </row>
    <row r="25" spans="1:13">
      <c r="A25" t="s">
        <v>930</v>
      </c>
      <c r="B25" t="s">
        <v>931</v>
      </c>
      <c r="C25" t="s">
        <v>99</v>
      </c>
      <c r="D25" t="s">
        <v>907</v>
      </c>
      <c r="E25" t="s">
        <v>918</v>
      </c>
      <c r="F25" t="s">
        <v>101</v>
      </c>
      <c r="G25" s="65">
        <v>101673</v>
      </c>
      <c r="H25" s="65">
        <v>3309.14</v>
      </c>
      <c r="I25" s="65">
        <v>0</v>
      </c>
      <c r="J25" s="65">
        <v>3364.5019121999999</v>
      </c>
      <c r="K25" s="66">
        <v>5.1000000000000004E-3</v>
      </c>
      <c r="L25" s="66">
        <v>7.7200000000000005E-2</v>
      </c>
      <c r="M25" s="66">
        <v>1.3899999999999999E-2</v>
      </c>
    </row>
    <row r="26" spans="1:13">
      <c r="A26" t="s">
        <v>932</v>
      </c>
      <c r="B26" t="s">
        <v>933</v>
      </c>
      <c r="C26" t="s">
        <v>99</v>
      </c>
      <c r="D26" t="s">
        <v>910</v>
      </c>
      <c r="E26" t="s">
        <v>918</v>
      </c>
      <c r="F26" t="s">
        <v>101</v>
      </c>
      <c r="G26" s="65">
        <v>106794</v>
      </c>
      <c r="H26" s="65">
        <v>3205</v>
      </c>
      <c r="I26" s="65">
        <v>0</v>
      </c>
      <c r="J26" s="65">
        <v>3422.7476999999999</v>
      </c>
      <c r="K26" s="66">
        <v>8.0000000000000004E-4</v>
      </c>
      <c r="L26" s="66">
        <v>7.8600000000000003E-2</v>
      </c>
      <c r="M26" s="66">
        <v>1.4200000000000001E-2</v>
      </c>
    </row>
    <row r="27" spans="1:13">
      <c r="A27" t="s">
        <v>934</v>
      </c>
      <c r="B27" t="s">
        <v>935</v>
      </c>
      <c r="C27" t="s">
        <v>99</v>
      </c>
      <c r="D27" t="s">
        <v>910</v>
      </c>
      <c r="E27" t="s">
        <v>918</v>
      </c>
      <c r="F27" t="s">
        <v>101</v>
      </c>
      <c r="G27" s="65">
        <v>27750</v>
      </c>
      <c r="H27" s="65">
        <v>3298.27</v>
      </c>
      <c r="I27" s="65">
        <v>0</v>
      </c>
      <c r="J27" s="65">
        <v>915.26992499999994</v>
      </c>
      <c r="K27" s="66">
        <v>8.9999999999999998E-4</v>
      </c>
      <c r="L27" s="66">
        <v>2.1000000000000001E-2</v>
      </c>
      <c r="M27" s="66">
        <v>3.8E-3</v>
      </c>
    </row>
    <row r="28" spans="1:13">
      <c r="A28" t="s">
        <v>936</v>
      </c>
      <c r="B28" t="s">
        <v>937</v>
      </c>
      <c r="C28" t="s">
        <v>99</v>
      </c>
      <c r="D28" t="s">
        <v>910</v>
      </c>
      <c r="E28" t="s">
        <v>918</v>
      </c>
      <c r="F28" t="s">
        <v>101</v>
      </c>
      <c r="G28" s="65">
        <v>35679</v>
      </c>
      <c r="H28" s="65">
        <v>3489.83</v>
      </c>
      <c r="I28" s="65">
        <v>0</v>
      </c>
      <c r="J28" s="65">
        <v>1245.1364457</v>
      </c>
      <c r="K28" s="66">
        <v>1.6000000000000001E-3</v>
      </c>
      <c r="L28" s="66">
        <v>2.86E-2</v>
      </c>
      <c r="M28" s="66">
        <v>5.1999999999999998E-3</v>
      </c>
    </row>
    <row r="29" spans="1:13">
      <c r="A29" t="s">
        <v>938</v>
      </c>
      <c r="B29" t="s">
        <v>939</v>
      </c>
      <c r="C29" t="s">
        <v>99</v>
      </c>
      <c r="D29" t="s">
        <v>913</v>
      </c>
      <c r="E29" t="s">
        <v>918</v>
      </c>
      <c r="F29" t="s">
        <v>101</v>
      </c>
      <c r="G29" s="65">
        <v>66409</v>
      </c>
      <c r="H29" s="65">
        <v>3307.02</v>
      </c>
      <c r="I29" s="65">
        <v>0</v>
      </c>
      <c r="J29" s="65">
        <v>2196.1589118000002</v>
      </c>
      <c r="K29" s="66">
        <v>3.3999999999999998E-3</v>
      </c>
      <c r="L29" s="66">
        <v>5.04E-2</v>
      </c>
      <c r="M29" s="66">
        <v>9.1000000000000004E-3</v>
      </c>
    </row>
    <row r="30" spans="1:13">
      <c r="A30" t="s">
        <v>940</v>
      </c>
      <c r="B30" t="s">
        <v>941</v>
      </c>
      <c r="C30" t="s">
        <v>99</v>
      </c>
      <c r="D30" t="s">
        <v>913</v>
      </c>
      <c r="E30" t="s">
        <v>918</v>
      </c>
      <c r="F30" t="s">
        <v>101</v>
      </c>
      <c r="G30" s="65">
        <v>417658</v>
      </c>
      <c r="H30" s="65">
        <v>351.07</v>
      </c>
      <c r="I30" s="65">
        <v>0</v>
      </c>
      <c r="J30" s="65">
        <v>1466.2719406000001</v>
      </c>
      <c r="K30" s="66">
        <v>5.0000000000000001E-4</v>
      </c>
      <c r="L30" s="66">
        <v>3.3700000000000001E-2</v>
      </c>
      <c r="M30" s="66">
        <v>6.1000000000000004E-3</v>
      </c>
    </row>
    <row r="31" spans="1:13">
      <c r="A31" s="67" t="s">
        <v>942</v>
      </c>
      <c r="C31" s="14"/>
      <c r="D31" s="14"/>
      <c r="E31" s="14"/>
      <c r="F31" s="14"/>
      <c r="G31" s="69">
        <v>0</v>
      </c>
      <c r="I31" s="69">
        <v>0</v>
      </c>
      <c r="J31" s="69">
        <v>0</v>
      </c>
      <c r="L31" s="68">
        <v>0</v>
      </c>
      <c r="M31" s="68">
        <v>0</v>
      </c>
    </row>
    <row r="32" spans="1:13">
      <c r="A32" t="s">
        <v>221</v>
      </c>
      <c r="B32" t="s">
        <v>221</v>
      </c>
      <c r="C32" s="14"/>
      <c r="D32" s="14"/>
      <c r="E32" t="s">
        <v>221</v>
      </c>
      <c r="F32" t="s">
        <v>221</v>
      </c>
      <c r="G32" s="65">
        <v>0</v>
      </c>
      <c r="H32" s="65">
        <v>0</v>
      </c>
      <c r="J32" s="65">
        <v>0</v>
      </c>
      <c r="K32" s="66">
        <v>0</v>
      </c>
      <c r="L32" s="66">
        <v>0</v>
      </c>
      <c r="M32" s="66">
        <v>0</v>
      </c>
    </row>
    <row r="33" spans="1:13">
      <c r="A33" s="67" t="s">
        <v>579</v>
      </c>
      <c r="C33" s="14"/>
      <c r="D33" s="14"/>
      <c r="E33" s="14"/>
      <c r="F33" s="14"/>
      <c r="G33" s="69">
        <v>0</v>
      </c>
      <c r="I33" s="69">
        <v>0</v>
      </c>
      <c r="J33" s="69">
        <v>0</v>
      </c>
      <c r="L33" s="68">
        <v>0</v>
      </c>
      <c r="M33" s="68">
        <v>0</v>
      </c>
    </row>
    <row r="34" spans="1:13">
      <c r="A34" t="s">
        <v>221</v>
      </c>
      <c r="B34" t="s">
        <v>221</v>
      </c>
      <c r="C34" s="14"/>
      <c r="D34" s="14"/>
      <c r="E34" t="s">
        <v>221</v>
      </c>
      <c r="F34" t="s">
        <v>221</v>
      </c>
      <c r="G34" s="65">
        <v>0</v>
      </c>
      <c r="H34" s="65">
        <v>0</v>
      </c>
      <c r="J34" s="65">
        <v>0</v>
      </c>
      <c r="K34" s="66">
        <v>0</v>
      </c>
      <c r="L34" s="66">
        <v>0</v>
      </c>
      <c r="M34" s="66">
        <v>0</v>
      </c>
    </row>
    <row r="35" spans="1:13">
      <c r="A35" s="67" t="s">
        <v>943</v>
      </c>
      <c r="C35" s="14"/>
      <c r="D35" s="14"/>
      <c r="E35" s="14"/>
      <c r="F35" s="14"/>
      <c r="G35" s="69">
        <v>0</v>
      </c>
      <c r="I35" s="69">
        <v>0</v>
      </c>
      <c r="J35" s="69">
        <v>0</v>
      </c>
      <c r="L35" s="68">
        <v>0</v>
      </c>
      <c r="M35" s="68">
        <v>0</v>
      </c>
    </row>
    <row r="36" spans="1:13">
      <c r="A36" t="s">
        <v>221</v>
      </c>
      <c r="B36" t="s">
        <v>221</v>
      </c>
      <c r="C36" s="14"/>
      <c r="D36" s="14"/>
      <c r="E36" t="s">
        <v>221</v>
      </c>
      <c r="F36" t="s">
        <v>221</v>
      </c>
      <c r="G36" s="65">
        <v>0</v>
      </c>
      <c r="H36" s="65">
        <v>0</v>
      </c>
      <c r="J36" s="65">
        <v>0</v>
      </c>
      <c r="K36" s="66">
        <v>0</v>
      </c>
      <c r="L36" s="66">
        <v>0</v>
      </c>
      <c r="M36" s="66">
        <v>0</v>
      </c>
    </row>
    <row r="37" spans="1:13">
      <c r="A37" s="67" t="s">
        <v>226</v>
      </c>
      <c r="C37" s="14"/>
      <c r="D37" s="14"/>
      <c r="E37" s="14"/>
      <c r="F37" s="14"/>
      <c r="G37" s="69">
        <v>205784</v>
      </c>
      <c r="I37" s="69">
        <v>46.906950000000002</v>
      </c>
      <c r="J37" s="69">
        <f>J38+J54+J58</f>
        <v>24204.149428575001</v>
      </c>
      <c r="L37" s="68">
        <v>0.55610000000000004</v>
      </c>
      <c r="M37" s="68">
        <v>0.1002</v>
      </c>
    </row>
    <row r="38" spans="1:13">
      <c r="A38" s="67" t="s">
        <v>944</v>
      </c>
      <c r="C38" s="14"/>
      <c r="D38" s="14"/>
      <c r="E38" s="14"/>
      <c r="F38" s="14"/>
      <c r="G38" s="69">
        <v>154248</v>
      </c>
      <c r="I38" s="69">
        <v>46.906950000000002</v>
      </c>
      <c r="J38" s="69">
        <f>SUM(J39:J53)</f>
        <v>20808.6884402</v>
      </c>
      <c r="L38" s="68">
        <v>0.47810000000000002</v>
      </c>
      <c r="M38" s="68">
        <v>8.6199999999999999E-2</v>
      </c>
    </row>
    <row r="39" spans="1:13">
      <c r="A39" t="s">
        <v>945</v>
      </c>
      <c r="B39" t="s">
        <v>946</v>
      </c>
      <c r="C39" t="s">
        <v>581</v>
      </c>
      <c r="D39" t="s">
        <v>947</v>
      </c>
      <c r="E39" t="s">
        <v>948</v>
      </c>
      <c r="F39" t="s">
        <v>105</v>
      </c>
      <c r="G39" s="65">
        <v>8629</v>
      </c>
      <c r="H39" s="65">
        <v>2906</v>
      </c>
      <c r="I39" s="65">
        <v>26.625920000000001</v>
      </c>
      <c r="J39" s="65">
        <f>920.16</f>
        <v>920.16</v>
      </c>
      <c r="K39" s="66">
        <v>0</v>
      </c>
      <c r="L39" s="66">
        <v>2.1100000000000001E-2</v>
      </c>
      <c r="M39" s="66">
        <v>3.8E-3</v>
      </c>
    </row>
    <row r="40" spans="1:13">
      <c r="A40" t="s">
        <v>949</v>
      </c>
      <c r="B40" t="s">
        <v>950</v>
      </c>
      <c r="C40" t="s">
        <v>581</v>
      </c>
      <c r="D40" t="s">
        <v>951</v>
      </c>
      <c r="E40" t="s">
        <v>834</v>
      </c>
      <c r="F40" t="s">
        <v>105</v>
      </c>
      <c r="G40" s="65">
        <v>13979</v>
      </c>
      <c r="H40" s="65">
        <v>1554</v>
      </c>
      <c r="I40" s="65">
        <v>0</v>
      </c>
      <c r="J40" s="65">
        <v>774.43799790000003</v>
      </c>
      <c r="K40" s="66">
        <v>0</v>
      </c>
      <c r="L40" s="66">
        <v>1.78E-2</v>
      </c>
      <c r="M40" s="66">
        <v>3.2000000000000002E-3</v>
      </c>
    </row>
    <row r="41" spans="1:13">
      <c r="A41" t="s">
        <v>952</v>
      </c>
      <c r="B41" t="s">
        <v>953</v>
      </c>
      <c r="C41" t="s">
        <v>581</v>
      </c>
      <c r="D41" t="s">
        <v>951</v>
      </c>
      <c r="E41" t="s">
        <v>834</v>
      </c>
      <c r="F41" t="s">
        <v>105</v>
      </c>
      <c r="G41" s="65">
        <v>7107</v>
      </c>
      <c r="H41" s="65">
        <v>2565</v>
      </c>
      <c r="I41" s="65">
        <v>0</v>
      </c>
      <c r="J41" s="65">
        <v>649.88007074999996</v>
      </c>
      <c r="K41" s="66">
        <v>0</v>
      </c>
      <c r="L41" s="66">
        <v>1.49E-2</v>
      </c>
      <c r="M41" s="66">
        <v>2.7000000000000001E-3</v>
      </c>
    </row>
    <row r="42" spans="1:13">
      <c r="A42" t="s">
        <v>954</v>
      </c>
      <c r="B42" t="s">
        <v>955</v>
      </c>
      <c r="C42" t="s">
        <v>581</v>
      </c>
      <c r="D42" t="s">
        <v>951</v>
      </c>
      <c r="E42" t="s">
        <v>834</v>
      </c>
      <c r="F42" t="s">
        <v>105</v>
      </c>
      <c r="G42" s="65">
        <v>1010</v>
      </c>
      <c r="H42" s="65">
        <v>20521</v>
      </c>
      <c r="I42" s="65">
        <v>0</v>
      </c>
      <c r="J42" s="65">
        <v>738.8893865</v>
      </c>
      <c r="K42" s="66">
        <v>0</v>
      </c>
      <c r="L42" s="66">
        <v>1.7000000000000001E-2</v>
      </c>
      <c r="M42" s="66">
        <v>3.0999999999999999E-3</v>
      </c>
    </row>
    <row r="43" spans="1:13">
      <c r="A43" t="s">
        <v>956</v>
      </c>
      <c r="B43" t="s">
        <v>957</v>
      </c>
      <c r="C43" t="s">
        <v>837</v>
      </c>
      <c r="D43" t="s">
        <v>958</v>
      </c>
      <c r="E43" t="s">
        <v>834</v>
      </c>
      <c r="F43" t="s">
        <v>105</v>
      </c>
      <c r="G43" s="65">
        <v>0</v>
      </c>
      <c r="H43" s="65">
        <v>0</v>
      </c>
      <c r="I43" s="65">
        <v>5.3072499999999998</v>
      </c>
      <c r="J43" s="65">
        <v>5.3072499999999998</v>
      </c>
      <c r="K43" s="66">
        <v>0</v>
      </c>
      <c r="L43" s="66">
        <v>1E-4</v>
      </c>
      <c r="M43" s="66">
        <v>0</v>
      </c>
    </row>
    <row r="44" spans="1:13">
      <c r="A44" t="s">
        <v>959</v>
      </c>
      <c r="B44" t="s">
        <v>960</v>
      </c>
      <c r="C44" t="s">
        <v>581</v>
      </c>
      <c r="D44" t="s">
        <v>961</v>
      </c>
      <c r="E44" t="s">
        <v>834</v>
      </c>
      <c r="F44" t="s">
        <v>105</v>
      </c>
      <c r="G44" s="65">
        <v>9529</v>
      </c>
      <c r="H44" s="65">
        <v>3413</v>
      </c>
      <c r="I44" s="65">
        <v>0</v>
      </c>
      <c r="J44" s="65">
        <v>1159.4263050500001</v>
      </c>
      <c r="K44" s="66">
        <v>0</v>
      </c>
      <c r="L44" s="66">
        <v>2.6599999999999999E-2</v>
      </c>
      <c r="M44" s="66">
        <v>4.7999999999999996E-3</v>
      </c>
    </row>
    <row r="45" spans="1:13">
      <c r="A45" t="s">
        <v>962</v>
      </c>
      <c r="B45" t="s">
        <v>963</v>
      </c>
      <c r="C45" t="s">
        <v>581</v>
      </c>
      <c r="D45" t="s">
        <v>964</v>
      </c>
      <c r="E45" t="s">
        <v>834</v>
      </c>
      <c r="F45" t="s">
        <v>105</v>
      </c>
      <c r="G45" s="65">
        <v>10853</v>
      </c>
      <c r="H45" s="65">
        <v>1473</v>
      </c>
      <c r="I45" s="65">
        <v>0</v>
      </c>
      <c r="J45" s="65">
        <v>569.91761985000005</v>
      </c>
      <c r="K45" s="66">
        <v>0</v>
      </c>
      <c r="L45" s="66">
        <v>1.3100000000000001E-2</v>
      </c>
      <c r="M45" s="66">
        <v>2.3999999999999998E-3</v>
      </c>
    </row>
    <row r="46" spans="1:13">
      <c r="A46" t="s">
        <v>965</v>
      </c>
      <c r="B46" t="s">
        <v>966</v>
      </c>
      <c r="C46" t="s">
        <v>581</v>
      </c>
      <c r="D46" t="s">
        <v>967</v>
      </c>
      <c r="E46" t="s">
        <v>834</v>
      </c>
      <c r="F46" t="s">
        <v>105</v>
      </c>
      <c r="G46" s="65">
        <v>19683</v>
      </c>
      <c r="H46" s="65">
        <v>4527</v>
      </c>
      <c r="I46" s="65">
        <v>0</v>
      </c>
      <c r="J46" s="65">
        <v>3176.5911466500002</v>
      </c>
      <c r="K46" s="66">
        <v>0</v>
      </c>
      <c r="L46" s="66">
        <v>7.2900000000000006E-2</v>
      </c>
      <c r="M46" s="66">
        <v>1.3100000000000001E-2</v>
      </c>
    </row>
    <row r="47" spans="1:13">
      <c r="A47" t="s">
        <v>968</v>
      </c>
      <c r="B47" t="s">
        <v>969</v>
      </c>
      <c r="C47" t="s">
        <v>581</v>
      </c>
      <c r="D47" t="s">
        <v>947</v>
      </c>
      <c r="E47" t="s">
        <v>834</v>
      </c>
      <c r="F47" t="s">
        <v>105</v>
      </c>
      <c r="G47" s="65">
        <v>5205</v>
      </c>
      <c r="H47" s="65">
        <v>8858</v>
      </c>
      <c r="I47" s="65">
        <v>0</v>
      </c>
      <c r="J47" s="65">
        <v>1643.6749785</v>
      </c>
      <c r="K47" s="66">
        <v>0</v>
      </c>
      <c r="L47" s="66">
        <v>3.7699999999999997E-2</v>
      </c>
      <c r="M47" s="66">
        <v>6.7999999999999996E-3</v>
      </c>
    </row>
    <row r="48" spans="1:13">
      <c r="A48" t="s">
        <v>970</v>
      </c>
      <c r="B48" t="s">
        <v>971</v>
      </c>
      <c r="C48" t="s">
        <v>581</v>
      </c>
      <c r="D48" t="s">
        <v>947</v>
      </c>
      <c r="E48" t="s">
        <v>834</v>
      </c>
      <c r="F48" t="s">
        <v>105</v>
      </c>
      <c r="G48" s="65">
        <v>13874</v>
      </c>
      <c r="H48" s="65">
        <v>5901</v>
      </c>
      <c r="I48" s="65">
        <v>14.97378</v>
      </c>
      <c r="J48" s="65">
        <f>2918.68</f>
        <v>2918.68</v>
      </c>
      <c r="K48" s="66">
        <v>0</v>
      </c>
      <c r="L48" s="66">
        <v>6.7400000000000002E-2</v>
      </c>
      <c r="M48" s="66">
        <v>1.21E-2</v>
      </c>
    </row>
    <row r="49" spans="1:13">
      <c r="A49" t="s">
        <v>972</v>
      </c>
      <c r="B49" t="s">
        <v>973</v>
      </c>
      <c r="C49" t="s">
        <v>581</v>
      </c>
      <c r="D49" t="s">
        <v>974</v>
      </c>
      <c r="E49" t="s">
        <v>834</v>
      </c>
      <c r="F49" t="s">
        <v>105</v>
      </c>
      <c r="G49" s="65">
        <v>3403</v>
      </c>
      <c r="H49" s="65">
        <v>21190</v>
      </c>
      <c r="I49" s="65">
        <v>0</v>
      </c>
      <c r="J49" s="65">
        <v>2570.7061705000001</v>
      </c>
      <c r="K49" s="66">
        <v>0</v>
      </c>
      <c r="L49" s="66">
        <v>5.8999999999999997E-2</v>
      </c>
      <c r="M49" s="66">
        <v>1.06E-2</v>
      </c>
    </row>
    <row r="50" spans="1:13">
      <c r="A50" t="s">
        <v>975</v>
      </c>
      <c r="B50" t="s">
        <v>976</v>
      </c>
      <c r="C50" t="s">
        <v>581</v>
      </c>
      <c r="D50" t="s">
        <v>977</v>
      </c>
      <c r="E50" t="s">
        <v>834</v>
      </c>
      <c r="F50" t="s">
        <v>105</v>
      </c>
      <c r="G50" s="65">
        <v>3118</v>
      </c>
      <c r="H50" s="65">
        <v>1620</v>
      </c>
      <c r="I50" s="65">
        <v>0</v>
      </c>
      <c r="J50" s="65">
        <v>180.07385400000001</v>
      </c>
      <c r="K50" s="66">
        <v>0</v>
      </c>
      <c r="L50" s="66">
        <v>4.1000000000000003E-3</v>
      </c>
      <c r="M50" s="66">
        <v>6.9999999999999999E-4</v>
      </c>
    </row>
    <row r="51" spans="1:13">
      <c r="A51" t="s">
        <v>978</v>
      </c>
      <c r="B51" t="s">
        <v>979</v>
      </c>
      <c r="C51" t="s">
        <v>581</v>
      </c>
      <c r="D51" t="s">
        <v>980</v>
      </c>
      <c r="E51" t="s">
        <v>846</v>
      </c>
      <c r="F51" t="s">
        <v>105</v>
      </c>
      <c r="G51" s="65">
        <v>23204</v>
      </c>
      <c r="H51" s="65">
        <v>3567</v>
      </c>
      <c r="I51" s="65">
        <v>0</v>
      </c>
      <c r="J51" s="65">
        <v>2950.7030141999999</v>
      </c>
      <c r="K51" s="66">
        <v>0</v>
      </c>
      <c r="L51" s="66">
        <v>6.7699999999999996E-2</v>
      </c>
      <c r="M51" s="66">
        <v>1.2200000000000001E-2</v>
      </c>
    </row>
    <row r="52" spans="1:13">
      <c r="A52" t="s">
        <v>981</v>
      </c>
      <c r="B52" t="s">
        <v>982</v>
      </c>
      <c r="C52" t="s">
        <v>581</v>
      </c>
      <c r="D52" t="s">
        <v>983</v>
      </c>
      <c r="E52" t="s">
        <v>615</v>
      </c>
      <c r="F52" t="s">
        <v>105</v>
      </c>
      <c r="G52" s="65">
        <v>6846</v>
      </c>
      <c r="H52" s="65">
        <v>5449</v>
      </c>
      <c r="I52" s="65">
        <v>0</v>
      </c>
      <c r="J52" s="65">
        <v>1329.8823950999999</v>
      </c>
      <c r="K52" s="66">
        <v>0</v>
      </c>
      <c r="L52" s="66">
        <v>3.0499999999999999E-2</v>
      </c>
      <c r="M52" s="66">
        <v>5.4999999999999997E-3</v>
      </c>
    </row>
    <row r="53" spans="1:13">
      <c r="A53" t="s">
        <v>984</v>
      </c>
      <c r="B53" t="s">
        <v>985</v>
      </c>
      <c r="C53" t="s">
        <v>122</v>
      </c>
      <c r="D53" t="s">
        <v>986</v>
      </c>
      <c r="E53" t="s">
        <v>122</v>
      </c>
      <c r="F53" t="s">
        <v>105</v>
      </c>
      <c r="G53" s="65">
        <v>27808</v>
      </c>
      <c r="H53" s="65">
        <v>1231</v>
      </c>
      <c r="I53" s="65">
        <v>0</v>
      </c>
      <c r="J53" s="65">
        <v>1220.3582512</v>
      </c>
      <c r="K53" s="66">
        <v>0</v>
      </c>
      <c r="L53" s="66">
        <v>2.8000000000000001E-2</v>
      </c>
      <c r="M53" s="66">
        <v>5.1000000000000004E-3</v>
      </c>
    </row>
    <row r="54" spans="1:13">
      <c r="A54" s="67" t="s">
        <v>987</v>
      </c>
      <c r="C54" s="14"/>
      <c r="D54" s="14"/>
      <c r="E54" s="14"/>
      <c r="F54" s="14"/>
      <c r="G54" s="69">
        <v>4711</v>
      </c>
      <c r="I54" s="69">
        <v>0</v>
      </c>
      <c r="J54" s="69">
        <v>1738.564316125</v>
      </c>
      <c r="L54" s="68">
        <v>3.9899999999999998E-2</v>
      </c>
      <c r="M54" s="68">
        <v>7.1999999999999998E-3</v>
      </c>
    </row>
    <row r="55" spans="1:13">
      <c r="A55" t="s">
        <v>988</v>
      </c>
      <c r="B55" t="s">
        <v>989</v>
      </c>
      <c r="C55" t="s">
        <v>122</v>
      </c>
      <c r="D55" t="s">
        <v>961</v>
      </c>
      <c r="E55" t="s">
        <v>834</v>
      </c>
      <c r="F55" t="s">
        <v>105</v>
      </c>
      <c r="G55" s="65">
        <v>2226</v>
      </c>
      <c r="H55" s="65">
        <v>9732</v>
      </c>
      <c r="I55" s="65">
        <v>0</v>
      </c>
      <c r="J55" s="65">
        <v>772.30135080000002</v>
      </c>
      <c r="K55" s="66">
        <v>0</v>
      </c>
      <c r="L55" s="66">
        <v>1.77E-2</v>
      </c>
      <c r="M55" s="66">
        <v>3.2000000000000002E-3</v>
      </c>
    </row>
    <row r="56" spans="1:13">
      <c r="A56" t="s">
        <v>990</v>
      </c>
      <c r="B56" t="s">
        <v>991</v>
      </c>
      <c r="C56" t="s">
        <v>581</v>
      </c>
      <c r="D56" t="s">
        <v>961</v>
      </c>
      <c r="E56" t="s">
        <v>834</v>
      </c>
      <c r="F56" t="s">
        <v>105</v>
      </c>
      <c r="G56" s="65">
        <v>1308</v>
      </c>
      <c r="H56" s="65">
        <v>12351</v>
      </c>
      <c r="I56" s="65">
        <v>0</v>
      </c>
      <c r="J56" s="65">
        <v>575.92960019999998</v>
      </c>
      <c r="K56" s="66">
        <v>0</v>
      </c>
      <c r="L56" s="66">
        <v>1.32E-2</v>
      </c>
      <c r="M56" s="66">
        <v>2.3999999999999998E-3</v>
      </c>
    </row>
    <row r="57" spans="1:13">
      <c r="A57" t="s">
        <v>992</v>
      </c>
      <c r="B57" t="s">
        <v>993</v>
      </c>
      <c r="C57" t="s">
        <v>870</v>
      </c>
      <c r="D57" t="s">
        <v>994</v>
      </c>
      <c r="E57" t="s">
        <v>834</v>
      </c>
      <c r="F57" t="s">
        <v>105</v>
      </c>
      <c r="G57" s="65">
        <v>1177</v>
      </c>
      <c r="H57" s="65">
        <v>9302.5</v>
      </c>
      <c r="I57" s="65">
        <v>0</v>
      </c>
      <c r="J57" s="65">
        <v>390.333365125</v>
      </c>
      <c r="K57" s="66">
        <v>0</v>
      </c>
      <c r="L57" s="66">
        <v>8.9999999999999993E-3</v>
      </c>
      <c r="M57" s="66">
        <v>1.6000000000000001E-3</v>
      </c>
    </row>
    <row r="58" spans="1:13">
      <c r="A58" s="67" t="s">
        <v>579</v>
      </c>
      <c r="C58" s="14"/>
      <c r="D58" s="14"/>
      <c r="E58" s="14"/>
      <c r="F58" s="14"/>
      <c r="G58" s="69">
        <v>46825</v>
      </c>
      <c r="I58" s="69">
        <v>0</v>
      </c>
      <c r="J58" s="69">
        <v>1656.8966722499999</v>
      </c>
      <c r="L58" s="68">
        <v>3.7999999999999999E-2</v>
      </c>
      <c r="M58" s="68">
        <v>6.8999999999999999E-3</v>
      </c>
    </row>
    <row r="59" spans="1:13">
      <c r="A59" t="s">
        <v>995</v>
      </c>
      <c r="B59" t="s">
        <v>996</v>
      </c>
      <c r="C59" t="s">
        <v>581</v>
      </c>
      <c r="D59" t="s">
        <v>997</v>
      </c>
      <c r="E59" t="s">
        <v>834</v>
      </c>
      <c r="F59" t="s">
        <v>105</v>
      </c>
      <c r="G59" s="65">
        <v>44160</v>
      </c>
      <c r="H59" s="65">
        <v>159</v>
      </c>
      <c r="I59" s="65">
        <v>0</v>
      </c>
      <c r="J59" s="65">
        <v>250.314336</v>
      </c>
      <c r="K59" s="66">
        <v>0</v>
      </c>
      <c r="L59" s="66">
        <v>5.7000000000000002E-3</v>
      </c>
      <c r="M59" s="66">
        <v>1E-3</v>
      </c>
    </row>
    <row r="60" spans="1:13">
      <c r="A60" t="s">
        <v>998</v>
      </c>
      <c r="B60" t="s">
        <v>999</v>
      </c>
      <c r="C60" t="s">
        <v>581</v>
      </c>
      <c r="D60" t="s">
        <v>1000</v>
      </c>
      <c r="E60" t="s">
        <v>834</v>
      </c>
      <c r="F60" t="s">
        <v>105</v>
      </c>
      <c r="G60" s="65">
        <v>2665</v>
      </c>
      <c r="H60" s="65">
        <v>14805</v>
      </c>
      <c r="I60" s="65">
        <v>0</v>
      </c>
      <c r="J60" s="65">
        <v>1406.58233625</v>
      </c>
      <c r="K60" s="66">
        <v>0</v>
      </c>
      <c r="L60" s="66">
        <v>3.2300000000000002E-2</v>
      </c>
      <c r="M60" s="66">
        <v>5.7999999999999996E-3</v>
      </c>
    </row>
    <row r="61" spans="1:13">
      <c r="A61" s="67" t="s">
        <v>943</v>
      </c>
      <c r="C61" s="14"/>
      <c r="D61" s="14"/>
      <c r="E61" s="14"/>
      <c r="F61" s="14"/>
      <c r="G61" s="69">
        <v>0</v>
      </c>
      <c r="I61" s="69">
        <v>0</v>
      </c>
      <c r="J61" s="69">
        <v>0</v>
      </c>
      <c r="L61" s="68">
        <v>0</v>
      </c>
      <c r="M61" s="68">
        <v>0</v>
      </c>
    </row>
    <row r="62" spans="1:13">
      <c r="A62" t="s">
        <v>221</v>
      </c>
      <c r="B62" t="s">
        <v>221</v>
      </c>
      <c r="C62" s="14"/>
      <c r="D62" s="14"/>
      <c r="E62" t="s">
        <v>221</v>
      </c>
      <c r="F62" t="s">
        <v>221</v>
      </c>
      <c r="G62" s="65">
        <v>0</v>
      </c>
      <c r="H62" s="65">
        <v>0</v>
      </c>
      <c r="J62" s="65">
        <v>0</v>
      </c>
      <c r="K62" s="66">
        <v>0</v>
      </c>
      <c r="L62" s="66">
        <v>0</v>
      </c>
      <c r="M62" s="66">
        <v>0</v>
      </c>
    </row>
    <row r="63" spans="1:13">
      <c r="A63" s="77" t="s">
        <v>228</v>
      </c>
      <c r="C63" s="14"/>
      <c r="D63" s="14"/>
      <c r="E63" s="14"/>
      <c r="F63" s="14"/>
    </row>
    <row r="64" spans="1:13">
      <c r="A64" s="77" t="s">
        <v>276</v>
      </c>
      <c r="C64" s="14"/>
      <c r="D64" s="14"/>
      <c r="E64" s="14"/>
      <c r="F64" s="14"/>
    </row>
    <row r="65" spans="1:6">
      <c r="A65" s="77" t="s">
        <v>277</v>
      </c>
      <c r="C65" s="14"/>
      <c r="D65" s="14"/>
      <c r="E65" s="14"/>
      <c r="F65" s="14"/>
    </row>
    <row r="66" spans="1:6">
      <c r="A66" s="77" t="s">
        <v>278</v>
      </c>
      <c r="C66" s="14"/>
      <c r="D66" s="14"/>
      <c r="E66" s="14"/>
      <c r="F66" s="14"/>
    </row>
    <row r="67" spans="1:6">
      <c r="A67" s="77" t="s">
        <v>279</v>
      </c>
      <c r="C67" s="14"/>
      <c r="D67" s="14"/>
      <c r="E67" s="14"/>
      <c r="F67" s="14"/>
    </row>
    <row r="68" spans="1:6" hidden="1">
      <c r="C68" s="14"/>
      <c r="D68" s="14"/>
      <c r="E68" s="14"/>
      <c r="F68" s="14"/>
    </row>
    <row r="69" spans="1:6" hidden="1">
      <c r="C69" s="14"/>
      <c r="D69" s="14"/>
      <c r="E69" s="14"/>
      <c r="F69" s="14"/>
    </row>
    <row r="70" spans="1:6" hidden="1">
      <c r="C70" s="14"/>
      <c r="D70" s="14"/>
      <c r="E70" s="14"/>
      <c r="F70" s="14"/>
    </row>
    <row r="71" spans="1:6" hidden="1">
      <c r="C71" s="14"/>
      <c r="D71" s="14"/>
      <c r="E71" s="14"/>
      <c r="F71" s="14"/>
    </row>
    <row r="72" spans="1:6" hidden="1">
      <c r="C72" s="14"/>
      <c r="D72" s="14"/>
      <c r="E72" s="14"/>
      <c r="F72" s="14"/>
    </row>
    <row r="73" spans="1:6" hidden="1">
      <c r="C73" s="14"/>
      <c r="D73" s="14"/>
      <c r="E73" s="14"/>
      <c r="F73" s="14"/>
    </row>
    <row r="74" spans="1:6" hidden="1">
      <c r="C74" s="14"/>
      <c r="D74" s="14"/>
      <c r="E74" s="14"/>
      <c r="F74" s="14"/>
    </row>
    <row r="75" spans="1:6" hidden="1">
      <c r="C75" s="14"/>
      <c r="D75" s="14"/>
      <c r="E75" s="14"/>
      <c r="F75" s="14"/>
    </row>
    <row r="76" spans="1:6" hidden="1">
      <c r="C76" s="14"/>
      <c r="D76" s="14"/>
      <c r="E76" s="14"/>
      <c r="F76" s="14"/>
    </row>
    <row r="77" spans="1:6" hidden="1">
      <c r="C77" s="14"/>
      <c r="D77" s="14"/>
      <c r="E77" s="14"/>
      <c r="F77" s="14"/>
    </row>
    <row r="78" spans="1:6" hidden="1">
      <c r="C78" s="14"/>
      <c r="D78" s="14"/>
      <c r="E78" s="14"/>
      <c r="F78" s="14"/>
    </row>
    <row r="79" spans="1:6" hidden="1">
      <c r="C79" s="14"/>
      <c r="D79" s="14"/>
      <c r="E79" s="14"/>
      <c r="F79" s="14"/>
    </row>
    <row r="80" spans="1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102" t="s">
        <v>67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4"/>
    </row>
    <row r="6" spans="1:64" ht="26.25" customHeight="1">
      <c r="A6" s="102" t="s">
        <v>92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106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1105803.02</v>
      </c>
      <c r="J10" s="7"/>
      <c r="K10" s="63">
        <v>1554.6393179889999</v>
      </c>
      <c r="L10" s="7"/>
      <c r="M10" s="64">
        <v>1</v>
      </c>
      <c r="N10" s="64">
        <v>6.4000000000000003E-3</v>
      </c>
      <c r="O10" s="30"/>
      <c r="BF10" s="14"/>
      <c r="BG10" s="16"/>
      <c r="BH10" s="14"/>
      <c r="BL10" s="14"/>
    </row>
    <row r="11" spans="1:64">
      <c r="A11" s="67" t="s">
        <v>199</v>
      </c>
      <c r="B11" s="14"/>
      <c r="C11" s="14"/>
      <c r="D11" s="14"/>
      <c r="I11" s="69">
        <v>1102533</v>
      </c>
      <c r="K11" s="69">
        <v>683.57046000000003</v>
      </c>
      <c r="M11" s="68">
        <v>0.43969999999999998</v>
      </c>
      <c r="N11" s="68">
        <v>2.8E-3</v>
      </c>
    </row>
    <row r="12" spans="1:64">
      <c r="A12" s="67" t="s">
        <v>1001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221</v>
      </c>
      <c r="B13" t="s">
        <v>221</v>
      </c>
      <c r="C13" s="14"/>
      <c r="D13" s="14"/>
      <c r="E13" t="s">
        <v>221</v>
      </c>
      <c r="F13" t="s">
        <v>221</v>
      </c>
      <c r="H13" t="s">
        <v>221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1002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221</v>
      </c>
      <c r="B15" t="s">
        <v>221</v>
      </c>
      <c r="C15" s="14"/>
      <c r="D15" s="14"/>
      <c r="E15" t="s">
        <v>221</v>
      </c>
      <c r="F15" t="s">
        <v>221</v>
      </c>
      <c r="H15" t="s">
        <v>221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91</v>
      </c>
      <c r="B16" s="14"/>
      <c r="C16" s="14"/>
      <c r="D16" s="14"/>
      <c r="I16" s="69">
        <v>1102533</v>
      </c>
      <c r="K16" s="69">
        <v>683.57046000000003</v>
      </c>
      <c r="M16" s="68">
        <v>0.43969999999999998</v>
      </c>
      <c r="N16" s="68">
        <v>2.8E-3</v>
      </c>
    </row>
    <row r="17" spans="1:14">
      <c r="A17" t="s">
        <v>1003</v>
      </c>
      <c r="B17" t="s">
        <v>1004</v>
      </c>
      <c r="C17" t="s">
        <v>99</v>
      </c>
      <c r="D17" t="s">
        <v>1004</v>
      </c>
      <c r="E17" t="s">
        <v>1005</v>
      </c>
      <c r="F17" t="s">
        <v>1222</v>
      </c>
      <c r="G17" t="s">
        <v>204</v>
      </c>
      <c r="H17" t="s">
        <v>105</v>
      </c>
      <c r="I17" s="65">
        <v>1102533</v>
      </c>
      <c r="J17" s="65">
        <v>62</v>
      </c>
      <c r="K17" s="65">
        <v>683.57046000000003</v>
      </c>
      <c r="L17" s="66">
        <v>2.7000000000000001E-3</v>
      </c>
      <c r="M17" s="66">
        <v>0.43969999999999998</v>
      </c>
      <c r="N17" s="66">
        <v>2.8E-3</v>
      </c>
    </row>
    <row r="18" spans="1:14">
      <c r="A18" s="67" t="s">
        <v>579</v>
      </c>
      <c r="B18" s="14"/>
      <c r="C18" s="14"/>
      <c r="D18" s="14"/>
      <c r="I18" s="69">
        <v>0</v>
      </c>
      <c r="K18" s="69">
        <v>0</v>
      </c>
      <c r="M18" s="68">
        <v>0</v>
      </c>
      <c r="N18" s="68">
        <v>0</v>
      </c>
    </row>
    <row r="19" spans="1:14">
      <c r="A19" t="s">
        <v>221</v>
      </c>
      <c r="B19" t="s">
        <v>221</v>
      </c>
      <c r="C19" s="14"/>
      <c r="D19" s="14"/>
      <c r="E19" t="s">
        <v>221</v>
      </c>
      <c r="F19" t="s">
        <v>221</v>
      </c>
      <c r="H19" t="s">
        <v>221</v>
      </c>
      <c r="I19" s="65">
        <v>0</v>
      </c>
      <c r="J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226</v>
      </c>
      <c r="B20" s="14"/>
      <c r="C20" s="14"/>
      <c r="D20" s="14"/>
      <c r="I20" s="69">
        <v>3270.02</v>
      </c>
      <c r="K20" s="69">
        <v>871.06885798899998</v>
      </c>
      <c r="M20" s="68">
        <v>0.56030000000000002</v>
      </c>
      <c r="N20" s="68">
        <v>3.5999999999999999E-3</v>
      </c>
    </row>
    <row r="21" spans="1:14">
      <c r="A21" s="67" t="s">
        <v>1001</v>
      </c>
      <c r="B21" s="14"/>
      <c r="C21" s="14"/>
      <c r="D21" s="14"/>
      <c r="I21" s="69">
        <v>530.02</v>
      </c>
      <c r="K21" s="69">
        <v>196.566900839</v>
      </c>
      <c r="M21" s="68">
        <v>0.12640000000000001</v>
      </c>
      <c r="N21" s="68">
        <v>8.0000000000000004E-4</v>
      </c>
    </row>
    <row r="22" spans="1:14">
      <c r="A22" t="s">
        <v>1006</v>
      </c>
      <c r="B22" t="s">
        <v>1007</v>
      </c>
      <c r="C22" t="s">
        <v>122</v>
      </c>
      <c r="D22" t="s">
        <v>1008</v>
      </c>
      <c r="E22" t="s">
        <v>834</v>
      </c>
      <c r="F22" t="s">
        <v>233</v>
      </c>
      <c r="G22" t="s">
        <v>617</v>
      </c>
      <c r="H22" t="s">
        <v>105</v>
      </c>
      <c r="I22" s="65">
        <v>530.02</v>
      </c>
      <c r="J22" s="65">
        <v>10403</v>
      </c>
      <c r="K22" s="65">
        <v>196.566900839</v>
      </c>
      <c r="L22" s="66">
        <v>0</v>
      </c>
      <c r="M22" s="66">
        <v>0.12640000000000001</v>
      </c>
      <c r="N22" s="66">
        <v>8.0000000000000004E-4</v>
      </c>
    </row>
    <row r="23" spans="1:14">
      <c r="A23" s="67" t="s">
        <v>1002</v>
      </c>
      <c r="B23" s="14"/>
      <c r="C23" s="14"/>
      <c r="D23" s="14"/>
      <c r="I23" s="69">
        <v>0</v>
      </c>
      <c r="K23" s="69">
        <v>0</v>
      </c>
      <c r="M23" s="68">
        <v>0</v>
      </c>
      <c r="N23" s="68">
        <v>0</v>
      </c>
    </row>
    <row r="24" spans="1:14">
      <c r="A24" t="s">
        <v>221</v>
      </c>
      <c r="B24" t="s">
        <v>221</v>
      </c>
      <c r="C24" s="14"/>
      <c r="D24" s="14"/>
      <c r="E24" t="s">
        <v>221</v>
      </c>
      <c r="F24" t="s">
        <v>221</v>
      </c>
      <c r="H24" t="s">
        <v>221</v>
      </c>
      <c r="I24" s="65">
        <v>0</v>
      </c>
      <c r="J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67" t="s">
        <v>91</v>
      </c>
      <c r="B25" s="14"/>
      <c r="C25" s="14"/>
      <c r="D25" s="14"/>
      <c r="I25" s="69">
        <v>2740</v>
      </c>
      <c r="K25" s="69">
        <v>674.50195714999995</v>
      </c>
      <c r="M25" s="68">
        <v>0.43390000000000001</v>
      </c>
      <c r="N25" s="68">
        <v>2.8E-3</v>
      </c>
    </row>
    <row r="26" spans="1:14">
      <c r="A26" t="s">
        <v>1009</v>
      </c>
      <c r="B26" t="s">
        <v>1010</v>
      </c>
      <c r="C26" t="s">
        <v>122</v>
      </c>
      <c r="D26" t="s">
        <v>1011</v>
      </c>
      <c r="E26" t="s">
        <v>834</v>
      </c>
      <c r="F26" t="s">
        <v>221</v>
      </c>
      <c r="G26" t="s">
        <v>1012</v>
      </c>
      <c r="H26" t="s">
        <v>105</v>
      </c>
      <c r="I26" s="65">
        <v>2740</v>
      </c>
      <c r="J26" s="65">
        <v>6905.15</v>
      </c>
      <c r="K26" s="65">
        <v>674.50195714999995</v>
      </c>
      <c r="L26" s="66">
        <v>0</v>
      </c>
      <c r="M26" s="66">
        <v>0.43390000000000001</v>
      </c>
      <c r="N26" s="66">
        <v>2.8E-3</v>
      </c>
    </row>
    <row r="27" spans="1:14">
      <c r="A27" s="67" t="s">
        <v>579</v>
      </c>
      <c r="B27" s="14"/>
      <c r="C27" s="14"/>
      <c r="D27" s="14"/>
      <c r="I27" s="69">
        <v>0</v>
      </c>
      <c r="K27" s="69">
        <v>0</v>
      </c>
      <c r="M27" s="68">
        <v>0</v>
      </c>
      <c r="N27" s="68">
        <v>0</v>
      </c>
    </row>
    <row r="28" spans="1:14">
      <c r="A28" t="s">
        <v>221</v>
      </c>
      <c r="B28" t="s">
        <v>221</v>
      </c>
      <c r="C28" s="14"/>
      <c r="D28" s="14"/>
      <c r="E28" t="s">
        <v>221</v>
      </c>
      <c r="F28" t="s">
        <v>221</v>
      </c>
      <c r="H28" t="s">
        <v>221</v>
      </c>
      <c r="I28" s="65">
        <v>0</v>
      </c>
      <c r="J28" s="65">
        <v>0</v>
      </c>
      <c r="K28" s="65">
        <v>0</v>
      </c>
      <c r="L28" s="66">
        <v>0</v>
      </c>
      <c r="M28" s="66">
        <v>0</v>
      </c>
      <c r="N28" s="66">
        <v>0</v>
      </c>
    </row>
    <row r="29" spans="1:14">
      <c r="A29" s="77" t="s">
        <v>228</v>
      </c>
      <c r="B29" s="14"/>
      <c r="C29" s="14"/>
      <c r="D29" s="14"/>
    </row>
    <row r="30" spans="1:14">
      <c r="A30" s="77" t="s">
        <v>276</v>
      </c>
      <c r="B30" s="14"/>
      <c r="C30" s="14"/>
      <c r="D30" s="14"/>
    </row>
    <row r="31" spans="1:14">
      <c r="A31" s="77" t="s">
        <v>277</v>
      </c>
      <c r="B31" s="14"/>
      <c r="C31" s="14"/>
      <c r="D31" s="14"/>
    </row>
    <row r="32" spans="1:14">
      <c r="A32" s="77" t="s">
        <v>278</v>
      </c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102" t="s">
        <v>67</v>
      </c>
      <c r="B5" s="103"/>
      <c r="C5" s="103"/>
      <c r="D5" s="103"/>
      <c r="E5" s="103"/>
      <c r="F5" s="103"/>
      <c r="G5" s="103"/>
      <c r="H5" s="103"/>
      <c r="I5" s="103"/>
      <c r="J5" s="103"/>
      <c r="K5" s="104"/>
    </row>
    <row r="6" spans="1:59" ht="26.25" customHeight="1">
      <c r="A6" s="102" t="s">
        <v>94</v>
      </c>
      <c r="B6" s="103"/>
      <c r="C6" s="103"/>
      <c r="D6" s="103"/>
      <c r="E6" s="103"/>
      <c r="F6" s="103"/>
      <c r="G6" s="103"/>
      <c r="H6" s="103"/>
      <c r="I6" s="103"/>
      <c r="J6" s="103"/>
      <c r="K6" s="104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78489</v>
      </c>
      <c r="G10" s="7"/>
      <c r="H10" s="63">
        <v>75.741884999999996</v>
      </c>
      <c r="I10" s="22"/>
      <c r="J10" s="64">
        <v>1</v>
      </c>
      <c r="K10" s="64">
        <v>2.9999999999999997E-4</v>
      </c>
      <c r="BB10" s="14"/>
      <c r="BC10" s="16"/>
      <c r="BD10" s="14"/>
      <c r="BF10" s="14"/>
    </row>
    <row r="11" spans="1:59">
      <c r="A11" s="67" t="s">
        <v>199</v>
      </c>
      <c r="C11" s="14"/>
      <c r="D11" s="14"/>
      <c r="F11" s="69">
        <v>78489</v>
      </c>
      <c r="H11" s="69">
        <v>75.741884999999996</v>
      </c>
      <c r="J11" s="68">
        <v>1</v>
      </c>
      <c r="K11" s="68">
        <v>2.9999999999999997E-4</v>
      </c>
    </row>
    <row r="12" spans="1:59">
      <c r="A12" s="67" t="s">
        <v>1013</v>
      </c>
      <c r="C12" s="14"/>
      <c r="D12" s="14"/>
      <c r="F12" s="69">
        <v>78489</v>
      </c>
      <c r="H12" s="69">
        <v>75.741884999999996</v>
      </c>
      <c r="J12" s="68">
        <v>1</v>
      </c>
      <c r="K12" s="68">
        <v>2.9999999999999997E-4</v>
      </c>
    </row>
    <row r="13" spans="1:59">
      <c r="A13" t="s">
        <v>1014</v>
      </c>
      <c r="B13" t="s">
        <v>1015</v>
      </c>
      <c r="C13" t="s">
        <v>99</v>
      </c>
      <c r="D13" t="s">
        <v>304</v>
      </c>
      <c r="E13" t="s">
        <v>101</v>
      </c>
      <c r="F13" s="65">
        <v>78489</v>
      </c>
      <c r="G13" s="65">
        <v>96.5</v>
      </c>
      <c r="H13" s="65">
        <v>75.741884999999996</v>
      </c>
      <c r="I13" s="66">
        <v>1.23E-2</v>
      </c>
      <c r="J13" s="66">
        <v>1</v>
      </c>
      <c r="K13" s="66">
        <v>2.9999999999999997E-4</v>
      </c>
    </row>
    <row r="14" spans="1:59">
      <c r="A14" s="67" t="s">
        <v>226</v>
      </c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59">
      <c r="A15" s="67" t="s">
        <v>1016</v>
      </c>
      <c r="C15" s="14"/>
      <c r="D15" s="14"/>
      <c r="F15" s="69">
        <v>0</v>
      </c>
      <c r="H15" s="69">
        <v>0</v>
      </c>
      <c r="J15" s="68">
        <v>0</v>
      </c>
      <c r="K15" s="68">
        <v>0</v>
      </c>
    </row>
    <row r="16" spans="1:59">
      <c r="A16" t="s">
        <v>221</v>
      </c>
      <c r="B16" t="s">
        <v>221</v>
      </c>
      <c r="C16" s="14"/>
      <c r="D16" t="s">
        <v>221</v>
      </c>
      <c r="E16" t="s">
        <v>221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4">
      <c r="A17" s="77" t="s">
        <v>228</v>
      </c>
      <c r="C17" s="14"/>
      <c r="D17" s="14"/>
    </row>
    <row r="18" spans="1:4">
      <c r="A18" s="77" t="s">
        <v>276</v>
      </c>
      <c r="C18" s="14"/>
      <c r="D18" s="14"/>
    </row>
    <row r="19" spans="1:4">
      <c r="A19" s="77" t="s">
        <v>277</v>
      </c>
      <c r="C19" s="14"/>
      <c r="D19" s="14"/>
    </row>
    <row r="20" spans="1:4">
      <c r="A20" s="77" t="s">
        <v>278</v>
      </c>
      <c r="C20" s="14"/>
      <c r="D20" s="14"/>
    </row>
    <row r="21" spans="1:4" hidden="1">
      <c r="C21" s="14"/>
      <c r="D21" s="14"/>
    </row>
    <row r="22" spans="1:4" hidden="1">
      <c r="C22" s="14"/>
      <c r="D22" s="14"/>
    </row>
    <row r="23" spans="1:4" hidden="1">
      <c r="C23" s="14"/>
      <c r="D23" s="14"/>
    </row>
    <row r="24" spans="1:4" hidden="1">
      <c r="C24" s="14"/>
      <c r="D24" s="14"/>
    </row>
    <row r="25" spans="1:4" hidden="1">
      <c r="C25" s="14"/>
      <c r="D25" s="14"/>
    </row>
    <row r="26" spans="1:4" hidden="1">
      <c r="C26" s="14"/>
      <c r="D26" s="14"/>
    </row>
    <row r="27" spans="1:4" hidden="1">
      <c r="C27" s="14"/>
      <c r="D27" s="14"/>
    </row>
    <row r="28" spans="1:4" hidden="1">
      <c r="C28" s="14"/>
      <c r="D28" s="14"/>
    </row>
    <row r="29" spans="1:4" hidden="1">
      <c r="C29" s="14"/>
      <c r="D29" s="14"/>
    </row>
    <row r="30" spans="1:4" hidden="1">
      <c r="C30" s="14"/>
      <c r="D30" s="14"/>
    </row>
    <row r="31" spans="1:4" hidden="1">
      <c r="C31" s="14"/>
      <c r="D31" s="14"/>
    </row>
    <row r="32" spans="1:4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9BAE12-1B12-4D61-AC90-D89D473363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EE0CA3-3040-4FF3-B972-CD50AFEADF8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customXml/itemProps3.xml><?xml version="1.0" encoding="utf-8"?>
<ds:datastoreItem xmlns:ds="http://schemas.openxmlformats.org/officeDocument/2006/customXml" ds:itemID="{3EA8870C-F1FD-4E62-B430-31D3E39634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הרכב נכסים- הכשרה-לבני 50 ומטה 31.3.20</dc:title>
  <dc:creator>Yuli</dc:creator>
  <cp:lastModifiedBy>User</cp:lastModifiedBy>
  <dcterms:created xsi:type="dcterms:W3CDTF">2015-11-10T09:34:27Z</dcterms:created>
  <dcterms:modified xsi:type="dcterms:W3CDTF">2022-02-21T13:14:32Z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