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קונצרני'!$A$11:$BM$251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calcChain.xml><?xml version="1.0" encoding="utf-8"?>
<calcChain xmlns="http://schemas.openxmlformats.org/spreadsheetml/2006/main">
  <c r="N77" i="5" l="1"/>
  <c r="O76" i="5"/>
  <c r="Q223" i="5" l="1"/>
  <c r="O223" i="5" s="1"/>
  <c r="Q84" i="5"/>
  <c r="N84" i="5"/>
  <c r="Q85" i="5"/>
  <c r="Q79" i="5"/>
  <c r="O79" i="5" s="1"/>
  <c r="N78" i="5"/>
  <c r="Q78" i="5"/>
  <c r="N223" i="5"/>
  <c r="N222" i="5" s="1"/>
  <c r="Q77" i="5"/>
  <c r="O77" i="5" s="1"/>
  <c r="Q222" i="5" l="1"/>
  <c r="C42" i="1"/>
</calcChain>
</file>

<file path=xl/sharedStrings.xml><?xml version="1.0" encoding="utf-8"?>
<sst xmlns="http://schemas.openxmlformats.org/spreadsheetml/2006/main" count="4782" uniqueCount="985">
  <si>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</si>
  <si>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</si>
  <si>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</si>
  <si>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</si>
  <si>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</si>
  <si>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</si>
  <si>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</si>
  <si>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</si>
  <si>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</si>
  <si>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</si>
  <si>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</si>
  <si>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</si>
  <si>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</si>
  <si>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</si>
  <si>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</si>
  <si>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</si>
  <si>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</si>
  <si>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</si>
  <si>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</si>
  <si>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</si>
  <si>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</si>
  <si>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</si>
  <si>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</si>
  <si>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</si>
  <si>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</si>
  <si>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</si>
  <si>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</si>
  <si>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</si>
  <si>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</si>
  <si>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</si>
  <si>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</si>
  <si>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</si>
  <si>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</si>
  <si>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</si>
  <si>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</si>
  <si>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</si>
  <si>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</si>
  <si>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</si>
  <si>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</si>
  <si>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</si>
  <si>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</si>
  <si>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</si>
  <si>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</si>
  <si>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</si>
  <si>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</si>
  <si>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</si>
  <si>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</si>
  <si>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</si>
  <si>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</si>
  <si>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</si>
  <si>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</si>
  <si>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</si>
  <si>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</si>
  <si>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</si>
  <si>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</si>
  <si>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</si>
  <si>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</si>
  <si>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</si>
  <si>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</si>
  <si>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</si>
  <si>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</si>
  <si>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</si>
  <si>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</si>
  <si>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</si>
  <si>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</si>
  <si>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</si>
  <si>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</si>
  <si>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</si>
  <si>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</si>
  <si>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</si>
  <si>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</si>
  <si>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</si>
  <si>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</si>
  <si>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</si>
  <si>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</si>
  <si>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</si>
  <si>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</si>
  <si>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</si>
  <si>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</si>
  <si>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</si>
  <si>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</si>
  <si>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</si>
  <si>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</si>
  <si>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</si>
  <si>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</si>
  <si>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</si>
  <si>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</si>
  <si>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</si>
  <si>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</si>
  <si>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</si>
  <si>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</si>
  <si>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</si>
  <si>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</si>
  <si>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</si>
  <si>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</si>
  <si>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</si>
  <si>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</si>
  <si>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</si>
  <si>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</si>
  <si>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</si>
  <si>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</si>
  <si>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</si>
  <si>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</si>
  <si>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</si>
  <si>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</si>
  <si>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</si>
  <si>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</si>
  <si>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</si>
  <si>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</si>
  <si>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</si>
  <si>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</si>
  <si>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</si>
  <si>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</si>
  <si>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</si>
  <si>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</si>
  <si>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</si>
  <si>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</si>
  <si>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</si>
  <si>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</si>
  <si>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</si>
  <si>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</si>
  <si>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</si>
  <si>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</si>
  <si>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</si>
  <si>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</si>
  <si>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</si>
  <si>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</si>
  <si>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</si>
  <si>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</si>
  <si>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</si>
  <si>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</si>
  <si>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</si>
  <si>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</si>
  <si>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</si>
  <si>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</si>
  <si>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</si>
  <si>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</si>
  <si>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</si>
  <si>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</si>
  <si>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</si>
  <si>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</si>
  <si>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</si>
  <si>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</si>
  <si>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</si>
  <si>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</si>
  <si>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</si>
  <si>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</si>
  <si>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</si>
  <si>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</si>
  <si>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</si>
  <si>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</si>
  <si>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</si>
  <si>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</si>
  <si>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</si>
  <si>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</si>
  <si>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</si>
  <si>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</si>
  <si>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</si>
  <si>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</si>
  <si>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</si>
  <si>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</si>
  <si>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</si>
  <si>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</si>
  <si>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</si>
  <si>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</si>
  <si>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</si>
  <si>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</si>
  <si>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</si>
  <si>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</si>
  <si>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</si>
  <si>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</si>
  <si>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</si>
  <si>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</si>
  <si>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</si>
  <si>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</si>
  <si>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</si>
  <si>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</si>
  <si>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</si>
  <si>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</si>
  <si>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</si>
  <si>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</si>
  <si>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</si>
  <si>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</si>
  <si>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</si>
  <si>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</si>
  <si>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</si>
  <si>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</si>
  <si>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</si>
  <si>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</si>
  <si>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</si>
  <si>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</si>
  <si>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</si>
  <si>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</si>
  <si>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ילין לפידות אגח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</si>
  <si>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</si>
  <si>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</si>
  <si>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</si>
  <si>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</si>
  <si>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</si>
  <si>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</si>
  <si>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</si>
  <si>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</si>
  <si>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</si>
  <si>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</si>
  <si>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</si>
  <si>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</si>
  <si>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</si>
  <si>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</si>
  <si>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</si>
  <si>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</si>
  <si>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</si>
  <si>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</si>
  <si>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</si>
  <si>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</si>
  <si>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</si>
  <si>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</si>
  <si>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</si>
  <si>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</si>
  <si>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</si>
  <si>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</si>
  <si>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</si>
  <si>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</si>
  <si>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</si>
  <si>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</si>
  <si>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16/04/20</t>
  </si>
  <si>
    <t>5904 גליל- האוצר - ממשלתית צמודה</t>
  </si>
  <si>
    <t>9590431</t>
  </si>
  <si>
    <t>25/06/20</t>
  </si>
  <si>
    <t>ממצמ0922- האוצר - ממשלתית צמודה</t>
  </si>
  <si>
    <t>1124056</t>
  </si>
  <si>
    <t>14/06/20</t>
  </si>
  <si>
    <t>ממצמ0923</t>
  </si>
  <si>
    <t>1128081</t>
  </si>
  <si>
    <t>26/05/20</t>
  </si>
  <si>
    <t>ממשל צמודה 0529- האוצר - ממשלתית צמודה</t>
  </si>
  <si>
    <t>1157023</t>
  </si>
  <si>
    <t>25/05/20</t>
  </si>
  <si>
    <t>ממשל צמודה 1025- האוצר - ממשלתית צמודה</t>
  </si>
  <si>
    <t>1135912</t>
  </si>
  <si>
    <t>22/06/20</t>
  </si>
  <si>
    <t>ממשלתי צמוד 0527- האוצר - ממשלתית צמודה</t>
  </si>
  <si>
    <t>1140847</t>
  </si>
  <si>
    <t>ממשלתי צמוד 0545</t>
  </si>
  <si>
    <t>1134865</t>
  </si>
  <si>
    <t>08/06/20</t>
  </si>
  <si>
    <t>צמוד 1020</t>
  </si>
  <si>
    <t>1137181</t>
  </si>
  <si>
    <t>16/02/20</t>
  </si>
  <si>
    <t>סה"כ לא צמודות</t>
  </si>
  <si>
    <t>סה"כ מלווה קצר מועד</t>
  </si>
  <si>
    <t>מ.ק.מ.  111- בנק ישראל- מק"מ</t>
  </si>
  <si>
    <t>8210114</t>
  </si>
  <si>
    <t>18/03/20</t>
  </si>
  <si>
    <t>מ.ק.מ. 1020- בנק ישראל- מק"מ</t>
  </si>
  <si>
    <t>8201022</t>
  </si>
  <si>
    <t>12/03/20</t>
  </si>
  <si>
    <t>מ.ק.מ. 1110- בנק ישראל- מק"מ</t>
  </si>
  <si>
    <t>8201113</t>
  </si>
  <si>
    <t>מ.ק.מ. 1210- בנק ישראל- מק"מ</t>
  </si>
  <si>
    <t>8201212</t>
  </si>
  <si>
    <t>מ.ק.מ. 720- בנק ישראל- מק"מ</t>
  </si>
  <si>
    <t>8200727</t>
  </si>
  <si>
    <t>06/01/20</t>
  </si>
  <si>
    <t>מ.ק.מ. 910- בנק ישראל- מק"מ</t>
  </si>
  <si>
    <t>8200917</t>
  </si>
  <si>
    <t>09/03/20</t>
  </si>
  <si>
    <t>סה"כ שחר</t>
  </si>
  <si>
    <t>ממשל קצרה 0820- האוצר - ממשלתית קצרה</t>
  </si>
  <si>
    <t>1162130</t>
  </si>
  <si>
    <t>24/02/20</t>
  </si>
  <si>
    <t>ממשל שקלית 0121- האוצר - ממשלתית שקלית</t>
  </si>
  <si>
    <t>1142223</t>
  </si>
  <si>
    <t>04/04/19</t>
  </si>
  <si>
    <t>ממשל שקלית 0327</t>
  </si>
  <si>
    <t>1139344</t>
  </si>
  <si>
    <t>26/02/20</t>
  </si>
  <si>
    <t>ממשל שקלית 0330- האוצר - ממשלתית שקלית</t>
  </si>
  <si>
    <t>1160985</t>
  </si>
  <si>
    <t>05/03/20</t>
  </si>
  <si>
    <t>ממשל שקלית 0347</t>
  </si>
  <si>
    <t>1140193</t>
  </si>
  <si>
    <t>29/06/20</t>
  </si>
  <si>
    <t>ממשל שקלית 0421</t>
  </si>
  <si>
    <t>1138130</t>
  </si>
  <si>
    <t>13/12/18</t>
  </si>
  <si>
    <t>ממשל שקלית 0722- האוצר - ממשלתית שקלית</t>
  </si>
  <si>
    <t>1158104</t>
  </si>
  <si>
    <t>10/12/19</t>
  </si>
  <si>
    <t>ממשל שקלית 0928</t>
  </si>
  <si>
    <t>1150879</t>
  </si>
  <si>
    <t>19/05/20</t>
  </si>
  <si>
    <t>ממשל שקלית 1122- האוצר - ממשלתית שקלית</t>
  </si>
  <si>
    <t>1141225</t>
  </si>
  <si>
    <t>18/11/18</t>
  </si>
  <si>
    <t>ממשלתי 0323</t>
  </si>
  <si>
    <t>1126747</t>
  </si>
  <si>
    <t>21/05/19</t>
  </si>
  <si>
    <t>ממשלתי 0825- האוצר - ממשלתית שקלית</t>
  </si>
  <si>
    <t>1135557</t>
  </si>
  <si>
    <t>24/06/20</t>
  </si>
  <si>
    <t>ממשלתי שקלי 0425- האוצר - ממשלתית שקלית</t>
  </si>
  <si>
    <t>1162668</t>
  </si>
  <si>
    <t>ממשק 1026- האוצר - ממשלתית שקלית</t>
  </si>
  <si>
    <t>1099456</t>
  </si>
  <si>
    <t>04/03/20</t>
  </si>
  <si>
    <t>ממשק0142- האוצר - ממשלתית שקלית</t>
  </si>
  <si>
    <t>1125400</t>
  </si>
  <si>
    <t>25/02/20</t>
  </si>
  <si>
    <t>סה"כ גילון</t>
  </si>
  <si>
    <t>ממשל משתנה 0526- האוצר - ממשלתית משתנה</t>
  </si>
  <si>
    <t>1141795</t>
  </si>
  <si>
    <t>05/05/20</t>
  </si>
  <si>
    <t>סה"כ צמודות לדולר</t>
  </si>
  <si>
    <t>סה"כ אג"ח של ממשלת ישראל שהונפקו בחו"ל</t>
  </si>
  <si>
    <t>ISRAEL 3.25 17.01.2028</t>
  </si>
  <si>
    <t>US46513YJH27</t>
  </si>
  <si>
    <t>NYSE</t>
  </si>
  <si>
    <t>S&amp;P</t>
  </si>
  <si>
    <t>10/01/18</t>
  </si>
  <si>
    <t>ISRAEL 3.8  13/05/2060</t>
  </si>
  <si>
    <t>XS2167193015</t>
  </si>
  <si>
    <t>12/05/20</t>
  </si>
  <si>
    <t>ISRAEL 2.875 28/01/24</t>
  </si>
  <si>
    <t>XS1023541847</t>
  </si>
  <si>
    <t>AA-</t>
  </si>
  <si>
    <t>03/06/20</t>
  </si>
  <si>
    <t>ISRAEL 2.5 15/1/30</t>
  </si>
  <si>
    <t>ISRAEL 2.5 01/15/30 Corp</t>
  </si>
  <si>
    <t>A1</t>
  </si>
  <si>
    <t>Moodys</t>
  </si>
  <si>
    <t>09/01/20</t>
  </si>
  <si>
    <t>ISRAEL 2.75 03/07/30</t>
  </si>
  <si>
    <t>US46513JB346</t>
  </si>
  <si>
    <t>01/04/20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</si>
  <si>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</si>
  <si>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</si>
  <si>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</si>
  <si>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</si>
  <si>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</si>
  <si>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</si>
  <si>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</si>
  <si>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</si>
  <si>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</si>
  <si>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</si>
  <si>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515666881</t>
  </si>
  <si>
    <t>אג"ח מובנות</t>
  </si>
  <si>
    <t>28/06/20</t>
  </si>
  <si>
    <t>אלה פקדון אגח ה- אלה פקדונות</t>
  </si>
  <si>
    <t>30/06/20</t>
  </si>
  <si>
    <t>בינל הנפק אגח י- בינלאומי הנפקות</t>
  </si>
  <si>
    <t>513141879</t>
  </si>
  <si>
    <t>בנקים</t>
  </si>
  <si>
    <t>10/02/20</t>
  </si>
  <si>
    <t>בינלאומי הנפק אגח ט</t>
  </si>
  <si>
    <t>03/02/20</t>
  </si>
  <si>
    <t>דקסיה הנ אג7- דקסיה ישראל הנפק</t>
  </si>
  <si>
    <t>513704304</t>
  </si>
  <si>
    <t>08/08/19</t>
  </si>
  <si>
    <t>דקסיה הנ אגח  י- דקסיה ישראל הנפק</t>
  </si>
  <si>
    <t>דקסיה ישראל אג"ח 2- דקסיה ישראל הנפק</t>
  </si>
  <si>
    <t>12/02/20</t>
  </si>
  <si>
    <t>לאומי אג"ח 181- לאומי</t>
  </si>
  <si>
    <t>520018078</t>
  </si>
  <si>
    <t>מז טפ הנפק   45- מזרחי טפחות הנפק</t>
  </si>
  <si>
    <t>520032046</t>
  </si>
  <si>
    <t>מז טפ הנפק   46- מזרחי טפחות הנפק</t>
  </si>
  <si>
    <t>מז טפ הנפק 51- מזרחי טפחות הנפק</t>
  </si>
  <si>
    <t>11/06/20</t>
  </si>
  <si>
    <t>מזרחי  הנפקות אגח 38- מזרחי טפחות הנפק</t>
  </si>
  <si>
    <t>מזרחי  טפ הנפק   43</t>
  </si>
  <si>
    <t>31/05/20</t>
  </si>
  <si>
    <t>מזרחי הנפקות אג"ח 49- מזרחי טפחות הנפק</t>
  </si>
  <si>
    <t>25/07/19</t>
  </si>
  <si>
    <t>מזרחי טפחות  הנפקות אג"ח 44</t>
  </si>
  <si>
    <t>מקורות  אגח 11- מקורות</t>
  </si>
  <si>
    <t>520010869</t>
  </si>
  <si>
    <t>מקורות אגח 10- מקורות</t>
  </si>
  <si>
    <t>14/05/20</t>
  </si>
  <si>
    <t>פועלים הנ אג34- פועלים הנפקות</t>
  </si>
  <si>
    <t>520032640</t>
  </si>
  <si>
    <t>28/10/19</t>
  </si>
  <si>
    <t>פועלים הנ אגח33- פועלים הנפקות</t>
  </si>
  <si>
    <t>17/03/20</t>
  </si>
  <si>
    <t>פועלים הנ אגח35- פועלים הנפקות</t>
  </si>
  <si>
    <t>26/07/18</t>
  </si>
  <si>
    <t>פועלים הנפ אג32- פועלים הנפקות</t>
  </si>
  <si>
    <t>פועלים הנפקות  אג"ח 36- פועלים הנפקות</t>
  </si>
  <si>
    <t>11/05/20</t>
  </si>
  <si>
    <t>בינ"ל הנפקות אג"ח 4</t>
  </si>
  <si>
    <t>דיסקונט מנפיקים 4- דיסקונט מנפיקים</t>
  </si>
  <si>
    <t>520029935</t>
  </si>
  <si>
    <t>29/01/20</t>
  </si>
  <si>
    <t>דקסיה ישראל  אגח 14- דקסיה ישראל הנפק</t>
  </si>
  <si>
    <t>וילאר אג"ח 6- דל סחירות מרווח הוגן- וילאר</t>
  </si>
  <si>
    <t>520038910</t>
  </si>
  <si>
    <t>10/10/18</t>
  </si>
  <si>
    <t>לאומי התח נד יד- לאומי</t>
  </si>
  <si>
    <t>23/12/18</t>
  </si>
  <si>
    <t>נמלי ישראל אג "ח א- נמלי ישראל</t>
  </si>
  <si>
    <t>513569780</t>
  </si>
  <si>
    <t>07/05/18</t>
  </si>
  <si>
    <t>נמלי ישראל אג"ח ב- נמלי ישראל</t>
  </si>
  <si>
    <t>19/12/19</t>
  </si>
  <si>
    <t>נתיבי הגז אג"ח ד- נתיבי הגז</t>
  </si>
  <si>
    <t>513436394</t>
  </si>
  <si>
    <t>עזריאלי אג"ח ד</t>
  </si>
  <si>
    <t>510960719</t>
  </si>
  <si>
    <t>14/11/19</t>
  </si>
  <si>
    <t>עזריאלי אג"ח ה- קבוצת עזריאלי</t>
  </si>
  <si>
    <t>06/05/20</t>
  </si>
  <si>
    <t>עזריאלי אג"ח ו- קבוצת עזריאלי</t>
  </si>
  <si>
    <t>עזריאלי אג2- קבוצת עזריאלי</t>
  </si>
  <si>
    <t>05/08/19</t>
  </si>
  <si>
    <t>פועלים הנפקות אג"ח 10</t>
  </si>
  <si>
    <t>23/06/20</t>
  </si>
  <si>
    <t>פועלים הנפקות אגח 15- פועלים הנפקות</t>
  </si>
  <si>
    <t>07/01/20</t>
  </si>
  <si>
    <t>פועלים הנפקות התח.14- פועלים הנפקות</t>
  </si>
  <si>
    <t>28/03/19</t>
  </si>
  <si>
    <t>רכבת אג"ח 2- רכבת ישראל</t>
  </si>
  <si>
    <t>520043613</t>
  </si>
  <si>
    <t>14/01/20</t>
  </si>
  <si>
    <t>אמות אג3- אמות</t>
  </si>
  <si>
    <t>520026683</t>
  </si>
  <si>
    <t>13/11/17</t>
  </si>
  <si>
    <t>ביג  אגח יג- ביג</t>
  </si>
  <si>
    <t>513623314</t>
  </si>
  <si>
    <t>ביג אגח יד- ביג</t>
  </si>
  <si>
    <t>01/03/20</t>
  </si>
  <si>
    <t>הראל הנפקות אגח 1- הראל הנפקות</t>
  </si>
  <si>
    <t>513834200</t>
  </si>
  <si>
    <t>ביטוח</t>
  </si>
  <si>
    <t>27/03/18</t>
  </si>
  <si>
    <t>חשמל     אגח 29- חשמל</t>
  </si>
  <si>
    <t>520000472</t>
  </si>
  <si>
    <t>אנרגיה</t>
  </si>
  <si>
    <t>חשמל  אג"ח 31- חשמל</t>
  </si>
  <si>
    <t>09/06/20</t>
  </si>
  <si>
    <t>חשמל אג27</t>
  </si>
  <si>
    <t>לאומי שה נד 300- לאומי</t>
  </si>
  <si>
    <t>12/01/20</t>
  </si>
  <si>
    <t>מבני תעשיה אגח יט</t>
  </si>
  <si>
    <t>520024126</t>
  </si>
  <si>
    <t>24/12/18</t>
  </si>
  <si>
    <t>מליסרון  אגח יד</t>
  </si>
  <si>
    <t>520037789</t>
  </si>
  <si>
    <t>19/02/20</t>
  </si>
  <si>
    <t>מליסרון  אגח16- מליסרון</t>
  </si>
  <si>
    <t>מליסרון אג"ח 5- מליסרון</t>
  </si>
  <si>
    <t>26/12/16</t>
  </si>
  <si>
    <t>מליסרון אג10- מליסרון</t>
  </si>
  <si>
    <t>25/02/19</t>
  </si>
  <si>
    <t>מליסרון אג8- מליסרון</t>
  </si>
  <si>
    <t>08/11/17</t>
  </si>
  <si>
    <t>מליסרון אגח יח- מליסרון</t>
  </si>
  <si>
    <t>03/03/20</t>
  </si>
  <si>
    <t>פועלים הנ שה נד 1- פועלים הנפקות</t>
  </si>
  <si>
    <t>ריט 1     אגח ו</t>
  </si>
  <si>
    <t>513821488</t>
  </si>
  <si>
    <t>ריט 1 אגח ה- ריט1</t>
  </si>
  <si>
    <t>29/01/18</t>
  </si>
  <si>
    <t>ריט1 אגח 3- ריט1</t>
  </si>
  <si>
    <t>13/02/20</t>
  </si>
  <si>
    <t>שופרסל    אגח ו- שופרסל</t>
  </si>
  <si>
    <t>520022732</t>
  </si>
  <si>
    <t>מסחר</t>
  </si>
  <si>
    <t>אגוד הנפ  אגח ט- אגוד הנפקות</t>
  </si>
  <si>
    <t>513668277</t>
  </si>
  <si>
    <t>אגוד הנפ אגח יא</t>
  </si>
  <si>
    <t>16/06/20</t>
  </si>
  <si>
    <t>אגוד הנפ אגח יג'- אגוד הנפקות</t>
  </si>
  <si>
    <t>04/12/19</t>
  </si>
  <si>
    <t>אגוד הנפקות אג"ח י</t>
  </si>
  <si>
    <t>אדמה אגח  2</t>
  </si>
  <si>
    <t>520043605</t>
  </si>
  <si>
    <t>כימיה, גומי ופלסטיק</t>
  </si>
  <si>
    <t>אלון ריבוע כחול אג"ח ז</t>
  </si>
  <si>
    <t>513765859</t>
  </si>
  <si>
    <t>30/04/20</t>
  </si>
  <si>
    <t>בזק אגח 12- בזק</t>
  </si>
  <si>
    <t>520031931</t>
  </si>
  <si>
    <t>26/04/20</t>
  </si>
  <si>
    <t>בזק.ק6- בזק</t>
  </si>
  <si>
    <t>12/05/19</t>
  </si>
  <si>
    <t>גזית גלוב אגח יד- גזית גלוב</t>
  </si>
  <si>
    <t>520033234</t>
  </si>
  <si>
    <t>הפניקס אגח 2- הפניקס</t>
  </si>
  <si>
    <t>520017450</t>
  </si>
  <si>
    <t>ירושלים הנ אגח טו- ירושלים הנפקות</t>
  </si>
  <si>
    <t>513682146</t>
  </si>
  <si>
    <t>22/04/20</t>
  </si>
  <si>
    <t>ירושלים הנפקות 13- ירושלים הנפקות</t>
  </si>
  <si>
    <t>18/02/20</t>
  </si>
  <si>
    <t>ירושלים הנפקות אג"ח ט- ירושלים הנפקות</t>
  </si>
  <si>
    <t>מליסרון   אגח ו- מליסרון</t>
  </si>
  <si>
    <t>25/03/19</t>
  </si>
  <si>
    <t>מליסרון אג"ח יג- מליסרון</t>
  </si>
  <si>
    <t>18/04/19</t>
  </si>
  <si>
    <t>מנורה מבטחים גיוס הון אג"ח א'- מנורה הון</t>
  </si>
  <si>
    <t>513937714</t>
  </si>
  <si>
    <t>16/11/17</t>
  </si>
  <si>
    <t>סלע נדל"ן אג"ח 2- סלע קפיטל נדל"ן</t>
  </si>
  <si>
    <t>513992529</t>
  </si>
  <si>
    <t>סלע נדל"ן אג1- סלע קפיטל נדל"ן</t>
  </si>
  <si>
    <t>סלע נדל"ן אג3</t>
  </si>
  <si>
    <t>סלע נדלן  אגח ד- סלע קפיטל נדל"ן</t>
  </si>
  <si>
    <t>פז נפט    אגח ז- פז נפט</t>
  </si>
  <si>
    <t>510216054</t>
  </si>
  <si>
    <t>רבוע נדלן אגח ח- רבוע נדלן</t>
  </si>
  <si>
    <t>21/06/20</t>
  </si>
  <si>
    <t>שלמה החז אגח טז</t>
  </si>
  <si>
    <t>520034372</t>
  </si>
  <si>
    <t>שלמה החזקות אג18- שלמה החזקות</t>
  </si>
  <si>
    <t>26/04/18</t>
  </si>
  <si>
    <t>אגוד הנפ התח יט- אגוד הנפקות</t>
  </si>
  <si>
    <t>21/11/19</t>
  </si>
  <si>
    <t>אלדן תחבורה אגח ה- אלדן תחבורה</t>
  </si>
  <si>
    <t>510454333</t>
  </si>
  <si>
    <t>15/12/19</t>
  </si>
  <si>
    <t>אשטרום נכסים אג"ח 11</t>
  </si>
  <si>
    <t>520036617</t>
  </si>
  <si>
    <t>גירון     אגח ו- גירון פיתוח</t>
  </si>
  <si>
    <t>520044520</t>
  </si>
  <si>
    <t>01/06/20</t>
  </si>
  <si>
    <t>יוניברסל אג1- יוניברסל מוטורס</t>
  </si>
  <si>
    <t>511809071</t>
  </si>
  <si>
    <t>יוניברסל אגח ג- יוניברסל מוטורס</t>
  </si>
  <si>
    <t>26/09/19</t>
  </si>
  <si>
    <t>לוינשטיין נכסים אג"ח 2- לוינשטין נכסים</t>
  </si>
  <si>
    <t>511134298</t>
  </si>
  <si>
    <t>12/06/17</t>
  </si>
  <si>
    <t>מבני תעשיה אגח כג- מבני תעשיה</t>
  </si>
  <si>
    <t>30/01/20</t>
  </si>
  <si>
    <t>אגוד הנ שה נד 1</t>
  </si>
  <si>
    <t>A2.IL</t>
  </si>
  <si>
    <t>איידיאיי הנפקות אג"ח 3- איידיאיי הנפקות</t>
  </si>
  <si>
    <t>514486042</t>
  </si>
  <si>
    <t>21/05/20</t>
  </si>
  <si>
    <t>אלרוב נדל"ן אגח 2- אלרוב נדל"ן</t>
  </si>
  <si>
    <t>520038894</t>
  </si>
  <si>
    <t>12/06/19</t>
  </si>
  <si>
    <t>אשדר אג"ח 3</t>
  </si>
  <si>
    <t>510609761</t>
  </si>
  <si>
    <t>15/08/19</t>
  </si>
  <si>
    <t>אשטרום נכ אגח 12- אשטרום נכסים</t>
  </si>
  <si>
    <t>אשטרום נכסים אגח 7- אשטרום נכסים</t>
  </si>
  <si>
    <t>אשטרום נכסים אגח 8- אשטרום נכסים</t>
  </si>
  <si>
    <t>22/02/18</t>
  </si>
  <si>
    <t>דלק קבוצה אג"ח 19- דלק קבוצה</t>
  </si>
  <si>
    <t>520044322</t>
  </si>
  <si>
    <t>חיפושי נפט וגז</t>
  </si>
  <si>
    <t>31/05/18</t>
  </si>
  <si>
    <t>חברה לישראל אג"ח 7- חברה לישראל</t>
  </si>
  <si>
    <t>520028010</t>
  </si>
  <si>
    <t>השקעה ואחזקות</t>
  </si>
  <si>
    <t>03/10/19</t>
  </si>
  <si>
    <t>ירושלים הנפקות אג"ח 10- ירושלים הנפקות</t>
  </si>
  <si>
    <t>שיכון ובינוי אגח 5- שיכון ובינוי</t>
  </si>
  <si>
    <t>520036104</t>
  </si>
  <si>
    <t>13/03/19</t>
  </si>
  <si>
    <t>אספן גרופ אגח ו- אספן גרופ</t>
  </si>
  <si>
    <t>520037540</t>
  </si>
  <si>
    <t>A3.IL</t>
  </si>
  <si>
    <t>04/02/19</t>
  </si>
  <si>
    <t>אפריקה נכס אגחח- אפי נכסים</t>
  </si>
  <si>
    <t>510560188</t>
  </si>
  <si>
    <t>אפריקה נכסים אג"ח 6</t>
  </si>
  <si>
    <t>בזן אגח 1- בתי זיקוק</t>
  </si>
  <si>
    <t>520036658</t>
  </si>
  <si>
    <t>10/09/19</t>
  </si>
  <si>
    <t>דה לסר אג3- דה לסר</t>
  </si>
  <si>
    <t>1513</t>
  </si>
  <si>
    <t>26/01/20</t>
  </si>
  <si>
    <t>אלקטרה נדלן אג4</t>
  </si>
  <si>
    <t>510607328</t>
  </si>
  <si>
    <t>אינטר גרין אג1- אינטר גרין</t>
  </si>
  <si>
    <t>513182345</t>
  </si>
  <si>
    <t>לא מדורג</t>
  </si>
  <si>
    <t>11/06/19</t>
  </si>
  <si>
    <t>אינטרנט זהב אג4- אינטרנט זהב</t>
  </si>
  <si>
    <t>520044264</t>
  </si>
  <si>
    <t>06/06/18</t>
  </si>
  <si>
    <t>מגוריט אג1- מגוריט</t>
  </si>
  <si>
    <t>515434074</t>
  </si>
  <si>
    <t>מניבים ריט אג"ח 1- מניבים  ריט</t>
  </si>
  <si>
    <t>515327120</t>
  </si>
  <si>
    <t>מניבים ריט אג"ח ב- מניבים  ריט</t>
  </si>
  <si>
    <t>15/01/20</t>
  </si>
  <si>
    <t>צור       אגח י- צור שמיר</t>
  </si>
  <si>
    <t>520025586</t>
  </si>
  <si>
    <t>25/09/19</t>
  </si>
  <si>
    <t>בינלאומי הנפ אג8- בינלאומי הנפקות</t>
  </si>
  <si>
    <t>דיסקונט מנפיקים אג"ח יג</t>
  </si>
  <si>
    <t>דיסקונט מנפיקים אג"ח יד</t>
  </si>
  <si>
    <t>הראל פיקד אגח א- הראל פיקדון סחיר</t>
  </si>
  <si>
    <t>515989440</t>
  </si>
  <si>
    <t>הראל פיקדון אגח ב- הראל פיקדון סחיר</t>
  </si>
  <si>
    <t>לאומי אג"ח 180- לאומי</t>
  </si>
  <si>
    <t>18/07/19</t>
  </si>
  <si>
    <t>מזרחי  טפ הנפק   40</t>
  </si>
  <si>
    <t>02/04/17</t>
  </si>
  <si>
    <t>מזרחי הנפקות אג"ח   41- מזרחי טפחות הנפק</t>
  </si>
  <si>
    <t>מרכנתיל הנפקות אגח ב</t>
  </si>
  <si>
    <t>513686154</t>
  </si>
  <si>
    <t>16/03/20</t>
  </si>
  <si>
    <t>נמלי ישראל אג"ח ג- נמלי ישראל</t>
  </si>
  <si>
    <t>11/12/19</t>
  </si>
  <si>
    <t>סאמיט אג8- סאמיט</t>
  </si>
  <si>
    <t>520043720</t>
  </si>
  <si>
    <t>31/12/19</t>
  </si>
  <si>
    <t>פועלים הנפקות הת 16- פועלים הנפקות</t>
  </si>
  <si>
    <t>05/01/20</t>
  </si>
  <si>
    <t>פועלים הנפקות י"א- פועלים הנפקות</t>
  </si>
  <si>
    <t>02/02/20</t>
  </si>
  <si>
    <t>רכבת אג"ח 1- רכבת ישראל</t>
  </si>
  <si>
    <t>שטראוס    אגח ה- שטראוס גרופ</t>
  </si>
  <si>
    <t>520003781</t>
  </si>
  <si>
    <t>מזון</t>
  </si>
  <si>
    <t>04/11/18</t>
  </si>
  <si>
    <t>שטראוס גרופ אג"ח ד</t>
  </si>
  <si>
    <t>איי.סי.אל אגח ז- איי.סי.אל</t>
  </si>
  <si>
    <t>520027830</t>
  </si>
  <si>
    <t>18/05/20</t>
  </si>
  <si>
    <t>אקויטל    אגח 2- אקויטל</t>
  </si>
  <si>
    <t>520030859</t>
  </si>
  <si>
    <t>02/12/19</t>
  </si>
  <si>
    <t>דה זראסאי אגח ג- דה זראסאי גרופ</t>
  </si>
  <si>
    <t>1744984</t>
  </si>
  <si>
    <t>זה זראסאי אג4- דה זראסאי גרופ</t>
  </si>
  <si>
    <t>חשמל     אגח 26- חשמל</t>
  </si>
  <si>
    <t>חשמל     אגח 28- חשמל</t>
  </si>
  <si>
    <t>כיל       אגח ה</t>
  </si>
  <si>
    <t>נפטא אגח ח- נפטא</t>
  </si>
  <si>
    <t>520020942</t>
  </si>
  <si>
    <t>סאמיט אג11- סאמיט</t>
  </si>
  <si>
    <t>תעש אוירית אגח ג- תעשיה אוירית</t>
  </si>
  <si>
    <t>520027194</t>
  </si>
  <si>
    <t>ביטחוניות</t>
  </si>
  <si>
    <t>תעשיה אוירית אג"ח 4</t>
  </si>
  <si>
    <t>אגוד הנפקות אג"ח 7- אגוד הנפקות</t>
  </si>
  <si>
    <t>אפקון החזקות אג"ח א- אפקון החזקות</t>
  </si>
  <si>
    <t>520033473</t>
  </si>
  <si>
    <t>חשמל</t>
  </si>
  <si>
    <t>20/01/20</t>
  </si>
  <si>
    <t>בזק       אגח 9</t>
  </si>
  <si>
    <t>02/05/19</t>
  </si>
  <si>
    <t>בזק אגח 11- בזק</t>
  </si>
  <si>
    <t>טאואר     אגח ז</t>
  </si>
  <si>
    <t>520041997</t>
  </si>
  <si>
    <t>מוליכים למחצה</t>
  </si>
  <si>
    <t>מגדל הון אג"ח 3- מגדל ביטוח הון</t>
  </si>
  <si>
    <t>513230029</t>
  </si>
  <si>
    <t>16/05/19</t>
  </si>
  <si>
    <t>פורמולה אג"ח 1- פורמולה מערכות</t>
  </si>
  <si>
    <t>520036690</t>
  </si>
  <si>
    <t>שירותי מידע</t>
  </si>
  <si>
    <t>01/02/18</t>
  </si>
  <si>
    <t>פז נפט אגח ח- פז נפט</t>
  </si>
  <si>
    <t>06/02/20</t>
  </si>
  <si>
    <t>קרסו אגח א- קרסו מוטורס</t>
  </si>
  <si>
    <t>514065283</t>
  </si>
  <si>
    <t>אלדן תחבורה אגח א'- אלדן תחבורה</t>
  </si>
  <si>
    <t>אמ.ג'יג'י אגח ב- אמ.ג'י.ג'י</t>
  </si>
  <si>
    <t>1761</t>
  </si>
  <si>
    <t>גירון אג5- גירון פיתוח</t>
  </si>
  <si>
    <t>דלתא.אגח 5- דלתא</t>
  </si>
  <si>
    <t>520025602</t>
  </si>
  <si>
    <t>20/02/20</t>
  </si>
  <si>
    <t>דמרי אג"ח 5- דמרי</t>
  </si>
  <si>
    <t>511399388</t>
  </si>
  <si>
    <t>27/01/20</t>
  </si>
  <si>
    <t>וואן תוכנה אג3- וואן טכנולוגיות תוכנה</t>
  </si>
  <si>
    <t>520034695</t>
  </si>
  <si>
    <t>02/06/20</t>
  </si>
  <si>
    <t>לוינשטיין הנדסה  אגח ג</t>
  </si>
  <si>
    <t>520033424</t>
  </si>
  <si>
    <t>15/06/20</t>
  </si>
  <si>
    <t>ממן אגח ב- ממן</t>
  </si>
  <si>
    <t>520036435</t>
  </si>
  <si>
    <t>ספנסר אגח ג- ספנסר אקוויטי</t>
  </si>
  <si>
    <t>1838863</t>
  </si>
  <si>
    <t>19/09/19</t>
  </si>
  <si>
    <t>פרטנר     אגח ו- פרטנר</t>
  </si>
  <si>
    <t>520044314</t>
  </si>
  <si>
    <t>פרטנר.ק4- פרטנר</t>
  </si>
  <si>
    <t>קרסו אגח ב- קרסו מוטורס</t>
  </si>
  <si>
    <t>13/05/20</t>
  </si>
  <si>
    <t>אגוד הנפקות שה2</t>
  </si>
  <si>
    <t>אול-יר    אגח ג- אול יר</t>
  </si>
  <si>
    <t>184580</t>
  </si>
  <si>
    <t>אול-יר    אגח ה- אול יר</t>
  </si>
  <si>
    <t>אי.די.אי הנפקות הת ד- איידיאיי הנפקות</t>
  </si>
  <si>
    <t>אפריקה מג אגח ה- אפריקה מגורים</t>
  </si>
  <si>
    <t>520034760</t>
  </si>
  <si>
    <t>גולד בונד אג3</t>
  </si>
  <si>
    <t>520034349</t>
  </si>
  <si>
    <t>23/01/20</t>
  </si>
  <si>
    <t>הרץ פרופר אגח א- הרץ פרופרטיס</t>
  </si>
  <si>
    <t>1957081</t>
  </si>
  <si>
    <t>ויקטורי   אגח א- ויקטורי</t>
  </si>
  <si>
    <t>514068980</t>
  </si>
  <si>
    <t>ירושלים הנ אג"ח 14</t>
  </si>
  <si>
    <t>מגדלי תיכון אגח ד- מגדלי ים תיכון</t>
  </si>
  <si>
    <t>512719485</t>
  </si>
  <si>
    <t>מנרב אג"ח 1- מנרב</t>
  </si>
  <si>
    <t>520034505</t>
  </si>
  <si>
    <t>סלקום    אגח יא</t>
  </si>
  <si>
    <t>511930125</t>
  </si>
  <si>
    <t>25/06/19</t>
  </si>
  <si>
    <t>סלקום    אגח יב- סלקום</t>
  </si>
  <si>
    <t>27/05/19</t>
  </si>
  <si>
    <t>פתאל אג2- פתאל נכסים (אירופה)</t>
  </si>
  <si>
    <t>515328250</t>
  </si>
  <si>
    <t>פתאל אגח 3- פתאל נכסים (אירופה)</t>
  </si>
  <si>
    <t>אוריין    אגח ב- אוריין</t>
  </si>
  <si>
    <t>511068256</t>
  </si>
  <si>
    <t>22/04/19</t>
  </si>
  <si>
    <t>אנלייט אנרגיה אג"ח 2- אנלייט אנרגיה</t>
  </si>
  <si>
    <t>520041146</t>
  </si>
  <si>
    <t>אנקור     אגח א- אנקור פרופרטיס</t>
  </si>
  <si>
    <t>1939883</t>
  </si>
  <si>
    <t>13/01/19</t>
  </si>
  <si>
    <t>אפריקה נכסים אג"ח ט- אפי נכסים</t>
  </si>
  <si>
    <t>בזן  אגח י'- בתי זיקוק</t>
  </si>
  <si>
    <t>16/09/19</t>
  </si>
  <si>
    <t>פתאל החזקות אגח ג- פתאל החזקות</t>
  </si>
  <si>
    <t>512607888</t>
  </si>
  <si>
    <t>מלונאות ותיירות</t>
  </si>
  <si>
    <t>16/12/19</t>
  </si>
  <si>
    <t>איילון הנ אגח א'- איילון ביטוח הנפקות</t>
  </si>
  <si>
    <t>09/02/20</t>
  </si>
  <si>
    <t>אלומיי    אגח ב- אלומיי קפיטל</t>
  </si>
  <si>
    <t>520039868</t>
  </si>
  <si>
    <t>אלון רבוע אגח ד- אלון רבוע כחול</t>
  </si>
  <si>
    <t>520042847</t>
  </si>
  <si>
    <t>אלעד קנדה אגח ב- אלעד קנדה</t>
  </si>
  <si>
    <t>1753</t>
  </si>
  <si>
    <t>אמ.די.ג'י אגח ב- אמ.די.ג'י</t>
  </si>
  <si>
    <t>1632</t>
  </si>
  <si>
    <t>20/08/19</t>
  </si>
  <si>
    <t>בית הזהב אגח ג</t>
  </si>
  <si>
    <t>520034562</t>
  </si>
  <si>
    <t>ג'י.אף.אי אג"ח 1- ג'י.אפ.איי</t>
  </si>
  <si>
    <t>1852623</t>
  </si>
  <si>
    <t>דוניץ     אג  א- דוניץ</t>
  </si>
  <si>
    <t>520038605</t>
  </si>
  <si>
    <t>חג'ג' אג6</t>
  </si>
  <si>
    <t>520033309</t>
  </si>
  <si>
    <t>יואייארסי אגח א- יו.איי.אר.סי</t>
  </si>
  <si>
    <t>1940909</t>
  </si>
  <si>
    <t>08/07/19</t>
  </si>
  <si>
    <t>צמח אג4- צמח המרמן</t>
  </si>
  <si>
    <t>512531203</t>
  </si>
  <si>
    <t>צרפתי     אגח ח- צרפתי</t>
  </si>
  <si>
    <t>520039090</t>
  </si>
  <si>
    <t>רבד אג"ח 2- רבד</t>
  </si>
  <si>
    <t>520040148</t>
  </si>
  <si>
    <t>אאורה     אגח ט</t>
  </si>
  <si>
    <t>520038274</t>
  </si>
  <si>
    <t>10/11/19</t>
  </si>
  <si>
    <t>אאורה     אגח י</t>
  </si>
  <si>
    <t>01/12/19</t>
  </si>
  <si>
    <t>אאורה אג"ח י"ב- אאורה</t>
  </si>
  <si>
    <t>ברם אג"ח 1</t>
  </si>
  <si>
    <t>513579482</t>
  </si>
  <si>
    <t>11/11/19</t>
  </si>
  <si>
    <t>דיסק השק  אגח י- דיסקונט השקעות</t>
  </si>
  <si>
    <t>520023896</t>
  </si>
  <si>
    <t>18/06/19</t>
  </si>
  <si>
    <t>בי קומיוניק אג"ח 3</t>
  </si>
  <si>
    <t>512832742</t>
  </si>
  <si>
    <t>26/02/19</t>
  </si>
  <si>
    <t>דלק קבוצה אג"ח לג</t>
  </si>
  <si>
    <t>דלק קבוצה אג31- דלק קבוצה</t>
  </si>
  <si>
    <t>אמ אר אר  אגח א</t>
  </si>
  <si>
    <t>1983001</t>
  </si>
  <si>
    <t>23/10/18</t>
  </si>
  <si>
    <t>אם.אר.פי אג"ח ג</t>
  </si>
  <si>
    <t>520044421</t>
  </si>
  <si>
    <t>04/05/20</t>
  </si>
  <si>
    <t>ברוקלנד   אגח ב</t>
  </si>
  <si>
    <t>1814237</t>
  </si>
  <si>
    <t>12/07/18</t>
  </si>
  <si>
    <t>רבל        אג ב- רבל</t>
  </si>
  <si>
    <t>513506329</t>
  </si>
  <si>
    <t>21/07/19</t>
  </si>
  <si>
    <t>אלה פקדון אג1- אלה פקדונות</t>
  </si>
  <si>
    <t>17/06/20</t>
  </si>
  <si>
    <t>אלה פקדון אגח ד- אלה פקדונות</t>
  </si>
  <si>
    <t>ישראמקו אג1- ישראמקו יהש</t>
  </si>
  <si>
    <t>550010003</t>
  </si>
  <si>
    <t>19/11/19</t>
  </si>
  <si>
    <t>דלק תמלוגים אג"ח א- דלק תמלוגים</t>
  </si>
  <si>
    <t>514837111</t>
  </si>
  <si>
    <t>שמוס  אג"ח א- שמוס</t>
  </si>
  <si>
    <t>633896</t>
  </si>
  <si>
    <t>08/01/20</t>
  </si>
  <si>
    <t>סאפיינס   אגח ב- סאפיינס</t>
  </si>
  <si>
    <t>1146</t>
  </si>
  <si>
    <t>תמר פטרו  אגח א- תמר פטרוליום</t>
  </si>
  <si>
    <t>515334662</t>
  </si>
  <si>
    <t>תמר פטרו  אגח ב- תמר פטרוליום</t>
  </si>
  <si>
    <t>דלק קידוחים אגח א- דלק קידוחים יהש</t>
  </si>
  <si>
    <t>550013098</t>
  </si>
  <si>
    <t>חברה לישראל אג"ח 11</t>
  </si>
  <si>
    <t>בזן אג"ח 6- בתי זיקוק</t>
  </si>
  <si>
    <t>11/02/20</t>
  </si>
  <si>
    <t>פננטפארק  אגח א- פננטפארק</t>
  </si>
  <si>
    <t>1504619</t>
  </si>
  <si>
    <t>סה"כ אחר</t>
  </si>
  <si>
    <t>TEVA PHARMA FNC 1.625 15.</t>
  </si>
  <si>
    <t>XS1439749364</t>
  </si>
  <si>
    <t>בלומברג</t>
  </si>
  <si>
    <t>520013954</t>
  </si>
  <si>
    <t>Pharmaceuticals &amp; Biotechnology</t>
  </si>
  <si>
    <t>Baa2</t>
  </si>
  <si>
    <t>20/07/16</t>
  </si>
  <si>
    <t>FSK 4.125 01/02/25</t>
  </si>
  <si>
    <t>US302635AE72</t>
  </si>
  <si>
    <t>5143</t>
  </si>
  <si>
    <t>Diversified Financials</t>
  </si>
  <si>
    <t>Baa3</t>
  </si>
  <si>
    <t>OWLRCK 3.75 22/7/25</t>
  </si>
  <si>
    <t>US69121KAC80</t>
  </si>
  <si>
    <t>5181</t>
  </si>
  <si>
    <t>BBB-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</si>
  <si>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</si>
  <si>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</si>
  <si>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</si>
  <si>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</si>
  <si>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</si>
  <si>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</si>
  <si>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</si>
  <si>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</si>
  <si>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</si>
  <si>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</si>
  <si>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</si>
  <si>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</si>
  <si>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</si>
  <si>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</si>
  <si>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</si>
  <si>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</si>
  <si>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</si>
  <si>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</si>
  <si>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</si>
  <si>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</si>
  <si>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</si>
  <si>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</si>
  <si>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</si>
  <si>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</si>
  <si>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</si>
  <si>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</si>
  <si>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</si>
  <si>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</si>
  <si>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</si>
  <si>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</si>
  <si>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</si>
  <si>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</si>
  <si>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</si>
  <si>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</si>
  <si>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</si>
  <si>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</si>
  <si>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8 -רמ- מקורות</t>
  </si>
  <si>
    <t>1124346</t>
  </si>
  <si>
    <t>04/09/18</t>
  </si>
  <si>
    <t>מ.ישיר אג  ב-רמ- מימון ישיר קב</t>
  </si>
  <si>
    <t>1161009</t>
  </si>
  <si>
    <t>513893123</t>
  </si>
  <si>
    <t>03/11/19</t>
  </si>
  <si>
    <t>אס.פי.סי (אלעד קנדה) ב'- אס.פי.סי אל-עד</t>
  </si>
  <si>
    <t>1092774</t>
  </si>
  <si>
    <t>1229</t>
  </si>
  <si>
    <t>03/07/18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</si>
  <si>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</si>
  <si>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</si>
  <si>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</si>
  <si>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</si>
  <si>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</si>
  <si>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</si>
  <si>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</si>
  <si>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י.ח.ק אגח א -רמ- י.ח.ק להשקעות</t>
  </si>
  <si>
    <t>1143007</t>
  </si>
  <si>
    <t>550016091</t>
  </si>
  <si>
    <t>15/01/18</t>
  </si>
  <si>
    <t>אלעד גר אגחא-רמ- אלעד גרופ יו.אס</t>
  </si>
  <si>
    <t>1789</t>
  </si>
  <si>
    <t>אורבנקורפ אגח א- אורבנקורפ</t>
  </si>
  <si>
    <t>1137041</t>
  </si>
  <si>
    <t>514941525</t>
  </si>
  <si>
    <t>04/04/16</t>
  </si>
  <si>
    <t>אורמת אגח 3 -רמ</t>
  </si>
  <si>
    <t>1139179</t>
  </si>
  <si>
    <t>880326081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</si>
  <si>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</si>
  <si>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</si>
  <si>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</si>
  <si>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</si>
  <si>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</si>
  <si>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</si>
  <si>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</si>
  <si>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</si>
  <si>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</si>
  <si>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</si>
  <si>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</si>
  <si>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</si>
  <si>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</si>
  <si>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אירו/שקל 3.8653 01/07/20 153598</t>
  </si>
  <si>
    <t>153598</t>
  </si>
  <si>
    <t>סה"כ כנגד חסכון עמיתים/מבוטחים</t>
  </si>
  <si>
    <t>994636</t>
  </si>
  <si>
    <t>לא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</si>
  <si>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</si>
  <si>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</si>
  <si>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</si>
  <si>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</si>
  <si>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</si>
  <si>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</si>
  <si>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</si>
  <si>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</si>
  <si>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</si>
  <si>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</si>
  <si>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</si>
  <si>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</si>
  <si>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</si>
  <si>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</si>
  <si>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</si>
  <si>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</si>
  <si>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ilAA+</t>
  </si>
  <si>
    <t>Aa1.il</t>
  </si>
  <si>
    <t>ilAA</t>
  </si>
  <si>
    <t>Aa2.il</t>
  </si>
  <si>
    <t>Aa3.il</t>
  </si>
  <si>
    <t>ilAA-</t>
  </si>
  <si>
    <t>A1.il</t>
  </si>
  <si>
    <t>ilA+</t>
  </si>
  <si>
    <t>A2.il</t>
  </si>
  <si>
    <t>ilA</t>
  </si>
  <si>
    <t>A3.il</t>
  </si>
  <si>
    <t>ilA-</t>
  </si>
  <si>
    <t>ilBBB+</t>
  </si>
  <si>
    <t>Baa1.il</t>
  </si>
  <si>
    <t>ilBBB</t>
  </si>
  <si>
    <t>ilBBB-</t>
  </si>
  <si>
    <t>Caa2.il</t>
  </si>
  <si>
    <t>ilCCC</t>
  </si>
  <si>
    <t>נדל"ן מניב בישראל</t>
  </si>
  <si>
    <t>בנייה</t>
  </si>
  <si>
    <t>ענף משק</t>
  </si>
  <si>
    <t>Aaa.il</t>
  </si>
  <si>
    <t>נדל"ן מניב בחו"ל</t>
  </si>
  <si>
    <t>NR</t>
  </si>
  <si>
    <t>(5) קרנות סל</t>
  </si>
  <si>
    <t>5. קרנות סל</t>
  </si>
  <si>
    <t>סה"כ 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</si>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</sst>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9" fontId="18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NumberFormat="1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17" fillId="0" borderId="0" xfId="0" applyFont="1" applyFill="1"/>
    <xf numFmtId="4" fontId="17" fillId="0" borderId="0" xfId="0" applyNumberFormat="1" applyFont="1" applyFill="1"/>
    <xf numFmtId="167" fontId="17" fillId="0" borderId="0" xfId="0" applyNumberFormat="1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0" fontId="5" fillId="0" borderId="0" xfId="11" applyNumberFormat="1" applyFont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4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7" tableBorderDxfId="416">
  <autoFilter ref="B7:D43">
    <filterColumn colId="0" hiddenButton="1"/>
    <filterColumn colId="1" hiddenButton="1"/>
    <filterColumn colId="2" hiddenButton="1"/>
  </autoFilter>
  <tableColumns count="3">
    <tableColumn id="1" name="עמודה1" dataDxfId="415" dataCellStyle="Normal_2007-16618"/>
    <tableColumn id="2" name="שווי הוגן" dataDxfId="414"/>
    <tableColumn id="3" name="שעור מנכסי השקעה*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4" totalsRowShown="0" headerRowDxfId="259" headerRowBorderDxfId="261" tableBorderDxfId="262">
  <autoFilter ref="A8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ה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6" totalsRowShown="0" headerRowDxfId="224" dataDxfId="225" headerRowBorderDxfId="241" tableBorderDxfId="242">
  <autoFilter ref="A8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31" totalsRowShown="0" headerRowDxfId="180" dataDxfId="181" headerRowBorderDxfId="200" tableBorderDxfId="201">
  <autoFilter ref="A8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8" totalsRowShown="0" headerRowDxfId="412" headerRowBorderDxfId="411" tableBorderDxfId="410" headerRowCellStyle="Normal_2007-16618">
  <autoFilter ref="C45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39" totalsRowShown="0" headerRowDxfId="96" dataDxfId="97" headerRowBorderDxfId="110" tableBorderDxfId="111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395" dataDxfId="396" headerRowBorderDxfId="408" tableBorderDxfId="409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7"/>
    <tableColumn id="2" name="מספר ני&quot;ע" dataDxfId="406"/>
    <tableColumn id="3" name="מספר מנפיק" dataDxfId="405"/>
    <tableColumn id="4" name="דירוג" dataDxfId="404"/>
    <tableColumn id="5" name="שם מדרג" dataDxfId="403"/>
    <tableColumn id="6" name="סוג מטבע" dataDxfId="402"/>
    <tableColumn id="7" name="שיעור ריבית" dataDxfId="401"/>
    <tableColumn id="8" name="תשואה לפידיון" dataDxfId="400"/>
    <tableColumn id="9" name="שווי שוק" dataDxfId="399"/>
    <tableColumn id="10" name="שעור מנכסי אפיק ההשקעה" dataDxfId="398"/>
    <tableColumn id="11" name="שעור מסך נכסי השקעה" dataDxfId="3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59" totalsRowShown="0" headerRowDxfId="381" dataDxfId="382" headerRowBorderDxfId="393" tableBorderDxfId="394">
  <autoFilter ref="A8:Q5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/>
    <tableColumn id="4" name="דירוג"/>
    <tableColumn id="5" name="שם מדרג"/>
    <tableColumn id="6" name="תאריך רכישה"/>
    <tableColumn id="7" name="מח&quot;מ" dataDxfId="392"/>
    <tableColumn id="8" name="סוג מטבע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7" dataDxfId="358" headerRowBorderDxfId="379" tableBorderDxfId="380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246" totalsRowShown="0" headerRowDxfId="333" dataDxfId="334" headerRowBorderDxfId="355" tableBorderDxfId="356">
  <autoFilter ref="A8:T2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workbookViewId="0">
      <selection activeCell="C46" sqref="C46"/>
    </sheetView>
  </sheetViews>
  <sheetFormatPr defaultColWidth="0" defaultRowHeight="18" zeroHeight="1"/>
  <cols>
    <col min="1" max="1" width="29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954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9300</v>
      </c>
    </row>
    <row r="5" spans="1:36">
      <c r="B5" s="63" t="s">
        <v>194</v>
      </c>
      <c r="C5" t="s">
        <v>195</v>
      </c>
    </row>
    <row r="6" spans="1:36" ht="26.25" customHeight="1">
      <c r="B6" s="84" t="s">
        <v>4</v>
      </c>
      <c r="C6" s="85"/>
      <c r="D6" s="86"/>
    </row>
    <row r="7" spans="1:36" s="3" customFormat="1">
      <c r="B7" s="40" t="s">
        <v>984</v>
      </c>
      <c r="C7" s="87" t="s">
        <v>5</v>
      </c>
      <c r="D7" s="88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955</v>
      </c>
      <c r="B11" s="57" t="s">
        <v>13</v>
      </c>
      <c r="C11" s="64">
        <v>18008.405348783999</v>
      </c>
      <c r="D11" s="65">
        <v>4.53E-2</v>
      </c>
    </row>
    <row r="12" spans="1:36">
      <c r="B12" s="57" t="s">
        <v>14</v>
      </c>
      <c r="C12" s="50"/>
      <c r="D12" s="50"/>
    </row>
    <row r="13" spans="1:36">
      <c r="A13" s="9" t="s">
        <v>956</v>
      </c>
      <c r="B13" s="58" t="s">
        <v>15</v>
      </c>
      <c r="C13" s="66">
        <v>373394.56701385882</v>
      </c>
      <c r="D13" s="67">
        <v>0.80640000000000001</v>
      </c>
    </row>
    <row r="14" spans="1:36">
      <c r="A14" s="9" t="s">
        <v>957</v>
      </c>
      <c r="B14" s="58" t="s">
        <v>16</v>
      </c>
      <c r="C14" s="66">
        <v>0</v>
      </c>
      <c r="D14" s="67">
        <v>0</v>
      </c>
    </row>
    <row r="15" spans="1:36">
      <c r="A15" s="9" t="s">
        <v>958</v>
      </c>
      <c r="B15" s="58" t="s">
        <v>17</v>
      </c>
      <c r="C15" s="66">
        <v>61509.80732155122</v>
      </c>
      <c r="D15" s="67">
        <v>0.1328</v>
      </c>
    </row>
    <row r="16" spans="1:36">
      <c r="A16" s="9" t="s">
        <v>959</v>
      </c>
      <c r="B16" s="58" t="s">
        <v>18</v>
      </c>
      <c r="C16" s="66">
        <v>0</v>
      </c>
      <c r="D16" s="67">
        <v>0</v>
      </c>
    </row>
    <row r="17" spans="1:4">
      <c r="A17" s="9" t="s">
        <v>960</v>
      </c>
      <c r="B17" s="58" t="s">
        <v>951</v>
      </c>
      <c r="C17" s="66">
        <v>0</v>
      </c>
      <c r="D17" s="67">
        <v>0</v>
      </c>
    </row>
    <row r="18" spans="1:4">
      <c r="A18" s="9" t="s">
        <v>961</v>
      </c>
      <c r="B18" s="58" t="s">
        <v>19</v>
      </c>
      <c r="C18" s="66">
        <v>0</v>
      </c>
      <c r="D18" s="67">
        <v>0</v>
      </c>
    </row>
    <row r="19" spans="1:4">
      <c r="A19" s="9" t="s">
        <v>962</v>
      </c>
      <c r="B19" s="58" t="s">
        <v>20</v>
      </c>
      <c r="C19" s="66">
        <v>0</v>
      </c>
      <c r="D19" s="67">
        <v>0</v>
      </c>
    </row>
    <row r="20" spans="1:4">
      <c r="A20" s="9" t="s">
        <v>963</v>
      </c>
      <c r="B20" s="58" t="s">
        <v>21</v>
      </c>
      <c r="C20" s="66">
        <v>0</v>
      </c>
      <c r="D20" s="67">
        <v>0</v>
      </c>
    </row>
    <row r="21" spans="1:4">
      <c r="A21" s="9" t="s">
        <v>964</v>
      </c>
      <c r="B21" s="58" t="s">
        <v>22</v>
      </c>
      <c r="C21" s="66">
        <v>0</v>
      </c>
      <c r="D21" s="67">
        <v>0</v>
      </c>
    </row>
    <row r="22" spans="1:4">
      <c r="A22" s="9" t="s">
        <v>965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966</v>
      </c>
      <c r="B24" s="58" t="s">
        <v>25</v>
      </c>
      <c r="C24" s="66">
        <v>0</v>
      </c>
      <c r="D24" s="67">
        <v>0</v>
      </c>
    </row>
    <row r="25" spans="1:4">
      <c r="A25" s="9" t="s">
        <v>967</v>
      </c>
      <c r="B25" s="58" t="s">
        <v>26</v>
      </c>
      <c r="C25" s="66">
        <v>0</v>
      </c>
      <c r="D25" s="67">
        <v>0</v>
      </c>
    </row>
    <row r="26" spans="1:4">
      <c r="A26" s="9" t="s">
        <v>968</v>
      </c>
      <c r="B26" s="58" t="s">
        <v>17</v>
      </c>
      <c r="C26" s="66">
        <v>2710.5341863140002</v>
      </c>
      <c r="D26" s="67">
        <v>5.8999999999999999E-3</v>
      </c>
    </row>
    <row r="27" spans="1:4">
      <c r="A27" s="9" t="s">
        <v>969</v>
      </c>
      <c r="B27" s="58" t="s">
        <v>27</v>
      </c>
      <c r="C27" s="66">
        <v>0</v>
      </c>
      <c r="D27" s="67">
        <v>0</v>
      </c>
    </row>
    <row r="28" spans="1:4">
      <c r="A28" s="9" t="s">
        <v>970</v>
      </c>
      <c r="B28" s="58" t="s">
        <v>28</v>
      </c>
      <c r="C28" s="66">
        <v>522.88199999999995</v>
      </c>
      <c r="D28" s="67">
        <v>1.1000000000000001E-3</v>
      </c>
    </row>
    <row r="29" spans="1:4">
      <c r="A29" s="9" t="s">
        <v>971</v>
      </c>
      <c r="B29" s="58" t="s">
        <v>29</v>
      </c>
      <c r="C29" s="66">
        <v>0</v>
      </c>
      <c r="D29" s="67">
        <v>0</v>
      </c>
    </row>
    <row r="30" spans="1:4">
      <c r="A30" s="9" t="s">
        <v>972</v>
      </c>
      <c r="B30" s="58" t="s">
        <v>30</v>
      </c>
      <c r="C30" s="66">
        <v>0</v>
      </c>
      <c r="D30" s="67">
        <v>0</v>
      </c>
    </row>
    <row r="31" spans="1:4">
      <c r="A31" s="9" t="s">
        <v>973</v>
      </c>
      <c r="B31" s="58" t="s">
        <v>31</v>
      </c>
      <c r="C31" s="66">
        <v>-0.177345625702893</v>
      </c>
      <c r="D31" s="67">
        <v>0</v>
      </c>
    </row>
    <row r="32" spans="1:4">
      <c r="A32" s="9" t="s">
        <v>974</v>
      </c>
      <c r="B32" s="58" t="s">
        <v>32</v>
      </c>
      <c r="C32" s="66">
        <v>0</v>
      </c>
      <c r="D32" s="67">
        <v>0</v>
      </c>
    </row>
    <row r="33" spans="1:4">
      <c r="A33" s="9" t="s">
        <v>975</v>
      </c>
      <c r="B33" s="57" t="s">
        <v>33</v>
      </c>
      <c r="C33" s="66">
        <v>3921.1751184978057</v>
      </c>
      <c r="D33" s="67">
        <v>8.5000000000000006E-3</v>
      </c>
    </row>
    <row r="34" spans="1:4">
      <c r="A34" s="9" t="s">
        <v>976</v>
      </c>
      <c r="B34" s="57" t="s">
        <v>34</v>
      </c>
      <c r="C34" s="66">
        <v>0</v>
      </c>
      <c r="D34" s="67">
        <v>0</v>
      </c>
    </row>
    <row r="35" spans="1:4">
      <c r="A35" s="9" t="s">
        <v>977</v>
      </c>
      <c r="B35" s="57" t="s">
        <v>35</v>
      </c>
      <c r="C35" s="66">
        <v>0</v>
      </c>
      <c r="D35" s="67">
        <v>0</v>
      </c>
    </row>
    <row r="36" spans="1:4">
      <c r="A36" s="9" t="s">
        <v>978</v>
      </c>
      <c r="B36" s="57" t="s">
        <v>36</v>
      </c>
      <c r="C36" s="66">
        <v>0</v>
      </c>
      <c r="D36" s="67">
        <v>0</v>
      </c>
    </row>
    <row r="37" spans="1:4">
      <c r="A37" s="9" t="s">
        <v>979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980</v>
      </c>
      <c r="B39" s="60" t="s">
        <v>39</v>
      </c>
      <c r="C39" s="66">
        <v>0</v>
      </c>
      <c r="D39" s="67">
        <v>0</v>
      </c>
    </row>
    <row r="40" spans="1:4">
      <c r="A40" s="9" t="s">
        <v>981</v>
      </c>
      <c r="B40" s="60" t="s">
        <v>40</v>
      </c>
      <c r="C40" s="66">
        <v>0</v>
      </c>
      <c r="D40" s="67">
        <v>0</v>
      </c>
    </row>
    <row r="41" spans="1:4">
      <c r="A41" s="9" t="s">
        <v>982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f>SUM(C11:C41)</f>
        <v>460067.19364338007</v>
      </c>
      <c r="D42" s="67">
        <v>1</v>
      </c>
    </row>
    <row r="43" spans="1:4">
      <c r="A43" s="9" t="s">
        <v>983</v>
      </c>
      <c r="B43" s="61" t="s">
        <v>43</v>
      </c>
      <c r="C43" s="66">
        <v>0</v>
      </c>
      <c r="D43" s="67">
        <v>0</v>
      </c>
    </row>
    <row r="44" spans="1:4">
      <c r="B44" s="10" t="s">
        <v>196</v>
      </c>
    </row>
    <row r="45" spans="1:4">
      <c r="C45" s="89" t="s">
        <v>44</v>
      </c>
      <c r="D45" s="88" t="s">
        <v>45</v>
      </c>
    </row>
    <row r="46" spans="1:4">
      <c r="C46" s="12" t="s">
        <v>9</v>
      </c>
      <c r="D46" s="12" t="s">
        <v>10</v>
      </c>
    </row>
    <row r="47" spans="1:4">
      <c r="C47" t="s">
        <v>109</v>
      </c>
      <c r="D47">
        <v>3.8828</v>
      </c>
    </row>
    <row r="48" spans="1:4">
      <c r="C48" t="s">
        <v>105</v>
      </c>
      <c r="D48">
        <v>3.4660000000000002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3" t="s">
        <v>194</v>
      </c>
      <c r="B5" t="s">
        <v>195</v>
      </c>
    </row>
    <row r="6" spans="1:60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60" ht="26.25" customHeight="1">
      <c r="A7" s="108" t="s">
        <v>97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197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841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842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211</v>
      </c>
      <c r="B16" t="s">
        <v>211</v>
      </c>
      <c r="C16" s="14"/>
      <c r="D16" t="s">
        <v>211</v>
      </c>
      <c r="E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843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s="14"/>
      <c r="D18" t="s">
        <v>211</v>
      </c>
      <c r="E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809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s="14"/>
      <c r="D20" t="s">
        <v>211</v>
      </c>
      <c r="E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216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841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211</v>
      </c>
      <c r="B23" t="s">
        <v>211</v>
      </c>
      <c r="C23" s="14"/>
      <c r="D23" t="s">
        <v>211</v>
      </c>
      <c r="E23" t="s">
        <v>211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844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s="14"/>
      <c r="D25" t="s">
        <v>211</v>
      </c>
      <c r="E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843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s="14"/>
      <c r="D27" t="s">
        <v>211</v>
      </c>
      <c r="E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845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s="14"/>
      <c r="D29" t="s">
        <v>211</v>
      </c>
      <c r="E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809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s="14"/>
      <c r="D31" t="s">
        <v>211</v>
      </c>
      <c r="E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93" t="s">
        <v>218</v>
      </c>
      <c r="B32" s="14"/>
      <c r="C32" s="14"/>
      <c r="D32" s="14"/>
    </row>
    <row r="33" spans="1:4">
      <c r="A33" s="93" t="s">
        <v>335</v>
      </c>
      <c r="B33" s="14"/>
      <c r="C33" s="14"/>
      <c r="D33" s="14"/>
    </row>
    <row r="34" spans="1:4">
      <c r="A34" s="93" t="s">
        <v>336</v>
      </c>
      <c r="B34" s="14"/>
      <c r="C34" s="14"/>
      <c r="D34" s="14"/>
    </row>
    <row r="35" spans="1:4">
      <c r="A35" s="93" t="s">
        <v>337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5703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10"/>
      <c r="BB6" s="14" t="s">
        <v>99</v>
      </c>
      <c r="BD6" s="14" t="s">
        <v>100</v>
      </c>
      <c r="BF6" s="16" t="s">
        <v>101</v>
      </c>
    </row>
    <row r="7" spans="1:58" ht="26.25" customHeight="1">
      <c r="A7" s="108" t="s">
        <v>102</v>
      </c>
      <c r="B7" s="109"/>
      <c r="C7" s="109"/>
      <c r="D7" s="109"/>
      <c r="E7" s="109"/>
      <c r="F7" s="109"/>
      <c r="G7" s="109"/>
      <c r="H7" s="109"/>
      <c r="I7" s="109"/>
      <c r="J7" s="110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197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211</v>
      </c>
      <c r="B13" t="s">
        <v>211</v>
      </c>
      <c r="C13" s="16"/>
      <c r="D13" t="s">
        <v>211</v>
      </c>
      <c r="E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216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125</v>
      </c>
    </row>
    <row r="15" spans="1:58">
      <c r="A15" t="s">
        <v>211</v>
      </c>
      <c r="B15" t="s">
        <v>211</v>
      </c>
      <c r="C15" s="16"/>
      <c r="D15" t="s">
        <v>211</v>
      </c>
      <c r="E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126</v>
      </c>
    </row>
    <row r="16" spans="1:58">
      <c r="A16" s="93" t="s">
        <v>218</v>
      </c>
      <c r="B16" s="16"/>
      <c r="C16" s="16"/>
      <c r="D16" s="16"/>
      <c r="E16" s="16"/>
      <c r="F16" s="16"/>
      <c r="G16" s="16"/>
      <c r="BD16" s="14" t="s">
        <v>127</v>
      </c>
    </row>
    <row r="17" spans="1:56">
      <c r="A17" s="93" t="s">
        <v>335</v>
      </c>
      <c r="B17" s="16"/>
      <c r="C17" s="16"/>
      <c r="D17" s="16"/>
      <c r="E17" s="16"/>
      <c r="F17" s="16"/>
      <c r="G17" s="16"/>
      <c r="BD17" s="14" t="s">
        <v>128</v>
      </c>
    </row>
    <row r="18" spans="1:56">
      <c r="A18" s="93" t="s">
        <v>336</v>
      </c>
      <c r="B18" s="16"/>
      <c r="C18" s="16"/>
      <c r="D18" s="16"/>
      <c r="E18" s="16"/>
      <c r="F18" s="16"/>
      <c r="G18" s="16"/>
      <c r="BD18" s="14" t="s">
        <v>129</v>
      </c>
    </row>
    <row r="19" spans="1:56">
      <c r="A19" s="93" t="s">
        <v>337</v>
      </c>
      <c r="B19" s="16"/>
      <c r="C19" s="16"/>
      <c r="D19" s="16"/>
      <c r="E19" s="16"/>
      <c r="F19" s="16"/>
      <c r="G19" s="16"/>
      <c r="BD19" s="14" t="s">
        <v>130</v>
      </c>
    </row>
    <row r="20" spans="1:56">
      <c r="B20" s="16"/>
      <c r="C20" s="16"/>
      <c r="D20" s="16"/>
      <c r="E20" s="16"/>
      <c r="F20" s="16"/>
      <c r="G20" s="16"/>
      <c r="BD20" s="14" t="s">
        <v>131</v>
      </c>
    </row>
    <row r="21" spans="1:56">
      <c r="B21" s="16"/>
      <c r="C21" s="16"/>
      <c r="D21" s="16"/>
      <c r="E21" s="16"/>
      <c r="F21" s="16"/>
      <c r="G21" s="16"/>
      <c r="BD21" s="14" t="s">
        <v>122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80" ht="26.25" customHeight="1">
      <c r="A7" s="108" t="s">
        <v>132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197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846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211</v>
      </c>
      <c r="B14" t="s">
        <v>211</v>
      </c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847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211</v>
      </c>
      <c r="B16" t="s">
        <v>211</v>
      </c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848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849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850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851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852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846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847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848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849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850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851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852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3" t="s">
        <v>218</v>
      </c>
    </row>
    <row r="41" spans="1:16">
      <c r="A41" s="93" t="s">
        <v>335</v>
      </c>
    </row>
    <row r="42" spans="1:16">
      <c r="A42" s="93" t="s">
        <v>336</v>
      </c>
    </row>
    <row r="43" spans="1:16">
      <c r="A43" s="93" t="s">
        <v>337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3" t="s">
        <v>194</v>
      </c>
      <c r="B5" t="s">
        <v>195</v>
      </c>
    </row>
    <row r="6" spans="1:71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71" ht="26.25" customHeight="1">
      <c r="A7" s="108" t="s">
        <v>68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197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853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211</v>
      </c>
      <c r="B14" t="s">
        <v>211</v>
      </c>
      <c r="C14" t="s">
        <v>211</v>
      </c>
      <c r="F14" s="66">
        <v>0</v>
      </c>
      <c r="G14" t="s">
        <v>211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854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211</v>
      </c>
      <c r="B16" t="s">
        <v>211</v>
      </c>
      <c r="C16" t="s">
        <v>211</v>
      </c>
      <c r="F16" s="66">
        <v>0</v>
      </c>
      <c r="G16" t="s">
        <v>211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855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211</v>
      </c>
      <c r="B18" t="s">
        <v>211</v>
      </c>
      <c r="C18" t="s">
        <v>211</v>
      </c>
      <c r="F18" s="66">
        <v>0</v>
      </c>
      <c r="G18" t="s">
        <v>211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856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211</v>
      </c>
      <c r="B20" t="s">
        <v>211</v>
      </c>
      <c r="C20" t="s">
        <v>211</v>
      </c>
      <c r="F20" s="66">
        <v>0</v>
      </c>
      <c r="G20" t="s">
        <v>211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809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F22" s="66">
        <v>0</v>
      </c>
      <c r="G22" t="s">
        <v>211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216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313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211</v>
      </c>
      <c r="B25" t="s">
        <v>211</v>
      </c>
      <c r="C25" t="s">
        <v>211</v>
      </c>
      <c r="F25" s="66">
        <v>0</v>
      </c>
      <c r="G25" t="s">
        <v>211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857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211</v>
      </c>
      <c r="B27" t="s">
        <v>211</v>
      </c>
      <c r="C27" t="s">
        <v>211</v>
      </c>
      <c r="F27" s="66">
        <v>0</v>
      </c>
      <c r="G27" t="s">
        <v>211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93" t="s">
        <v>335</v>
      </c>
    </row>
    <row r="29" spans="1:15">
      <c r="A29" s="93" t="s">
        <v>336</v>
      </c>
    </row>
    <row r="30" spans="1:15">
      <c r="A30" s="93" t="s">
        <v>337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1:64" ht="26.25" customHeight="1">
      <c r="A7" s="108" t="s">
        <v>81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11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197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858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I14" s="66">
        <v>0</v>
      </c>
      <c r="J14" t="s">
        <v>211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859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I16" s="66">
        <v>0</v>
      </c>
      <c r="J16" t="s">
        <v>211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340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I18" s="66">
        <v>0</v>
      </c>
      <c r="J18" t="s">
        <v>211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809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I20" s="66">
        <v>0</v>
      </c>
      <c r="J20" t="s">
        <v>211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216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860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I23" s="66">
        <v>0</v>
      </c>
      <c r="J23" t="s">
        <v>211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861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I25" s="66">
        <v>0</v>
      </c>
      <c r="J25" t="s">
        <v>211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93" t="s">
        <v>218</v>
      </c>
      <c r="C26" s="14"/>
      <c r="D26" s="14"/>
      <c r="E26" s="14"/>
    </row>
    <row r="27" spans="1:18">
      <c r="A27" s="93" t="s">
        <v>335</v>
      </c>
      <c r="C27" s="14"/>
      <c r="D27" s="14"/>
      <c r="E27" s="14"/>
    </row>
    <row r="28" spans="1:18">
      <c r="A28" s="93" t="s">
        <v>336</v>
      </c>
      <c r="C28" s="14"/>
      <c r="D28" s="14"/>
      <c r="E28" s="14"/>
    </row>
    <row r="29" spans="1:18">
      <c r="A29" s="93" t="s">
        <v>337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1:80" ht="26.25" customHeight="1">
      <c r="A7" s="108" t="s">
        <v>88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11" t="s">
        <v>54</v>
      </c>
      <c r="M8" s="11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5.3</v>
      </c>
      <c r="J11" s="7"/>
      <c r="K11" s="7"/>
      <c r="L11" s="65">
        <v>5.04E-2</v>
      </c>
      <c r="M11" s="64">
        <v>2434969.67</v>
      </c>
      <c r="N11" s="7"/>
      <c r="O11" s="64">
        <v>2710.5341863140002</v>
      </c>
      <c r="P11" s="7"/>
      <c r="Q11" s="65">
        <v>1</v>
      </c>
      <c r="R11" s="65">
        <v>5.8999999999999999E-3</v>
      </c>
      <c r="S11" s="30"/>
      <c r="BY11" s="14"/>
      <c r="CB11" s="14"/>
    </row>
    <row r="12" spans="1:80">
      <c r="A12" s="68" t="s">
        <v>197</v>
      </c>
      <c r="B12" s="14"/>
      <c r="C12" s="14"/>
      <c r="D12" s="14"/>
      <c r="I12" s="70">
        <v>5.3</v>
      </c>
      <c r="L12" s="69">
        <v>5.04E-2</v>
      </c>
      <c r="M12" s="70">
        <v>2434969.67</v>
      </c>
      <c r="O12" s="70">
        <v>2710.5341863140002</v>
      </c>
      <c r="Q12" s="69">
        <v>1</v>
      </c>
      <c r="R12" s="69">
        <v>5.8999999999999999E-3</v>
      </c>
    </row>
    <row r="13" spans="1:80">
      <c r="A13" s="68" t="s">
        <v>858</v>
      </c>
      <c r="B13" s="14"/>
      <c r="C13" s="14"/>
      <c r="D13" s="14"/>
      <c r="I13" s="70">
        <v>8.33</v>
      </c>
      <c r="L13" s="69">
        <v>3.5299999999999998E-2</v>
      </c>
      <c r="M13" s="70">
        <v>975533.28</v>
      </c>
      <c r="O13" s="70">
        <v>1212.2594506400001</v>
      </c>
      <c r="Q13" s="69">
        <v>0.44719999999999999</v>
      </c>
      <c r="R13" s="69">
        <v>2.5999999999999999E-3</v>
      </c>
    </row>
    <row r="14" spans="1:80">
      <c r="A14" t="s">
        <v>862</v>
      </c>
      <c r="B14" t="s">
        <v>863</v>
      </c>
      <c r="C14" t="s">
        <v>122</v>
      </c>
      <c r="D14" t="s">
        <v>375</v>
      </c>
      <c r="E14" t="s">
        <v>126</v>
      </c>
      <c r="F14" t="s">
        <v>926</v>
      </c>
      <c r="G14" t="s">
        <v>202</v>
      </c>
      <c r="H14" t="s">
        <v>864</v>
      </c>
      <c r="I14" s="66">
        <v>11.43</v>
      </c>
      <c r="J14" t="s">
        <v>101</v>
      </c>
      <c r="K14" s="67">
        <v>4.1000000000000002E-2</v>
      </c>
      <c r="L14" s="67">
        <v>1.2800000000000001E-2</v>
      </c>
      <c r="M14" s="66">
        <v>580000.02</v>
      </c>
      <c r="N14" s="66">
        <v>143.93</v>
      </c>
      <c r="O14" s="66">
        <v>834.79402878600001</v>
      </c>
      <c r="P14" s="67">
        <v>1E-4</v>
      </c>
      <c r="Q14" s="67">
        <v>0.308</v>
      </c>
      <c r="R14" s="67">
        <v>1.8E-3</v>
      </c>
    </row>
    <row r="15" spans="1:80">
      <c r="A15" t="s">
        <v>865</v>
      </c>
      <c r="B15" t="s">
        <v>866</v>
      </c>
      <c r="C15" t="s">
        <v>122</v>
      </c>
      <c r="D15" t="s">
        <v>867</v>
      </c>
      <c r="E15" t="s">
        <v>127</v>
      </c>
      <c r="F15" t="s">
        <v>534</v>
      </c>
      <c r="G15" t="s">
        <v>149</v>
      </c>
      <c r="H15" t="s">
        <v>868</v>
      </c>
      <c r="I15" s="66">
        <v>1.56</v>
      </c>
      <c r="J15" t="s">
        <v>101</v>
      </c>
      <c r="K15" s="67">
        <v>1.6E-2</v>
      </c>
      <c r="L15" s="67">
        <v>7.8E-2</v>
      </c>
      <c r="M15" s="66">
        <v>372240</v>
      </c>
      <c r="N15" s="66">
        <v>90.98</v>
      </c>
      <c r="O15" s="66">
        <v>339.41453200000001</v>
      </c>
      <c r="P15" s="67">
        <v>8.9999999999999998E-4</v>
      </c>
      <c r="Q15" s="67">
        <v>0.12520000000000001</v>
      </c>
      <c r="R15" s="67">
        <v>6.9999999999999999E-4</v>
      </c>
    </row>
    <row r="16" spans="1:80">
      <c r="A16" t="s">
        <v>869</v>
      </c>
      <c r="B16" t="s">
        <v>870</v>
      </c>
      <c r="C16" t="s">
        <v>812</v>
      </c>
      <c r="D16" t="s">
        <v>871</v>
      </c>
      <c r="E16" t="s">
        <v>946</v>
      </c>
      <c r="F16" t="s">
        <v>941</v>
      </c>
      <c r="G16" t="s">
        <v>202</v>
      </c>
      <c r="H16" t="s">
        <v>872</v>
      </c>
      <c r="I16" s="66">
        <v>0.5</v>
      </c>
      <c r="J16" t="s">
        <v>101</v>
      </c>
      <c r="K16" s="67">
        <v>6.4500000000000002E-2</v>
      </c>
      <c r="L16" s="67">
        <v>0.1487</v>
      </c>
      <c r="M16" s="66">
        <v>23293.26</v>
      </c>
      <c r="N16" s="66">
        <v>119.29</v>
      </c>
      <c r="O16" s="66">
        <v>38.050889853999998</v>
      </c>
      <c r="P16" s="67">
        <v>8.0000000000000004E-4</v>
      </c>
      <c r="Q16" s="67">
        <v>1.4E-2</v>
      </c>
      <c r="R16" s="67">
        <v>1E-4</v>
      </c>
    </row>
    <row r="17" spans="1:18">
      <c r="A17" s="68" t="s">
        <v>859</v>
      </c>
      <c r="B17" s="14"/>
      <c r="C17" s="14"/>
      <c r="D17" s="14"/>
      <c r="I17" s="70">
        <v>2.94</v>
      </c>
      <c r="L17" s="69">
        <v>7.0499999999999993E-2</v>
      </c>
      <c r="M17" s="70">
        <v>1409436.39</v>
      </c>
      <c r="O17" s="70">
        <v>1331.300185674</v>
      </c>
      <c r="Q17" s="69">
        <v>0.49120000000000003</v>
      </c>
      <c r="R17" s="69">
        <v>2.8999999999999998E-3</v>
      </c>
    </row>
    <row r="18" spans="1:18">
      <c r="A18" t="s">
        <v>873</v>
      </c>
      <c r="B18" t="s">
        <v>874</v>
      </c>
      <c r="C18" t="s">
        <v>122</v>
      </c>
      <c r="D18" t="s">
        <v>875</v>
      </c>
      <c r="E18" t="s">
        <v>554</v>
      </c>
      <c r="F18" t="s">
        <v>534</v>
      </c>
      <c r="G18" t="s">
        <v>149</v>
      </c>
      <c r="H18" t="s">
        <v>876</v>
      </c>
      <c r="I18" s="66">
        <v>4.8899999999999997</v>
      </c>
      <c r="J18" t="s">
        <v>101</v>
      </c>
      <c r="K18" s="67">
        <v>4.4699999999999997E-2</v>
      </c>
      <c r="L18" s="67">
        <v>6.9599999999999995E-2</v>
      </c>
      <c r="M18" s="66">
        <v>144815.38</v>
      </c>
      <c r="N18" s="66">
        <v>89.23</v>
      </c>
      <c r="O18" s="66">
        <v>129.21876357400001</v>
      </c>
      <c r="P18" s="67">
        <v>2.0000000000000001E-4</v>
      </c>
      <c r="Q18" s="67">
        <v>4.7699999999999999E-2</v>
      </c>
      <c r="R18" s="67">
        <v>2.9999999999999997E-4</v>
      </c>
    </row>
    <row r="19" spans="1:18">
      <c r="A19" t="s">
        <v>877</v>
      </c>
      <c r="B19" t="s">
        <v>878</v>
      </c>
      <c r="C19" t="s">
        <v>122</v>
      </c>
      <c r="D19" t="s">
        <v>879</v>
      </c>
      <c r="E19" t="s">
        <v>465</v>
      </c>
      <c r="F19" t="s">
        <v>562</v>
      </c>
      <c r="G19" t="s">
        <v>149</v>
      </c>
      <c r="H19" t="s">
        <v>421</v>
      </c>
      <c r="I19" s="66">
        <v>4.17</v>
      </c>
      <c r="J19" t="s">
        <v>101</v>
      </c>
      <c r="K19" s="67">
        <v>4.2999999999999997E-2</v>
      </c>
      <c r="L19" s="67">
        <v>6.08E-2</v>
      </c>
      <c r="M19" s="66">
        <v>400000</v>
      </c>
      <c r="N19" s="66">
        <v>95.14</v>
      </c>
      <c r="O19" s="66">
        <v>380.56</v>
      </c>
      <c r="P19" s="67">
        <v>2E-3</v>
      </c>
      <c r="Q19" s="67">
        <v>0.1404</v>
      </c>
      <c r="R19" s="67">
        <v>8.0000000000000004E-4</v>
      </c>
    </row>
    <row r="20" spans="1:18">
      <c r="A20" t="s">
        <v>880</v>
      </c>
      <c r="B20" t="s">
        <v>881</v>
      </c>
      <c r="C20" t="s">
        <v>122</v>
      </c>
      <c r="D20" t="s">
        <v>882</v>
      </c>
      <c r="E20" t="s">
        <v>554</v>
      </c>
      <c r="F20" t="s">
        <v>938</v>
      </c>
      <c r="G20" t="s">
        <v>202</v>
      </c>
      <c r="H20" t="s">
        <v>883</v>
      </c>
      <c r="I20" s="66">
        <v>1.1599999999999999</v>
      </c>
      <c r="J20" t="s">
        <v>101</v>
      </c>
      <c r="K20" s="67">
        <v>2.5700000000000001E-2</v>
      </c>
      <c r="L20" s="67">
        <v>3.7600000000000001E-2</v>
      </c>
      <c r="M20" s="66">
        <v>300000</v>
      </c>
      <c r="N20" s="66">
        <v>98.69</v>
      </c>
      <c r="O20" s="66">
        <v>296.07</v>
      </c>
      <c r="P20" s="67">
        <v>1.1999999999999999E-3</v>
      </c>
      <c r="Q20" s="67">
        <v>0.10920000000000001</v>
      </c>
      <c r="R20" s="67">
        <v>5.9999999999999995E-4</v>
      </c>
    </row>
    <row r="21" spans="1:18">
      <c r="A21" t="s">
        <v>884</v>
      </c>
      <c r="B21">
        <v>1162205</v>
      </c>
      <c r="C21" t="s">
        <v>122</v>
      </c>
      <c r="D21" t="s">
        <v>885</v>
      </c>
      <c r="E21" t="s">
        <v>946</v>
      </c>
      <c r="F21" t="s">
        <v>941</v>
      </c>
      <c r="G21" t="s">
        <v>202</v>
      </c>
      <c r="H21" t="s">
        <v>670</v>
      </c>
      <c r="I21" s="66">
        <v>2.67</v>
      </c>
      <c r="J21" t="s">
        <v>101</v>
      </c>
      <c r="K21" s="67">
        <v>5.6500000000000002E-2</v>
      </c>
      <c r="L21" s="67">
        <v>9.9500000000000005E-2</v>
      </c>
      <c r="M21" s="66">
        <v>550000</v>
      </c>
      <c r="N21" s="66">
        <v>92.32</v>
      </c>
      <c r="O21" s="66">
        <v>507.76</v>
      </c>
      <c r="P21" s="67">
        <v>1E-3</v>
      </c>
      <c r="Q21" s="67">
        <v>0.18729999999999999</v>
      </c>
      <c r="R21" s="67">
        <v>1.1000000000000001E-3</v>
      </c>
    </row>
    <row r="22" spans="1:18">
      <c r="A22" t="s">
        <v>886</v>
      </c>
      <c r="B22" t="s">
        <v>887</v>
      </c>
      <c r="C22" t="s">
        <v>122</v>
      </c>
      <c r="D22" t="s">
        <v>888</v>
      </c>
      <c r="E22" t="s">
        <v>946</v>
      </c>
      <c r="F22" t="s">
        <v>211</v>
      </c>
      <c r="G22" t="s">
        <v>577</v>
      </c>
      <c r="H22" t="s">
        <v>889</v>
      </c>
      <c r="I22" s="66">
        <v>0</v>
      </c>
      <c r="J22" t="s">
        <v>101</v>
      </c>
      <c r="K22" s="67">
        <v>8.6499999999999994E-2</v>
      </c>
      <c r="L22" s="67">
        <v>0</v>
      </c>
      <c r="M22" s="66">
        <v>14621.01</v>
      </c>
      <c r="N22" s="66">
        <v>121</v>
      </c>
      <c r="O22" s="66">
        <v>17.6914221</v>
      </c>
      <c r="P22" s="67">
        <v>5.0000000000000001E-4</v>
      </c>
      <c r="Q22" s="67">
        <v>6.4999999999999997E-3</v>
      </c>
      <c r="R22" s="67">
        <v>0</v>
      </c>
    </row>
    <row r="23" spans="1:18">
      <c r="A23" s="68" t="s">
        <v>340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t="s">
        <v>211</v>
      </c>
      <c r="B24" t="s">
        <v>211</v>
      </c>
      <c r="C24" s="14"/>
      <c r="D24" s="14"/>
      <c r="E24" t="s">
        <v>211</v>
      </c>
      <c r="F24" t="s">
        <v>211</v>
      </c>
      <c r="I24" s="66">
        <v>0</v>
      </c>
      <c r="J24" t="s">
        <v>211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  <c r="R24" s="67">
        <v>0</v>
      </c>
    </row>
    <row r="25" spans="1:18">
      <c r="A25" s="68" t="s">
        <v>809</v>
      </c>
      <c r="B25" s="14"/>
      <c r="C25" s="14"/>
      <c r="D25" s="14"/>
      <c r="I25" s="70">
        <v>2.11</v>
      </c>
      <c r="L25" s="69">
        <v>2.0000000000000001E-4</v>
      </c>
      <c r="M25" s="70">
        <v>50000</v>
      </c>
      <c r="O25" s="70">
        <v>166.97454999999999</v>
      </c>
      <c r="Q25" s="69">
        <v>6.1600000000000002E-2</v>
      </c>
      <c r="R25" s="69">
        <v>4.0000000000000002E-4</v>
      </c>
    </row>
    <row r="26" spans="1:18">
      <c r="A26" t="s">
        <v>890</v>
      </c>
      <c r="B26" t="s">
        <v>891</v>
      </c>
      <c r="C26" t="s">
        <v>122</v>
      </c>
      <c r="D26" t="s">
        <v>892</v>
      </c>
      <c r="E26" t="s">
        <v>124</v>
      </c>
      <c r="F26" t="s">
        <v>932</v>
      </c>
      <c r="G26" t="s">
        <v>202</v>
      </c>
      <c r="H26" t="s">
        <v>893</v>
      </c>
      <c r="I26" s="66">
        <v>2.11</v>
      </c>
      <c r="J26" t="s">
        <v>105</v>
      </c>
      <c r="K26" s="67">
        <v>4.4499999999999998E-2</v>
      </c>
      <c r="L26" s="67">
        <v>2.0000000000000001E-4</v>
      </c>
      <c r="M26" s="66">
        <v>50000</v>
      </c>
      <c r="N26" s="66">
        <v>96.35</v>
      </c>
      <c r="O26" s="66">
        <v>166.97454999999999</v>
      </c>
      <c r="P26" s="67">
        <v>2.0000000000000001E-4</v>
      </c>
      <c r="Q26" s="67">
        <v>6.1600000000000002E-2</v>
      </c>
      <c r="R26" s="67">
        <v>4.0000000000000002E-4</v>
      </c>
    </row>
    <row r="27" spans="1:18">
      <c r="A27" s="68" t="s">
        <v>216</v>
      </c>
      <c r="B27" s="14"/>
      <c r="C27" s="14"/>
      <c r="D27" s="14"/>
      <c r="I27" s="70">
        <v>0</v>
      </c>
      <c r="L27" s="69">
        <v>0</v>
      </c>
      <c r="M27" s="70">
        <v>0</v>
      </c>
      <c r="O27" s="70">
        <v>0</v>
      </c>
      <c r="Q27" s="69">
        <v>0</v>
      </c>
      <c r="R27" s="69">
        <v>0</v>
      </c>
    </row>
    <row r="28" spans="1:18">
      <c r="A28" s="68" t="s">
        <v>341</v>
      </c>
      <c r="B28" s="14"/>
      <c r="C28" s="14"/>
      <c r="D28" s="14"/>
      <c r="I28" s="70">
        <v>0</v>
      </c>
      <c r="L28" s="69">
        <v>0</v>
      </c>
      <c r="M28" s="70">
        <v>0</v>
      </c>
      <c r="O28" s="70">
        <v>0</v>
      </c>
      <c r="Q28" s="69">
        <v>0</v>
      </c>
      <c r="R28" s="69">
        <v>0</v>
      </c>
    </row>
    <row r="29" spans="1:18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I29" s="66">
        <v>0</v>
      </c>
      <c r="J29" t="s">
        <v>211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  <c r="R29" s="67">
        <v>0</v>
      </c>
    </row>
    <row r="30" spans="1:18">
      <c r="A30" s="68" t="s">
        <v>342</v>
      </c>
      <c r="B30" s="14"/>
      <c r="C30" s="14"/>
      <c r="D30" s="14"/>
      <c r="I30" s="70">
        <v>0</v>
      </c>
      <c r="L30" s="69">
        <v>0</v>
      </c>
      <c r="M30" s="70">
        <v>0</v>
      </c>
      <c r="O30" s="70">
        <v>0</v>
      </c>
      <c r="Q30" s="69">
        <v>0</v>
      </c>
      <c r="R30" s="69">
        <v>0</v>
      </c>
    </row>
    <row r="31" spans="1:18">
      <c r="A31" t="s">
        <v>211</v>
      </c>
      <c r="B31" t="s">
        <v>211</v>
      </c>
      <c r="C31" s="14"/>
      <c r="D31" s="14"/>
      <c r="E31" t="s">
        <v>211</v>
      </c>
      <c r="F31" t="s">
        <v>211</v>
      </c>
      <c r="I31" s="66">
        <v>0</v>
      </c>
      <c r="J31" t="s">
        <v>211</v>
      </c>
      <c r="K31" s="67">
        <v>0</v>
      </c>
      <c r="L31" s="67">
        <v>0</v>
      </c>
      <c r="M31" s="66">
        <v>0</v>
      </c>
      <c r="N31" s="66">
        <v>0</v>
      </c>
      <c r="O31" s="66">
        <v>0</v>
      </c>
      <c r="P31" s="67">
        <v>0</v>
      </c>
      <c r="Q31" s="67">
        <v>0</v>
      </c>
      <c r="R31" s="67">
        <v>0</v>
      </c>
    </row>
    <row r="32" spans="1:18">
      <c r="A32" s="93" t="s">
        <v>218</v>
      </c>
      <c r="B32" s="14"/>
      <c r="C32" s="14"/>
      <c r="D32" s="14"/>
    </row>
    <row r="33" spans="1:4">
      <c r="A33" s="93" t="s">
        <v>335</v>
      </c>
      <c r="B33" s="14"/>
      <c r="C33" s="14"/>
      <c r="D33" s="14"/>
    </row>
    <row r="34" spans="1:4">
      <c r="A34" s="93" t="s">
        <v>336</v>
      </c>
      <c r="B34" s="14"/>
      <c r="C34" s="14"/>
      <c r="D34" s="14"/>
    </row>
    <row r="35" spans="1:4">
      <c r="A35" s="93" t="s">
        <v>337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3" t="s">
        <v>194</v>
      </c>
      <c r="B5" t="s">
        <v>195</v>
      </c>
    </row>
    <row r="6" spans="1:97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97" ht="26.25" customHeight="1">
      <c r="A7" s="108" t="s">
        <v>90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197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211</v>
      </c>
      <c r="B13" t="s">
        <v>211</v>
      </c>
      <c r="C13" s="14"/>
      <c r="D13" s="14"/>
      <c r="E13" t="s">
        <v>211</v>
      </c>
      <c r="F13" t="s">
        <v>211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216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341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342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93" t="s">
        <v>218</v>
      </c>
      <c r="B19" s="14"/>
      <c r="C19" s="14"/>
      <c r="D19" s="14"/>
    </row>
    <row r="20" spans="1:12">
      <c r="A20" s="93" t="s">
        <v>335</v>
      </c>
      <c r="B20" s="14"/>
      <c r="C20" s="14"/>
      <c r="D20" s="14"/>
    </row>
    <row r="21" spans="1:12">
      <c r="A21" s="93" t="s">
        <v>336</v>
      </c>
      <c r="B21" s="14"/>
      <c r="C21" s="14"/>
      <c r="D21" s="14"/>
    </row>
    <row r="22" spans="1:12">
      <c r="A22" s="93" t="s">
        <v>337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2.140625" style="16" hidden="1"/>
    <col min="12" max="13" width="9.14062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4" ht="26.25" customHeight="1">
      <c r="A7" s="108" t="s">
        <v>138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522882</v>
      </c>
      <c r="F11" s="7"/>
      <c r="G11" s="64">
        <v>522.88199999999995</v>
      </c>
      <c r="H11" s="7"/>
      <c r="I11" s="65">
        <v>1</v>
      </c>
      <c r="J11" s="65">
        <v>1.1000000000000001E-3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197</v>
      </c>
      <c r="B12" s="14"/>
      <c r="E12" s="70">
        <v>522882</v>
      </c>
      <c r="G12" s="70">
        <v>522.88199999999995</v>
      </c>
      <c r="I12" s="69">
        <v>1</v>
      </c>
      <c r="J12" s="69">
        <v>1.1000000000000001E-3</v>
      </c>
    </row>
    <row r="13" spans="1:54">
      <c r="A13" s="68" t="s">
        <v>894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211</v>
      </c>
      <c r="B14" t="s">
        <v>211</v>
      </c>
      <c r="C14" t="s">
        <v>211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895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211</v>
      </c>
      <c r="B16" t="s">
        <v>211</v>
      </c>
      <c r="C16" t="s">
        <v>211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3">
      <c r="A17" s="68" t="s">
        <v>896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3">
      <c r="A18" t="s">
        <v>211</v>
      </c>
      <c r="B18" t="s">
        <v>211</v>
      </c>
      <c r="C18" t="s">
        <v>211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3">
      <c r="A19" s="68" t="s">
        <v>897</v>
      </c>
      <c r="B19" s="14"/>
      <c r="E19" s="70">
        <v>522882</v>
      </c>
      <c r="G19" s="70">
        <v>522.88199999999995</v>
      </c>
      <c r="I19" s="69">
        <v>1</v>
      </c>
      <c r="J19" s="69">
        <v>1.1000000000000001E-3</v>
      </c>
    </row>
    <row r="20" spans="1:13">
      <c r="A20" t="s">
        <v>898</v>
      </c>
      <c r="B20" t="s">
        <v>899</v>
      </c>
      <c r="C20" t="s">
        <v>101</v>
      </c>
      <c r="D20" t="s">
        <v>537</v>
      </c>
      <c r="E20" s="66">
        <v>522882</v>
      </c>
      <c r="F20" s="66">
        <v>100</v>
      </c>
      <c r="G20" s="66">
        <v>522.88199999999995</v>
      </c>
      <c r="H20" s="67">
        <v>2E-3</v>
      </c>
      <c r="I20" s="67">
        <v>1</v>
      </c>
      <c r="J20" s="67">
        <v>1.1000000000000001E-3</v>
      </c>
      <c r="K20" s="82"/>
      <c r="L20" s="83"/>
      <c r="M20" s="83"/>
    </row>
    <row r="21" spans="1:13">
      <c r="A21" s="68" t="s">
        <v>216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3">
      <c r="A22" s="68" t="s">
        <v>900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3">
      <c r="A23" t="s">
        <v>211</v>
      </c>
      <c r="B23" t="s">
        <v>211</v>
      </c>
      <c r="C23" t="s">
        <v>211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3">
      <c r="A24" s="68" t="s">
        <v>901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3">
      <c r="A25" t="s">
        <v>211</v>
      </c>
      <c r="B25" t="s">
        <v>211</v>
      </c>
      <c r="C25" t="s">
        <v>211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3">
      <c r="A26" s="68" t="s">
        <v>902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3">
      <c r="A27" t="s">
        <v>211</v>
      </c>
      <c r="B27" t="s">
        <v>211</v>
      </c>
      <c r="C27" t="s">
        <v>211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3">
      <c r="A28" s="68" t="s">
        <v>903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3">
      <c r="A29" t="s">
        <v>211</v>
      </c>
      <c r="B29" t="s">
        <v>211</v>
      </c>
      <c r="C29" t="s">
        <v>211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3">
      <c r="A30" s="93" t="s">
        <v>218</v>
      </c>
      <c r="B30" s="14"/>
    </row>
    <row r="31" spans="1:13">
      <c r="A31" s="93" t="s">
        <v>335</v>
      </c>
      <c r="B31" s="14"/>
    </row>
    <row r="32" spans="1:13">
      <c r="A32" s="93" t="s">
        <v>336</v>
      </c>
      <c r="B32" s="14"/>
    </row>
    <row r="33" spans="1:2">
      <c r="A33" s="93" t="s">
        <v>337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58" ht="26.25" customHeight="1">
      <c r="A7" s="108" t="s">
        <v>140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904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211</v>
      </c>
      <c r="B13" t="s">
        <v>211</v>
      </c>
      <c r="C13" t="s">
        <v>211</v>
      </c>
      <c r="D13" t="s">
        <v>211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840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211</v>
      </c>
      <c r="B15" t="s">
        <v>211</v>
      </c>
      <c r="C15" t="s">
        <v>211</v>
      </c>
      <c r="D15" t="s">
        <v>211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93" t="s">
        <v>218</v>
      </c>
      <c r="B16" s="14"/>
      <c r="C16" s="14"/>
    </row>
    <row r="17" spans="1:3">
      <c r="A17" s="93" t="s">
        <v>335</v>
      </c>
      <c r="B17" s="14"/>
      <c r="C17" s="14"/>
    </row>
    <row r="18" spans="1:3">
      <c r="A18" s="93" t="s">
        <v>336</v>
      </c>
      <c r="B18" s="14"/>
      <c r="C18" s="14"/>
    </row>
    <row r="19" spans="1:3">
      <c r="A19" s="93" t="s">
        <v>337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3" t="s">
        <v>194</v>
      </c>
      <c r="B5" t="s">
        <v>195</v>
      </c>
    </row>
    <row r="6" spans="1:51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51" ht="26.25" customHeight="1">
      <c r="A7" s="108" t="s">
        <v>141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197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841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842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211</v>
      </c>
      <c r="B16" t="s">
        <v>211</v>
      </c>
      <c r="C16" t="s">
        <v>211</v>
      </c>
      <c r="D16" t="s">
        <v>211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905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843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809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841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844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843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845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809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211</v>
      </c>
      <c r="B33" t="s">
        <v>211</v>
      </c>
      <c r="C33" t="s">
        <v>211</v>
      </c>
      <c r="D33" t="s">
        <v>211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93" t="s">
        <v>218</v>
      </c>
      <c r="B34" s="14"/>
      <c r="C34" s="14"/>
    </row>
    <row r="35" spans="1:11">
      <c r="A35" s="93" t="s">
        <v>335</v>
      </c>
      <c r="B35" s="14"/>
      <c r="C35" s="14"/>
    </row>
    <row r="36" spans="1:11">
      <c r="A36" s="93" t="s">
        <v>336</v>
      </c>
      <c r="B36" s="14"/>
      <c r="C36" s="14"/>
    </row>
    <row r="37" spans="1:11">
      <c r="A37" s="93" t="s">
        <v>337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3" t="s">
        <v>194</v>
      </c>
      <c r="B5" t="s">
        <v>195</v>
      </c>
    </row>
    <row r="6" spans="1:12" ht="26.25" customHeight="1">
      <c r="A6" s="90" t="s">
        <v>46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s="16" customFormat="1">
      <c r="A7" s="92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18008.405348783999</v>
      </c>
      <c r="J10" s="65">
        <v>1</v>
      </c>
      <c r="K10" s="65">
        <v>4.53E-2</v>
      </c>
    </row>
    <row r="11" spans="1:12">
      <c r="A11" s="68" t="s">
        <v>197</v>
      </c>
      <c r="B11" s="23"/>
      <c r="C11" s="24"/>
      <c r="D11" s="24"/>
      <c r="E11" s="24"/>
      <c r="F11" s="24"/>
      <c r="G11" s="24"/>
      <c r="H11" s="69">
        <v>0</v>
      </c>
      <c r="I11" s="70">
        <v>18008.405348783999</v>
      </c>
      <c r="J11" s="69">
        <v>1</v>
      </c>
      <c r="K11" s="69">
        <v>4.53E-2</v>
      </c>
    </row>
    <row r="12" spans="1:12">
      <c r="A12" s="68" t="s">
        <v>198</v>
      </c>
      <c r="B12" s="23"/>
      <c r="C12" s="24"/>
      <c r="D12" s="24"/>
      <c r="E12" s="24"/>
      <c r="F12" s="24"/>
      <c r="G12" s="24"/>
      <c r="H12" s="69">
        <v>0</v>
      </c>
      <c r="I12" s="70">
        <v>17789.93635</v>
      </c>
      <c r="J12" s="69">
        <v>0.98960000000000004</v>
      </c>
      <c r="K12" s="69">
        <v>4.48E-2</v>
      </c>
    </row>
    <row r="13" spans="1:12">
      <c r="A13" t="s">
        <v>199</v>
      </c>
      <c r="B13" t="s">
        <v>200</v>
      </c>
      <c r="C13" t="s">
        <v>201</v>
      </c>
      <c r="D13" t="s">
        <v>926</v>
      </c>
      <c r="E13" t="s">
        <v>202</v>
      </c>
      <c r="F13" t="s">
        <v>101</v>
      </c>
      <c r="G13" s="67">
        <v>0</v>
      </c>
      <c r="H13" s="67">
        <v>0</v>
      </c>
      <c r="I13" s="66">
        <v>16080.554970000001</v>
      </c>
      <c r="J13" s="67">
        <v>0.90810000000000002</v>
      </c>
      <c r="K13" s="67">
        <v>4.1099999999999998E-2</v>
      </c>
    </row>
    <row r="14" spans="1:12">
      <c r="A14" t="s">
        <v>203</v>
      </c>
      <c r="B14" t="s">
        <v>200</v>
      </c>
      <c r="C14" t="s">
        <v>201</v>
      </c>
      <c r="D14" t="s">
        <v>926</v>
      </c>
      <c r="E14" t="s">
        <v>202</v>
      </c>
      <c r="F14" t="s">
        <v>101</v>
      </c>
      <c r="G14" s="67">
        <v>0</v>
      </c>
      <c r="H14" s="67">
        <v>0</v>
      </c>
      <c r="I14" s="66">
        <v>1729.58843</v>
      </c>
      <c r="J14" s="67">
        <v>8.2500000000000004E-2</v>
      </c>
      <c r="K14" s="67">
        <v>3.7000000000000002E-3</v>
      </c>
    </row>
    <row r="15" spans="1:12">
      <c r="A15" t="s">
        <v>204</v>
      </c>
      <c r="B15" t="s">
        <v>200</v>
      </c>
      <c r="C15" t="s">
        <v>201</v>
      </c>
      <c r="D15" t="s">
        <v>926</v>
      </c>
      <c r="E15" t="s">
        <v>202</v>
      </c>
      <c r="F15" t="s">
        <v>101</v>
      </c>
      <c r="G15" s="67">
        <v>0</v>
      </c>
      <c r="H15" s="67">
        <v>0</v>
      </c>
      <c r="I15" s="66">
        <v>-20.207049999999999</v>
      </c>
      <c r="J15" s="67">
        <v>-1E-3</v>
      </c>
      <c r="K15" s="67">
        <v>0</v>
      </c>
    </row>
    <row r="16" spans="1:12">
      <c r="A16" s="68" t="s">
        <v>205</v>
      </c>
      <c r="C16" s="14"/>
      <c r="H16" s="69">
        <v>0</v>
      </c>
      <c r="I16" s="70">
        <v>218.46899878400001</v>
      </c>
      <c r="J16" s="69">
        <v>1.04E-2</v>
      </c>
      <c r="K16" s="69">
        <v>5.0000000000000001E-4</v>
      </c>
    </row>
    <row r="17" spans="1:11">
      <c r="A17" t="s">
        <v>206</v>
      </c>
      <c r="B17" t="s">
        <v>207</v>
      </c>
      <c r="C17" t="s">
        <v>201</v>
      </c>
      <c r="D17" t="s">
        <v>926</v>
      </c>
      <c r="E17" t="s">
        <v>202</v>
      </c>
      <c r="F17" t="s">
        <v>109</v>
      </c>
      <c r="G17" s="67">
        <v>0</v>
      </c>
      <c r="H17" s="67">
        <v>0</v>
      </c>
      <c r="I17" s="66">
        <v>46.634874164000003</v>
      </c>
      <c r="J17" s="67">
        <v>2.2000000000000001E-3</v>
      </c>
      <c r="K17" s="67">
        <v>1E-4</v>
      </c>
    </row>
    <row r="18" spans="1:11">
      <c r="A18" t="s">
        <v>208</v>
      </c>
      <c r="B18" t="s">
        <v>209</v>
      </c>
      <c r="C18" t="s">
        <v>201</v>
      </c>
      <c r="D18" t="s">
        <v>926</v>
      </c>
      <c r="E18" t="s">
        <v>202</v>
      </c>
      <c r="F18" t="s">
        <v>105</v>
      </c>
      <c r="G18" s="67">
        <v>0</v>
      </c>
      <c r="H18" s="67">
        <v>0</v>
      </c>
      <c r="I18" s="66">
        <v>171.83412462000001</v>
      </c>
      <c r="J18" s="67">
        <v>8.2000000000000007E-3</v>
      </c>
      <c r="K18" s="67">
        <v>4.0000000000000002E-4</v>
      </c>
    </row>
    <row r="19" spans="1:11">
      <c r="A19" s="68" t="s">
        <v>210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211</v>
      </c>
      <c r="B20" t="s">
        <v>211</v>
      </c>
      <c r="C20" s="14"/>
      <c r="D20" t="s">
        <v>211</v>
      </c>
      <c r="F20" t="s">
        <v>211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212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211</v>
      </c>
      <c r="B22" t="s">
        <v>211</v>
      </c>
      <c r="C22" s="14"/>
      <c r="D22" t="s">
        <v>211</v>
      </c>
      <c r="F22" t="s">
        <v>211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213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211</v>
      </c>
      <c r="B24" t="s">
        <v>211</v>
      </c>
      <c r="C24" s="14"/>
      <c r="D24" t="s">
        <v>211</v>
      </c>
      <c r="F24" t="s">
        <v>211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214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211</v>
      </c>
      <c r="B26" t="s">
        <v>211</v>
      </c>
      <c r="C26" s="14"/>
      <c r="D26" t="s">
        <v>211</v>
      </c>
      <c r="F26" t="s">
        <v>211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215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211</v>
      </c>
      <c r="B28" t="s">
        <v>211</v>
      </c>
      <c r="C28" s="14"/>
      <c r="D28" t="s">
        <v>211</v>
      </c>
      <c r="F28" t="s">
        <v>211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216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s="68" t="s">
        <v>217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211</v>
      </c>
      <c r="B31" t="s">
        <v>211</v>
      </c>
      <c r="C31" s="14"/>
      <c r="D31" t="s">
        <v>211</v>
      </c>
      <c r="F31" t="s">
        <v>211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215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211</v>
      </c>
      <c r="B33" t="s">
        <v>211</v>
      </c>
      <c r="C33" s="14"/>
      <c r="D33" t="s">
        <v>211</v>
      </c>
      <c r="F33" t="s">
        <v>211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t="s">
        <v>218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3" t="s">
        <v>194</v>
      </c>
      <c r="B5" t="s">
        <v>195</v>
      </c>
    </row>
    <row r="6" spans="1:48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48" ht="26.25" customHeight="1">
      <c r="A7" s="108" t="s">
        <v>142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-10000</v>
      </c>
      <c r="G11" s="7"/>
      <c r="H11" s="64">
        <v>-0.177345625702893</v>
      </c>
      <c r="I11" s="65">
        <v>1</v>
      </c>
      <c r="J11" s="65">
        <v>0</v>
      </c>
      <c r="AV11" s="14"/>
    </row>
    <row r="12" spans="1:48">
      <c r="A12" s="68" t="s">
        <v>197</v>
      </c>
      <c r="B12" s="14"/>
      <c r="C12" s="14"/>
      <c r="F12" s="70">
        <v>-10000</v>
      </c>
      <c r="H12" s="70">
        <v>-0.177345625702893</v>
      </c>
      <c r="I12" s="69">
        <v>1</v>
      </c>
      <c r="J12" s="69">
        <v>0</v>
      </c>
    </row>
    <row r="13" spans="1:48">
      <c r="A13" s="68" t="s">
        <v>841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211</v>
      </c>
      <c r="B14" t="s">
        <v>211</v>
      </c>
      <c r="C14" t="s">
        <v>211</v>
      </c>
      <c r="D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842</v>
      </c>
      <c r="B15" s="14"/>
      <c r="C15" s="14"/>
      <c r="F15" s="70">
        <v>-10000</v>
      </c>
      <c r="H15" s="70">
        <v>-0.177345625702893</v>
      </c>
      <c r="I15" s="69">
        <v>1</v>
      </c>
      <c r="J15" s="69">
        <v>0</v>
      </c>
    </row>
    <row r="16" spans="1:48">
      <c r="A16" t="s">
        <v>906</v>
      </c>
      <c r="B16" t="s">
        <v>907</v>
      </c>
      <c r="C16" t="s">
        <v>122</v>
      </c>
      <c r="D16" t="s">
        <v>109</v>
      </c>
      <c r="E16" t="s">
        <v>281</v>
      </c>
      <c r="F16" s="66">
        <v>-10000</v>
      </c>
      <c r="G16" s="66">
        <v>1.7734562570289301</v>
      </c>
      <c r="H16" s="66">
        <v>-0.177345625702893</v>
      </c>
      <c r="I16" s="67">
        <v>1</v>
      </c>
      <c r="J16" s="67">
        <v>0</v>
      </c>
    </row>
    <row r="17" spans="1:10">
      <c r="A17" s="68" t="s">
        <v>905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211</v>
      </c>
      <c r="B18" t="s">
        <v>211</v>
      </c>
      <c r="C18" t="s">
        <v>211</v>
      </c>
      <c r="D18" t="s">
        <v>211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843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211</v>
      </c>
      <c r="B20" t="s">
        <v>211</v>
      </c>
      <c r="C20" t="s">
        <v>211</v>
      </c>
      <c r="D20" t="s">
        <v>211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809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211</v>
      </c>
      <c r="B22" t="s">
        <v>211</v>
      </c>
      <c r="C22" t="s">
        <v>211</v>
      </c>
      <c r="D22" t="s">
        <v>211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216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841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211</v>
      </c>
      <c r="B25" t="s">
        <v>211</v>
      </c>
      <c r="C25" t="s">
        <v>211</v>
      </c>
      <c r="D25" t="s">
        <v>211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844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211</v>
      </c>
      <c r="B27" t="s">
        <v>211</v>
      </c>
      <c r="C27" t="s">
        <v>211</v>
      </c>
      <c r="D27" t="s">
        <v>211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843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211</v>
      </c>
      <c r="B29" t="s">
        <v>211</v>
      </c>
      <c r="C29" t="s">
        <v>211</v>
      </c>
      <c r="D29" t="s">
        <v>211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809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211</v>
      </c>
      <c r="B31" t="s">
        <v>211</v>
      </c>
      <c r="C31" t="s">
        <v>211</v>
      </c>
      <c r="D31" t="s">
        <v>211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93" t="s">
        <v>218</v>
      </c>
      <c r="B32" s="14"/>
      <c r="C32" s="14"/>
    </row>
    <row r="33" spans="1:3">
      <c r="A33" s="93" t="s">
        <v>335</v>
      </c>
      <c r="B33" s="14"/>
      <c r="C33" s="14"/>
    </row>
    <row r="34" spans="1:3">
      <c r="A34" s="93" t="s">
        <v>336</v>
      </c>
      <c r="B34" s="14"/>
      <c r="C34" s="14"/>
    </row>
    <row r="35" spans="1:3">
      <c r="A35" s="93" t="s">
        <v>337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3" t="s">
        <v>194</v>
      </c>
      <c r="B5" t="s">
        <v>195</v>
      </c>
    </row>
    <row r="6" spans="1:77" ht="26.25" customHeight="1">
      <c r="A6" s="108" t="s">
        <v>135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1:77" ht="26.25" customHeight="1">
      <c r="A7" s="108" t="s">
        <v>144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197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846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211</v>
      </c>
      <c r="B14" t="s">
        <v>211</v>
      </c>
      <c r="C14" s="14"/>
      <c r="D14" t="s">
        <v>211</v>
      </c>
      <c r="G14" s="66">
        <v>0</v>
      </c>
      <c r="H14" t="s">
        <v>211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847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211</v>
      </c>
      <c r="B16" t="s">
        <v>211</v>
      </c>
      <c r="C16" s="14"/>
      <c r="D16" t="s">
        <v>211</v>
      </c>
      <c r="G16" s="66">
        <v>0</v>
      </c>
      <c r="H16" t="s">
        <v>211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848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849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211</v>
      </c>
      <c r="B19" t="s">
        <v>211</v>
      </c>
      <c r="C19" s="14"/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850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211</v>
      </c>
      <c r="B21" t="s">
        <v>211</v>
      </c>
      <c r="C21" s="14"/>
      <c r="D21" t="s">
        <v>211</v>
      </c>
      <c r="G21" s="66">
        <v>0</v>
      </c>
      <c r="H21" t="s">
        <v>211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851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211</v>
      </c>
      <c r="B23" t="s">
        <v>211</v>
      </c>
      <c r="C23" s="14"/>
      <c r="D23" t="s">
        <v>211</v>
      </c>
      <c r="G23" s="66">
        <v>0</v>
      </c>
      <c r="H23" t="s">
        <v>211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852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211</v>
      </c>
      <c r="B25" t="s">
        <v>211</v>
      </c>
      <c r="C25" s="14"/>
      <c r="D25" t="s">
        <v>211</v>
      </c>
      <c r="G25" s="66">
        <v>0</v>
      </c>
      <c r="H25" t="s">
        <v>211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216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846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211</v>
      </c>
      <c r="B28" t="s">
        <v>211</v>
      </c>
      <c r="C28" s="14"/>
      <c r="D28" t="s">
        <v>211</v>
      </c>
      <c r="G28" s="66">
        <v>0</v>
      </c>
      <c r="H28" t="s">
        <v>211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847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211</v>
      </c>
      <c r="B30" t="s">
        <v>211</v>
      </c>
      <c r="C30" s="14"/>
      <c r="D30" t="s">
        <v>211</v>
      </c>
      <c r="G30" s="66">
        <v>0</v>
      </c>
      <c r="H30" t="s">
        <v>211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848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849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211</v>
      </c>
      <c r="B33" t="s">
        <v>211</v>
      </c>
      <c r="C33" s="14"/>
      <c r="D33" t="s">
        <v>211</v>
      </c>
      <c r="G33" s="66">
        <v>0</v>
      </c>
      <c r="H33" t="s">
        <v>211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850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211</v>
      </c>
      <c r="B35" t="s">
        <v>211</v>
      </c>
      <c r="C35" s="14"/>
      <c r="D35" t="s">
        <v>211</v>
      </c>
      <c r="G35" s="66">
        <v>0</v>
      </c>
      <c r="H35" t="s">
        <v>211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851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211</v>
      </c>
      <c r="B37" t="s">
        <v>211</v>
      </c>
      <c r="C37" s="14"/>
      <c r="D37" t="s">
        <v>211</v>
      </c>
      <c r="G37" s="66">
        <v>0</v>
      </c>
      <c r="H37" t="s">
        <v>211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852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211</v>
      </c>
      <c r="B39" t="s">
        <v>211</v>
      </c>
      <c r="C39" s="14"/>
      <c r="D39" t="s">
        <v>211</v>
      </c>
      <c r="G39" s="66">
        <v>0</v>
      </c>
      <c r="H39" t="s">
        <v>211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3" t="s">
        <v>218</v>
      </c>
      <c r="C40" s="14"/>
    </row>
    <row r="41" spans="1:16">
      <c r="A41" s="93" t="s">
        <v>335</v>
      </c>
      <c r="C41" s="14"/>
    </row>
    <row r="42" spans="1:16">
      <c r="A42" s="93" t="s">
        <v>336</v>
      </c>
      <c r="C42" s="14"/>
    </row>
    <row r="43" spans="1:16">
      <c r="A43" s="93" t="s">
        <v>337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08" t="s">
        <v>145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59" s="16" customFormat="1" ht="36">
      <c r="A7" s="40" t="s">
        <v>95</v>
      </c>
      <c r="B7" s="41" t="s">
        <v>146</v>
      </c>
      <c r="C7" s="41" t="s">
        <v>48</v>
      </c>
      <c r="D7" s="111" t="s">
        <v>49</v>
      </c>
      <c r="E7" s="111" t="s">
        <v>50</v>
      </c>
      <c r="F7" s="111" t="s">
        <v>70</v>
      </c>
      <c r="G7" s="111" t="s">
        <v>51</v>
      </c>
      <c r="H7" s="41" t="s">
        <v>71</v>
      </c>
      <c r="I7" s="41" t="s">
        <v>947</v>
      </c>
      <c r="J7" s="41" t="s">
        <v>52</v>
      </c>
      <c r="K7" s="43" t="s">
        <v>147</v>
      </c>
      <c r="L7" s="111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4.1500000000000004</v>
      </c>
      <c r="I10" s="15"/>
      <c r="J10" s="15"/>
      <c r="K10" s="15"/>
      <c r="L10" s="65">
        <v>0</v>
      </c>
      <c r="M10" s="64">
        <v>3753371.98</v>
      </c>
      <c r="N10" s="7"/>
      <c r="O10" s="64">
        <v>3921.1751184978057</v>
      </c>
      <c r="P10" s="65">
        <v>1</v>
      </c>
      <c r="Q10" s="65">
        <v>8.5000000000000006E-3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197</v>
      </c>
      <c r="H11" s="70">
        <v>4.1500000000000004</v>
      </c>
      <c r="L11" s="69">
        <v>0</v>
      </c>
      <c r="M11" s="70">
        <v>3753371.98</v>
      </c>
      <c r="O11" s="70">
        <v>3921.1751184978057</v>
      </c>
      <c r="P11" s="69">
        <v>1</v>
      </c>
      <c r="Q11" s="69">
        <v>8.5000000000000006E-3</v>
      </c>
    </row>
    <row r="12" spans="1:59">
      <c r="A12" s="68" t="s">
        <v>908</v>
      </c>
      <c r="H12" s="70">
        <v>4.1500000000000004</v>
      </c>
      <c r="L12" s="69">
        <v>0</v>
      </c>
      <c r="M12" s="70">
        <v>3753371.98</v>
      </c>
      <c r="O12" s="70">
        <v>3921.1751184978057</v>
      </c>
      <c r="P12" s="69">
        <v>1</v>
      </c>
      <c r="Q12" s="69">
        <v>8.5000000000000006E-3</v>
      </c>
    </row>
    <row r="13" spans="1:59">
      <c r="A13" t="s">
        <v>909</v>
      </c>
      <c r="B13" t="s">
        <v>910</v>
      </c>
      <c r="C13" s="71">
        <v>3425</v>
      </c>
      <c r="D13" t="s">
        <v>911</v>
      </c>
      <c r="E13" t="s">
        <v>927</v>
      </c>
      <c r="F13">
        <v>0</v>
      </c>
      <c r="G13" t="s">
        <v>202</v>
      </c>
      <c r="H13">
        <v>4.1500000000000004</v>
      </c>
      <c r="I13" t="s">
        <v>122</v>
      </c>
      <c r="J13" t="s">
        <v>101</v>
      </c>
      <c r="K13" s="67">
        <v>2.1000000000000001E-2</v>
      </c>
      <c r="L13" s="67">
        <v>0</v>
      </c>
      <c r="M13" s="66">
        <v>3753371.98</v>
      </c>
      <c r="N13" s="66">
        <v>104.47</v>
      </c>
      <c r="O13" s="66">
        <v>3921.1751184978057</v>
      </c>
      <c r="P13" s="67">
        <v>1</v>
      </c>
      <c r="Q13" s="67">
        <v>8.5000000000000006E-3</v>
      </c>
    </row>
    <row r="14" spans="1:59">
      <c r="A14" s="68" t="s">
        <v>912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211</v>
      </c>
      <c r="C15" t="s">
        <v>211</v>
      </c>
      <c r="E15" t="s">
        <v>211</v>
      </c>
      <c r="H15" s="66">
        <v>0</v>
      </c>
      <c r="I15"/>
      <c r="J15" t="s">
        <v>211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913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211</v>
      </c>
      <c r="C17" t="s">
        <v>211</v>
      </c>
      <c r="E17" t="s">
        <v>211</v>
      </c>
      <c r="H17" s="66">
        <v>0</v>
      </c>
      <c r="I17"/>
      <c r="J17" t="s">
        <v>211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914</v>
      </c>
      <c r="H18" s="70">
        <v>0</v>
      </c>
      <c r="I18"/>
      <c r="L18" s="69">
        <v>0</v>
      </c>
      <c r="M18" s="70">
        <v>0</v>
      </c>
      <c r="O18" s="70">
        <v>0</v>
      </c>
      <c r="P18" s="69">
        <v>0</v>
      </c>
      <c r="Q18" s="69">
        <v>0</v>
      </c>
    </row>
    <row r="19" spans="1:17">
      <c r="A19" t="s">
        <v>211</v>
      </c>
      <c r="C19" t="s">
        <v>211</v>
      </c>
      <c r="E19" t="s">
        <v>211</v>
      </c>
      <c r="H19" s="66">
        <v>0</v>
      </c>
      <c r="I19"/>
      <c r="J19" t="s">
        <v>211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</row>
    <row r="20" spans="1:17">
      <c r="A20" s="68" t="s">
        <v>915</v>
      </c>
      <c r="H20" s="70">
        <v>0</v>
      </c>
      <c r="I20"/>
      <c r="L20" s="69">
        <v>0</v>
      </c>
      <c r="M20" s="70">
        <v>0</v>
      </c>
      <c r="O20" s="70">
        <v>0</v>
      </c>
      <c r="P20" s="69">
        <v>0</v>
      </c>
      <c r="Q20" s="69">
        <v>0</v>
      </c>
    </row>
    <row r="21" spans="1:17">
      <c r="A21" t="s">
        <v>211</v>
      </c>
      <c r="C21" t="s">
        <v>211</v>
      </c>
      <c r="E21" t="s">
        <v>211</v>
      </c>
      <c r="H21" s="66">
        <v>0</v>
      </c>
      <c r="I21"/>
      <c r="J21" t="s">
        <v>211</v>
      </c>
      <c r="K21" s="67">
        <v>0</v>
      </c>
      <c r="L21" s="67">
        <v>0</v>
      </c>
      <c r="M21" s="66">
        <v>0</v>
      </c>
      <c r="N21" s="66">
        <v>0</v>
      </c>
      <c r="O21" s="66">
        <v>0</v>
      </c>
      <c r="P21" s="67">
        <v>0</v>
      </c>
      <c r="Q21" s="67">
        <v>0</v>
      </c>
    </row>
    <row r="22" spans="1:17">
      <c r="A22" s="68" t="s">
        <v>916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s="68" t="s">
        <v>917</v>
      </c>
      <c r="H23" s="70">
        <v>0</v>
      </c>
      <c r="I23"/>
      <c r="L23" s="69">
        <v>0</v>
      </c>
      <c r="M23" s="70">
        <v>0</v>
      </c>
      <c r="O23" s="70">
        <v>0</v>
      </c>
      <c r="P23" s="69">
        <v>0</v>
      </c>
      <c r="Q23" s="69">
        <v>0</v>
      </c>
    </row>
    <row r="24" spans="1:17">
      <c r="A24" t="s">
        <v>211</v>
      </c>
      <c r="C24" t="s">
        <v>211</v>
      </c>
      <c r="E24" t="s">
        <v>211</v>
      </c>
      <c r="H24" s="66">
        <v>0</v>
      </c>
      <c r="I24"/>
      <c r="J24" t="s">
        <v>211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</row>
    <row r="25" spans="1:17">
      <c r="A25" s="68" t="s">
        <v>918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211</v>
      </c>
      <c r="C26" t="s">
        <v>211</v>
      </c>
      <c r="E26" t="s">
        <v>211</v>
      </c>
      <c r="H26" s="66">
        <v>0</v>
      </c>
      <c r="I26"/>
      <c r="J26" t="s">
        <v>211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919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211</v>
      </c>
      <c r="C28" t="s">
        <v>211</v>
      </c>
      <c r="E28" t="s">
        <v>211</v>
      </c>
      <c r="H28" s="66">
        <v>0</v>
      </c>
      <c r="I28"/>
      <c r="J28" t="s">
        <v>211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920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211</v>
      </c>
      <c r="C30" t="s">
        <v>211</v>
      </c>
      <c r="E30" t="s">
        <v>211</v>
      </c>
      <c r="H30" s="66">
        <v>0</v>
      </c>
      <c r="I30"/>
      <c r="J30" t="s">
        <v>211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216</v>
      </c>
      <c r="H31" s="70">
        <v>0</v>
      </c>
      <c r="I31"/>
      <c r="L31" s="69">
        <v>0</v>
      </c>
      <c r="M31" s="70">
        <v>0</v>
      </c>
      <c r="O31" s="70">
        <v>0</v>
      </c>
      <c r="P31" s="69">
        <v>0</v>
      </c>
      <c r="Q31" s="69">
        <v>0</v>
      </c>
    </row>
    <row r="32" spans="1:17">
      <c r="A32" s="68" t="s">
        <v>921</v>
      </c>
      <c r="H32" s="70">
        <v>0</v>
      </c>
      <c r="I32"/>
      <c r="L32" s="69">
        <v>0</v>
      </c>
      <c r="M32" s="70">
        <v>0</v>
      </c>
      <c r="O32" s="70">
        <v>0</v>
      </c>
      <c r="P32" s="69">
        <v>0</v>
      </c>
      <c r="Q32" s="69">
        <v>0</v>
      </c>
    </row>
    <row r="33" spans="1:17">
      <c r="A33" t="s">
        <v>211</v>
      </c>
      <c r="C33" t="s">
        <v>211</v>
      </c>
      <c r="E33" t="s">
        <v>211</v>
      </c>
      <c r="H33" s="66">
        <v>0</v>
      </c>
      <c r="I33"/>
      <c r="J33" t="s">
        <v>211</v>
      </c>
      <c r="K33" s="67">
        <v>0</v>
      </c>
      <c r="L33" s="67">
        <v>0</v>
      </c>
      <c r="M33" s="66">
        <v>0</v>
      </c>
      <c r="N33" s="66">
        <v>0</v>
      </c>
      <c r="O33" s="66">
        <v>0</v>
      </c>
      <c r="P33" s="67">
        <v>0</v>
      </c>
      <c r="Q33" s="67">
        <v>0</v>
      </c>
    </row>
    <row r="34" spans="1:17">
      <c r="A34" s="68" t="s">
        <v>913</v>
      </c>
      <c r="H34" s="70">
        <v>0</v>
      </c>
      <c r="I34"/>
      <c r="L34" s="69">
        <v>0</v>
      </c>
      <c r="M34" s="70">
        <v>0</v>
      </c>
      <c r="O34" s="70">
        <v>0</v>
      </c>
      <c r="P34" s="69">
        <v>0</v>
      </c>
      <c r="Q34" s="69">
        <v>0</v>
      </c>
    </row>
    <row r="35" spans="1:17">
      <c r="A35" t="s">
        <v>211</v>
      </c>
      <c r="C35" t="s">
        <v>211</v>
      </c>
      <c r="E35" t="s">
        <v>211</v>
      </c>
      <c r="H35" s="66">
        <v>0</v>
      </c>
      <c r="I35"/>
      <c r="J35" t="s">
        <v>211</v>
      </c>
      <c r="K35" s="67">
        <v>0</v>
      </c>
      <c r="L35" s="67">
        <v>0</v>
      </c>
      <c r="M35" s="66">
        <v>0</v>
      </c>
      <c r="N35" s="66">
        <v>0</v>
      </c>
      <c r="O35" s="66">
        <v>0</v>
      </c>
      <c r="P35" s="67">
        <v>0</v>
      </c>
      <c r="Q35" s="67">
        <v>0</v>
      </c>
    </row>
    <row r="36" spans="1:17">
      <c r="A36" s="68" t="s">
        <v>914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t="s">
        <v>211</v>
      </c>
      <c r="C37" t="s">
        <v>211</v>
      </c>
      <c r="E37" t="s">
        <v>211</v>
      </c>
      <c r="H37" s="66">
        <v>0</v>
      </c>
      <c r="I37"/>
      <c r="J37" t="s">
        <v>211</v>
      </c>
      <c r="K37" s="67">
        <v>0</v>
      </c>
      <c r="L37" s="67">
        <v>0</v>
      </c>
      <c r="M37" s="66">
        <v>0</v>
      </c>
      <c r="N37" s="66">
        <v>0</v>
      </c>
      <c r="O37" s="66">
        <v>0</v>
      </c>
      <c r="P37" s="67">
        <v>0</v>
      </c>
      <c r="Q37" s="67">
        <v>0</v>
      </c>
    </row>
    <row r="38" spans="1:17">
      <c r="A38" s="68" t="s">
        <v>920</v>
      </c>
      <c r="H38" s="70">
        <v>0</v>
      </c>
      <c r="I38"/>
      <c r="L38" s="69">
        <v>0</v>
      </c>
      <c r="M38" s="70">
        <v>0</v>
      </c>
      <c r="O38" s="70">
        <v>0</v>
      </c>
      <c r="P38" s="69">
        <v>0</v>
      </c>
      <c r="Q38" s="69">
        <v>0</v>
      </c>
    </row>
    <row r="39" spans="1:17">
      <c r="A39" t="s">
        <v>211</v>
      </c>
      <c r="C39" t="s">
        <v>211</v>
      </c>
      <c r="E39" t="s">
        <v>211</v>
      </c>
      <c r="H39" s="66">
        <v>0</v>
      </c>
      <c r="I39"/>
      <c r="J39" t="s">
        <v>211</v>
      </c>
      <c r="K39" s="67">
        <v>0</v>
      </c>
      <c r="L39" s="67">
        <v>0</v>
      </c>
      <c r="M39" s="66">
        <v>0</v>
      </c>
      <c r="N39" s="66">
        <v>0</v>
      </c>
      <c r="O39" s="66">
        <v>0</v>
      </c>
      <c r="P39" s="67">
        <v>0</v>
      </c>
      <c r="Q39" s="67">
        <v>0</v>
      </c>
    </row>
    <row r="40" spans="1:17">
      <c r="A40" s="93" t="s">
        <v>218</v>
      </c>
      <c r="I40"/>
    </row>
    <row r="41" spans="1:17">
      <c r="A41" s="93" t="s">
        <v>335</v>
      </c>
      <c r="I41"/>
    </row>
    <row r="42" spans="1:17">
      <c r="A42" s="93" t="s">
        <v>336</v>
      </c>
      <c r="I42"/>
    </row>
    <row r="43" spans="1:17">
      <c r="A43" s="93" t="s">
        <v>337</v>
      </c>
      <c r="I43"/>
    </row>
    <row r="44" spans="1:17" hidden="1">
      <c r="I44"/>
    </row>
    <row r="45" spans="1:17" hidden="1">
      <c r="I45"/>
    </row>
    <row r="46" spans="1:17" hidden="1">
      <c r="I46"/>
    </row>
    <row r="47" spans="1:17" hidden="1">
      <c r="I47"/>
    </row>
    <row r="48" spans="1:17" hidden="1"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3" t="s">
        <v>194</v>
      </c>
      <c r="B5" t="s">
        <v>195</v>
      </c>
    </row>
    <row r="6" spans="1:63" ht="26.25" customHeight="1">
      <c r="A6" s="113" t="s">
        <v>152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63" s="16" customFormat="1" ht="63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197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858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211</v>
      </c>
      <c r="B13" t="s">
        <v>211</v>
      </c>
      <c r="D13" t="s">
        <v>211</v>
      </c>
      <c r="F13" s="66">
        <v>0</v>
      </c>
      <c r="G13" t="s">
        <v>211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859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211</v>
      </c>
      <c r="B15" t="s">
        <v>211</v>
      </c>
      <c r="D15" t="s">
        <v>211</v>
      </c>
      <c r="F15" s="66">
        <v>0</v>
      </c>
      <c r="G15" t="s">
        <v>211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922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211</v>
      </c>
      <c r="B17" t="s">
        <v>211</v>
      </c>
      <c r="D17" t="s">
        <v>211</v>
      </c>
      <c r="F17" s="66">
        <v>0</v>
      </c>
      <c r="G17" t="s">
        <v>211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923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211</v>
      </c>
      <c r="B19" t="s">
        <v>211</v>
      </c>
      <c r="D19" t="s">
        <v>211</v>
      </c>
      <c r="F19" s="66">
        <v>0</v>
      </c>
      <c r="G19" t="s">
        <v>211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809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211</v>
      </c>
      <c r="B21" t="s">
        <v>211</v>
      </c>
      <c r="D21" t="s">
        <v>211</v>
      </c>
      <c r="F21" s="66">
        <v>0</v>
      </c>
      <c r="G21" t="s">
        <v>211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216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t="s">
        <v>211</v>
      </c>
      <c r="F23" s="66">
        <v>0</v>
      </c>
      <c r="G23" t="s">
        <v>211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93" t="s">
        <v>218</v>
      </c>
    </row>
    <row r="25" spans="1:14">
      <c r="A25" s="93" t="s">
        <v>335</v>
      </c>
    </row>
    <row r="26" spans="1:14">
      <c r="A26" s="93" t="s">
        <v>336</v>
      </c>
    </row>
    <row r="27" spans="1:14">
      <c r="A27" s="93" t="s">
        <v>337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13" t="s">
        <v>155</v>
      </c>
      <c r="B6" s="114"/>
      <c r="C6" s="114"/>
      <c r="D6" s="114"/>
      <c r="E6" s="114"/>
      <c r="F6" s="114"/>
      <c r="G6" s="114"/>
      <c r="H6" s="114"/>
      <c r="I6" s="115"/>
    </row>
    <row r="7" spans="1:54" s="16" customFormat="1" ht="63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197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924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211</v>
      </c>
      <c r="D13" s="67">
        <v>0</v>
      </c>
      <c r="E13" t="s">
        <v>211</v>
      </c>
      <c r="F13" s="66">
        <v>0</v>
      </c>
      <c r="G13" s="67">
        <v>0</v>
      </c>
      <c r="H13" s="67">
        <v>0</v>
      </c>
    </row>
    <row r="14" spans="1:54">
      <c r="A14" s="68" t="s">
        <v>925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211</v>
      </c>
      <c r="D15" s="67">
        <v>0</v>
      </c>
      <c r="E15" t="s">
        <v>211</v>
      </c>
      <c r="F15" s="66">
        <v>0</v>
      </c>
      <c r="G15" s="67">
        <v>0</v>
      </c>
      <c r="H15" s="67">
        <v>0</v>
      </c>
    </row>
    <row r="16" spans="1:54">
      <c r="A16" s="68" t="s">
        <v>216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924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211</v>
      </c>
      <c r="D18" s="67">
        <v>0</v>
      </c>
      <c r="E18" t="s">
        <v>211</v>
      </c>
      <c r="F18" s="66">
        <v>0</v>
      </c>
      <c r="G18" s="67">
        <v>0</v>
      </c>
      <c r="H18" s="67">
        <v>0</v>
      </c>
    </row>
    <row r="19" spans="1:8">
      <c r="A19" s="68" t="s">
        <v>925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211</v>
      </c>
      <c r="D20" s="67">
        <v>0</v>
      </c>
      <c r="E20" t="s">
        <v>211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13" t="s">
        <v>161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59" s="16" customFormat="1" ht="66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197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13" t="s">
        <v>166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59" s="16" customFormat="1" ht="63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197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211</v>
      </c>
      <c r="B12" t="s">
        <v>211</v>
      </c>
      <c r="C12" t="s">
        <v>211</v>
      </c>
      <c r="D12" s="16"/>
      <c r="E12" s="67">
        <v>0</v>
      </c>
      <c r="F12" t="s">
        <v>211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211</v>
      </c>
      <c r="B14" t="s">
        <v>211</v>
      </c>
      <c r="C14" t="s">
        <v>211</v>
      </c>
      <c r="D14" s="16"/>
      <c r="E14" s="67">
        <v>0</v>
      </c>
      <c r="F14" t="s">
        <v>211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3" t="s">
        <v>194</v>
      </c>
      <c r="B5" t="s">
        <v>195</v>
      </c>
    </row>
    <row r="6" spans="1:16" ht="26.25" customHeight="1">
      <c r="A6" s="113" t="s">
        <v>168</v>
      </c>
      <c r="B6" s="114"/>
      <c r="C6" s="114"/>
    </row>
    <row r="7" spans="1:16" s="16" customFormat="1" ht="47.25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197</v>
      </c>
      <c r="B11" s="70">
        <v>0</v>
      </c>
    </row>
    <row r="12" spans="1:16">
      <c r="A12" t="s">
        <v>211</v>
      </c>
      <c r="B12" s="66">
        <v>0</v>
      </c>
    </row>
    <row r="13" spans="1:16">
      <c r="A13" s="68" t="s">
        <v>216</v>
      </c>
      <c r="B13" s="70">
        <v>0</v>
      </c>
    </row>
    <row r="14" spans="1:16">
      <c r="A14" t="s">
        <v>211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8" t="s">
        <v>172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197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339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340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809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341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342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3" t="s">
        <v>218</v>
      </c>
      <c r="C25" s="14"/>
    </row>
    <row r="26" spans="1:15">
      <c r="A26" s="93" t="s">
        <v>335</v>
      </c>
      <c r="C26" s="14"/>
    </row>
    <row r="27" spans="1:15">
      <c r="A27" s="93" t="s">
        <v>337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8" t="s">
        <v>176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197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858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211</v>
      </c>
      <c r="B13" t="s">
        <v>211</v>
      </c>
      <c r="C13" t="s">
        <v>211</v>
      </c>
      <c r="D13" t="s">
        <v>211</v>
      </c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859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211</v>
      </c>
      <c r="B15" t="s">
        <v>211</v>
      </c>
      <c r="C15" t="s">
        <v>211</v>
      </c>
      <c r="D15" t="s">
        <v>211</v>
      </c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340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211</v>
      </c>
      <c r="B17" t="s">
        <v>211</v>
      </c>
      <c r="C17" t="s">
        <v>211</v>
      </c>
      <c r="D17" t="s">
        <v>211</v>
      </c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809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211</v>
      </c>
      <c r="B19" t="s">
        <v>211</v>
      </c>
      <c r="C19" t="s">
        <v>211</v>
      </c>
      <c r="D19" t="s">
        <v>211</v>
      </c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341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342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3" t="s">
        <v>218</v>
      </c>
      <c r="C25" s="14"/>
    </row>
    <row r="26" spans="1:15">
      <c r="A26" s="93" t="s">
        <v>335</v>
      </c>
      <c r="C26" s="14"/>
    </row>
    <row r="27" spans="1:15">
      <c r="A27" s="93" t="s">
        <v>337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3" t="s">
        <v>194</v>
      </c>
      <c r="B5" t="s">
        <v>195</v>
      </c>
    </row>
    <row r="6" spans="1:52" ht="21.75" customHeight="1">
      <c r="A6" s="95" t="s">
        <v>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52" ht="27.75" customHeight="1">
      <c r="A7" s="98" t="s">
        <v>68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101" t="s">
        <v>191</v>
      </c>
      <c r="N8" s="41" t="s">
        <v>55</v>
      </c>
      <c r="O8" s="41" t="s">
        <v>188</v>
      </c>
      <c r="P8" s="41" t="s">
        <v>56</v>
      </c>
      <c r="Q8" s="102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4.0599999999999996</v>
      </c>
      <c r="H11" s="7"/>
      <c r="I11" s="7"/>
      <c r="J11" s="65">
        <v>-5.9999999999999995E-4</v>
      </c>
      <c r="K11" s="64">
        <v>332054645.04000002</v>
      </c>
      <c r="L11" s="7"/>
      <c r="M11" s="64">
        <v>0</v>
      </c>
      <c r="N11" s="64">
        <v>373394.56701385882</v>
      </c>
      <c r="O11" s="7"/>
      <c r="P11" s="65">
        <v>1</v>
      </c>
      <c r="Q11" s="65">
        <v>0.80640000000000001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197</v>
      </c>
      <c r="B12" s="14"/>
      <c r="C12" s="14"/>
      <c r="G12" s="70">
        <v>3.98</v>
      </c>
      <c r="J12" s="69">
        <v>-8.0000000000000004E-4</v>
      </c>
      <c r="K12" s="70">
        <v>331364645.04000002</v>
      </c>
      <c r="M12" s="70">
        <v>0</v>
      </c>
      <c r="N12" s="70">
        <v>370625.535324517</v>
      </c>
      <c r="P12" s="69">
        <v>0.99260000000000004</v>
      </c>
      <c r="Q12" s="69">
        <v>0.8004</v>
      </c>
    </row>
    <row r="13" spans="1:52">
      <c r="A13" s="68" t="s">
        <v>219</v>
      </c>
      <c r="B13" s="14"/>
      <c r="C13" s="14"/>
      <c r="G13" s="70">
        <v>3.9</v>
      </c>
      <c r="J13" s="69">
        <v>-4.7000000000000002E-3</v>
      </c>
      <c r="K13" s="70">
        <v>146596849.59</v>
      </c>
      <c r="M13" s="70">
        <v>0</v>
      </c>
      <c r="N13" s="70">
        <v>173389.882819622</v>
      </c>
      <c r="P13" s="69">
        <v>0.46439999999999998</v>
      </c>
      <c r="Q13" s="69">
        <v>0.3745</v>
      </c>
    </row>
    <row r="14" spans="1:52">
      <c r="A14" s="68" t="s">
        <v>220</v>
      </c>
      <c r="B14" s="14"/>
      <c r="C14" s="14"/>
      <c r="G14" s="70">
        <v>3.9</v>
      </c>
      <c r="J14" s="69">
        <v>-4.7000000000000002E-3</v>
      </c>
      <c r="K14" s="70">
        <v>146596849.59</v>
      </c>
      <c r="M14" s="70">
        <v>0</v>
      </c>
      <c r="N14" s="70">
        <v>173389.882819622</v>
      </c>
      <c r="P14" s="69">
        <v>0.46439999999999998</v>
      </c>
      <c r="Q14" s="69">
        <v>0.3745</v>
      </c>
    </row>
    <row r="15" spans="1:52">
      <c r="A15" t="s">
        <v>221</v>
      </c>
      <c r="B15" t="s">
        <v>222</v>
      </c>
      <c r="C15" t="s">
        <v>99</v>
      </c>
      <c r="D15" t="s">
        <v>223</v>
      </c>
      <c r="F15" t="s">
        <v>224</v>
      </c>
      <c r="G15" s="66">
        <v>1.05</v>
      </c>
      <c r="H15" t="s">
        <v>101</v>
      </c>
      <c r="I15" s="67">
        <v>0.04</v>
      </c>
      <c r="J15" s="67">
        <v>-8.0000000000000004E-4</v>
      </c>
      <c r="K15" s="66">
        <v>21923547</v>
      </c>
      <c r="L15" s="66">
        <v>140.97</v>
      </c>
      <c r="M15" s="66">
        <v>0</v>
      </c>
      <c r="N15" s="66">
        <v>30905.6242059</v>
      </c>
      <c r="O15" s="67">
        <v>1.4E-3</v>
      </c>
      <c r="P15" s="67">
        <v>8.2799999999999999E-2</v>
      </c>
      <c r="Q15" s="67">
        <v>6.6699999999999995E-2</v>
      </c>
    </row>
    <row r="16" spans="1:52">
      <c r="A16" t="s">
        <v>225</v>
      </c>
      <c r="B16" t="s">
        <v>226</v>
      </c>
      <c r="C16" t="s">
        <v>99</v>
      </c>
      <c r="D16" t="s">
        <v>223</v>
      </c>
      <c r="F16" t="s">
        <v>227</v>
      </c>
      <c r="G16" s="66">
        <v>3.76</v>
      </c>
      <c r="H16" t="s">
        <v>101</v>
      </c>
      <c r="I16" s="67">
        <v>0.04</v>
      </c>
      <c r="J16" s="67">
        <v>-5.1000000000000004E-3</v>
      </c>
      <c r="K16" s="66">
        <v>16400403.51</v>
      </c>
      <c r="L16" s="66">
        <v>150.97999999999999</v>
      </c>
      <c r="M16" s="66">
        <v>0</v>
      </c>
      <c r="N16" s="66">
        <v>24761.329219398001</v>
      </c>
      <c r="O16" s="67">
        <v>1.4E-3</v>
      </c>
      <c r="P16" s="67">
        <v>6.6299999999999998E-2</v>
      </c>
      <c r="Q16" s="67">
        <v>5.3499999999999999E-2</v>
      </c>
    </row>
    <row r="17" spans="1:17">
      <c r="A17" t="s">
        <v>228</v>
      </c>
      <c r="B17" t="s">
        <v>229</v>
      </c>
      <c r="C17" t="s">
        <v>99</v>
      </c>
      <c r="D17" t="s">
        <v>223</v>
      </c>
      <c r="F17" t="s">
        <v>230</v>
      </c>
      <c r="G17" s="66">
        <v>2.1800000000000002</v>
      </c>
      <c r="H17" t="s">
        <v>101</v>
      </c>
      <c r="I17" s="67">
        <v>2.75E-2</v>
      </c>
      <c r="J17" s="67">
        <v>-2.0999999999999999E-3</v>
      </c>
      <c r="K17" s="66">
        <v>3370000</v>
      </c>
      <c r="L17" s="66">
        <v>112.64</v>
      </c>
      <c r="M17" s="66">
        <v>0</v>
      </c>
      <c r="N17" s="66">
        <v>3795.9679999999998</v>
      </c>
      <c r="O17" s="67">
        <v>2.0000000000000001E-4</v>
      </c>
      <c r="P17" s="67">
        <v>1.0200000000000001E-2</v>
      </c>
      <c r="Q17" s="67">
        <v>8.2000000000000007E-3</v>
      </c>
    </row>
    <row r="18" spans="1:17">
      <c r="A18" t="s">
        <v>231</v>
      </c>
      <c r="B18" t="s">
        <v>232</v>
      </c>
      <c r="C18" t="s">
        <v>99</v>
      </c>
      <c r="D18" t="s">
        <v>223</v>
      </c>
      <c r="F18" t="s">
        <v>233</v>
      </c>
      <c r="G18" s="66">
        <v>3.15</v>
      </c>
      <c r="H18" t="s">
        <v>101</v>
      </c>
      <c r="I18" s="67">
        <v>1.7500000000000002E-2</v>
      </c>
      <c r="J18" s="67">
        <v>-4.1999999999999997E-3</v>
      </c>
      <c r="K18" s="66">
        <v>38290157.079999998</v>
      </c>
      <c r="L18" s="66">
        <v>110.28</v>
      </c>
      <c r="M18" s="66">
        <v>0</v>
      </c>
      <c r="N18" s="66">
        <v>42226.385227824001</v>
      </c>
      <c r="O18" s="67">
        <v>2.3E-3</v>
      </c>
      <c r="P18" s="67">
        <v>0.11310000000000001</v>
      </c>
      <c r="Q18" s="67">
        <v>9.1200000000000003E-2</v>
      </c>
    </row>
    <row r="19" spans="1:17">
      <c r="A19" t="s">
        <v>234</v>
      </c>
      <c r="B19" t="s">
        <v>235</v>
      </c>
      <c r="C19" t="s">
        <v>99</v>
      </c>
      <c r="D19" t="s">
        <v>223</v>
      </c>
      <c r="F19" t="s">
        <v>236</v>
      </c>
      <c r="G19" s="66">
        <v>8.76</v>
      </c>
      <c r="H19" t="s">
        <v>101</v>
      </c>
      <c r="I19" s="67">
        <v>5.0000000000000001E-3</v>
      </c>
      <c r="J19" s="67">
        <v>-6.8999999999999999E-3</v>
      </c>
      <c r="K19" s="66">
        <v>10130000</v>
      </c>
      <c r="L19" s="66">
        <v>111</v>
      </c>
      <c r="M19" s="66">
        <v>0</v>
      </c>
      <c r="N19" s="66">
        <v>11244.3</v>
      </c>
      <c r="O19" s="67">
        <v>6.9999999999999999E-4</v>
      </c>
      <c r="P19" s="67">
        <v>3.0099999999999998E-2</v>
      </c>
      <c r="Q19" s="67">
        <v>2.4299999999999999E-2</v>
      </c>
    </row>
    <row r="20" spans="1:17">
      <c r="A20" t="s">
        <v>237</v>
      </c>
      <c r="B20" t="s">
        <v>238</v>
      </c>
      <c r="C20" t="s">
        <v>99</v>
      </c>
      <c r="D20" t="s">
        <v>223</v>
      </c>
      <c r="F20" t="s">
        <v>239</v>
      </c>
      <c r="G20" s="66">
        <v>5.23</v>
      </c>
      <c r="H20" t="s">
        <v>101</v>
      </c>
      <c r="I20" s="67">
        <v>7.4999999999999997E-3</v>
      </c>
      <c r="J20" s="67">
        <v>-6.1000000000000004E-3</v>
      </c>
      <c r="K20" s="66">
        <v>20782656</v>
      </c>
      <c r="L20" s="66">
        <v>108.32</v>
      </c>
      <c r="M20" s="66">
        <v>0</v>
      </c>
      <c r="N20" s="66">
        <v>22511.772979199999</v>
      </c>
      <c r="O20" s="67">
        <v>1.1999999999999999E-3</v>
      </c>
      <c r="P20" s="67">
        <v>6.0299999999999999E-2</v>
      </c>
      <c r="Q20" s="67">
        <v>4.8599999999999997E-2</v>
      </c>
    </row>
    <row r="21" spans="1:17">
      <c r="A21" t="s">
        <v>240</v>
      </c>
      <c r="B21" t="s">
        <v>241</v>
      </c>
      <c r="C21" t="s">
        <v>99</v>
      </c>
      <c r="D21" t="s">
        <v>223</v>
      </c>
      <c r="F21" t="s">
        <v>236</v>
      </c>
      <c r="G21" s="66">
        <v>6.78</v>
      </c>
      <c r="H21" t="s">
        <v>101</v>
      </c>
      <c r="I21" s="67">
        <v>7.4999999999999997E-3</v>
      </c>
      <c r="J21" s="67">
        <v>-8.2000000000000007E-3</v>
      </c>
      <c r="K21" s="66">
        <v>9625000</v>
      </c>
      <c r="L21" s="66">
        <v>111.25</v>
      </c>
      <c r="M21" s="66">
        <v>0</v>
      </c>
      <c r="N21" s="66">
        <v>10707.8125</v>
      </c>
      <c r="O21" s="67">
        <v>5.9999999999999995E-4</v>
      </c>
      <c r="P21" s="67">
        <v>2.87E-2</v>
      </c>
      <c r="Q21" s="67">
        <v>2.3099999999999999E-2</v>
      </c>
    </row>
    <row r="22" spans="1:17">
      <c r="A22" t="s">
        <v>242</v>
      </c>
      <c r="B22" t="s">
        <v>243</v>
      </c>
      <c r="C22" t="s">
        <v>99</v>
      </c>
      <c r="D22" t="s">
        <v>223</v>
      </c>
      <c r="F22" t="s">
        <v>244</v>
      </c>
      <c r="G22" s="66">
        <v>22.48</v>
      </c>
      <c r="H22" t="s">
        <v>101</v>
      </c>
      <c r="I22" s="67">
        <v>0.01</v>
      </c>
      <c r="J22" s="67">
        <v>1.5E-3</v>
      </c>
      <c r="K22" s="66">
        <v>4143225</v>
      </c>
      <c r="L22" s="66">
        <v>121.79</v>
      </c>
      <c r="M22" s="66">
        <v>0</v>
      </c>
      <c r="N22" s="66">
        <v>5046.0337275000002</v>
      </c>
      <c r="O22" s="67">
        <v>2.9999999999999997E-4</v>
      </c>
      <c r="P22" s="67">
        <v>1.35E-2</v>
      </c>
      <c r="Q22" s="67">
        <v>1.09E-2</v>
      </c>
    </row>
    <row r="23" spans="1:17">
      <c r="A23" t="s">
        <v>245</v>
      </c>
      <c r="B23" t="s">
        <v>246</v>
      </c>
      <c r="C23" t="s">
        <v>99</v>
      </c>
      <c r="D23" t="s">
        <v>223</v>
      </c>
      <c r="F23" t="s">
        <v>247</v>
      </c>
      <c r="G23" s="66">
        <v>0.33</v>
      </c>
      <c r="H23" t="s">
        <v>101</v>
      </c>
      <c r="I23" s="67">
        <v>1E-3</v>
      </c>
      <c r="J23" s="67">
        <v>-8.3000000000000001E-3</v>
      </c>
      <c r="K23" s="66">
        <v>21931861</v>
      </c>
      <c r="L23" s="66">
        <v>101.18</v>
      </c>
      <c r="M23" s="66">
        <v>0</v>
      </c>
      <c r="N23" s="66">
        <v>22190.656959799999</v>
      </c>
      <c r="O23" s="67">
        <v>1.8E-3</v>
      </c>
      <c r="P23" s="67">
        <v>5.9400000000000001E-2</v>
      </c>
      <c r="Q23" s="67">
        <v>4.7899999999999998E-2</v>
      </c>
    </row>
    <row r="24" spans="1:17">
      <c r="A24" s="68" t="s">
        <v>248</v>
      </c>
      <c r="B24" s="14"/>
      <c r="C24" s="14"/>
      <c r="G24" s="70">
        <v>4.04</v>
      </c>
      <c r="J24" s="69">
        <v>2.5999999999999999E-3</v>
      </c>
      <c r="K24" s="70">
        <v>184767795.44999999</v>
      </c>
      <c r="M24" s="70">
        <v>0</v>
      </c>
      <c r="N24" s="70">
        <v>197235.652504895</v>
      </c>
      <c r="P24" s="69">
        <v>0.5282</v>
      </c>
      <c r="Q24" s="69">
        <v>0.42599999999999999</v>
      </c>
    </row>
    <row r="25" spans="1:17">
      <c r="A25" s="68" t="s">
        <v>249</v>
      </c>
      <c r="B25" s="14"/>
      <c r="C25" s="14"/>
      <c r="G25" s="70">
        <v>0.31</v>
      </c>
      <c r="J25" s="69">
        <v>2.9999999999999997E-4</v>
      </c>
      <c r="K25" s="70">
        <v>25568498</v>
      </c>
      <c r="M25" s="70">
        <v>0</v>
      </c>
      <c r="N25" s="70">
        <v>25566.649850199999</v>
      </c>
      <c r="P25" s="69">
        <v>6.8500000000000005E-2</v>
      </c>
      <c r="Q25" s="69">
        <v>5.5199999999999999E-2</v>
      </c>
    </row>
    <row r="26" spans="1:17">
      <c r="A26" t="s">
        <v>250</v>
      </c>
      <c r="B26" t="s">
        <v>251</v>
      </c>
      <c r="C26" t="s">
        <v>99</v>
      </c>
      <c r="D26" t="s">
        <v>223</v>
      </c>
      <c r="F26" t="s">
        <v>252</v>
      </c>
      <c r="G26" s="66">
        <v>0.52</v>
      </c>
      <c r="H26" t="s">
        <v>101</v>
      </c>
      <c r="I26" s="67">
        <v>0</v>
      </c>
      <c r="J26" s="67">
        <v>0</v>
      </c>
      <c r="K26" s="66">
        <v>1300000</v>
      </c>
      <c r="L26" s="66">
        <v>100</v>
      </c>
      <c r="M26" s="66">
        <v>0</v>
      </c>
      <c r="N26" s="66">
        <v>1300</v>
      </c>
      <c r="O26" s="67">
        <v>2.0000000000000001E-4</v>
      </c>
      <c r="P26" s="67">
        <v>3.5000000000000001E-3</v>
      </c>
      <c r="Q26" s="67">
        <v>2.8E-3</v>
      </c>
    </row>
    <row r="27" spans="1:17">
      <c r="A27" t="s">
        <v>253</v>
      </c>
      <c r="B27" t="s">
        <v>254</v>
      </c>
      <c r="C27" t="s">
        <v>99</v>
      </c>
      <c r="D27" t="s">
        <v>223</v>
      </c>
      <c r="F27" t="s">
        <v>255</v>
      </c>
      <c r="G27" s="66">
        <v>0.28999999999999998</v>
      </c>
      <c r="H27" t="s">
        <v>101</v>
      </c>
      <c r="I27" s="67">
        <v>0</v>
      </c>
      <c r="J27" s="67">
        <v>0</v>
      </c>
      <c r="K27" s="66">
        <v>4437000</v>
      </c>
      <c r="L27" s="66">
        <v>100</v>
      </c>
      <c r="M27" s="66">
        <v>0</v>
      </c>
      <c r="N27" s="66">
        <v>4437</v>
      </c>
      <c r="O27" s="67">
        <v>5.0000000000000001E-4</v>
      </c>
      <c r="P27" s="67">
        <v>1.1900000000000001E-2</v>
      </c>
      <c r="Q27" s="67">
        <v>9.5999999999999992E-3</v>
      </c>
    </row>
    <row r="28" spans="1:17">
      <c r="A28" t="s">
        <v>256</v>
      </c>
      <c r="B28" t="s">
        <v>257</v>
      </c>
      <c r="C28" t="s">
        <v>99</v>
      </c>
      <c r="D28" t="s">
        <v>223</v>
      </c>
      <c r="F28" t="s">
        <v>252</v>
      </c>
      <c r="G28" s="66">
        <v>0.35</v>
      </c>
      <c r="H28" t="s">
        <v>101</v>
      </c>
      <c r="I28" s="67">
        <v>0</v>
      </c>
      <c r="J28" s="67">
        <v>5.9999999999999995E-4</v>
      </c>
      <c r="K28" s="66">
        <v>5275000</v>
      </c>
      <c r="L28" s="66">
        <v>99.98</v>
      </c>
      <c r="M28" s="66">
        <v>0</v>
      </c>
      <c r="N28" s="66">
        <v>5273.9449999999997</v>
      </c>
      <c r="O28" s="67">
        <v>5.9999999999999995E-4</v>
      </c>
      <c r="P28" s="67">
        <v>1.41E-2</v>
      </c>
      <c r="Q28" s="67">
        <v>1.14E-2</v>
      </c>
    </row>
    <row r="29" spans="1:17">
      <c r="A29" t="s">
        <v>258</v>
      </c>
      <c r="B29" t="s">
        <v>259</v>
      </c>
      <c r="C29" t="s">
        <v>99</v>
      </c>
      <c r="D29" t="s">
        <v>223</v>
      </c>
      <c r="F29" t="s">
        <v>252</v>
      </c>
      <c r="G29" s="66">
        <v>0.42</v>
      </c>
      <c r="H29" t="s">
        <v>101</v>
      </c>
      <c r="I29" s="67">
        <v>0</v>
      </c>
      <c r="J29" s="67">
        <v>0</v>
      </c>
      <c r="K29" s="66">
        <v>6625000</v>
      </c>
      <c r="L29" s="66">
        <v>100</v>
      </c>
      <c r="M29" s="66">
        <v>0</v>
      </c>
      <c r="N29" s="66">
        <v>6625</v>
      </c>
      <c r="O29" s="67">
        <v>6.9999999999999999E-4</v>
      </c>
      <c r="P29" s="67">
        <v>1.77E-2</v>
      </c>
      <c r="Q29" s="67">
        <v>1.43E-2</v>
      </c>
    </row>
    <row r="30" spans="1:17">
      <c r="A30" t="s">
        <v>260</v>
      </c>
      <c r="B30" t="s">
        <v>261</v>
      </c>
      <c r="C30" t="s">
        <v>99</v>
      </c>
      <c r="D30" t="s">
        <v>223</v>
      </c>
      <c r="F30" t="s">
        <v>262</v>
      </c>
      <c r="G30" s="66">
        <v>0.02</v>
      </c>
      <c r="H30" t="s">
        <v>101</v>
      </c>
      <c r="I30" s="67">
        <v>0</v>
      </c>
      <c r="J30" s="67">
        <v>4.5999999999999999E-3</v>
      </c>
      <c r="K30" s="66">
        <v>250000</v>
      </c>
      <c r="L30" s="66">
        <v>99.99</v>
      </c>
      <c r="M30" s="66">
        <v>0</v>
      </c>
      <c r="N30" s="66">
        <v>249.97499999999999</v>
      </c>
      <c r="O30" s="67">
        <v>0</v>
      </c>
      <c r="P30" s="67">
        <v>6.9999999999999999E-4</v>
      </c>
      <c r="Q30" s="67">
        <v>5.0000000000000001E-4</v>
      </c>
    </row>
    <row r="31" spans="1:17">
      <c r="A31" t="s">
        <v>263</v>
      </c>
      <c r="B31" t="s">
        <v>264</v>
      </c>
      <c r="C31" t="s">
        <v>99</v>
      </c>
      <c r="D31" t="s">
        <v>223</v>
      </c>
      <c r="F31" t="s">
        <v>265</v>
      </c>
      <c r="G31" s="66">
        <v>0.18</v>
      </c>
      <c r="H31" t="s">
        <v>101</v>
      </c>
      <c r="I31" s="67">
        <v>0</v>
      </c>
      <c r="J31" s="67">
        <v>5.9999999999999995E-4</v>
      </c>
      <c r="K31" s="66">
        <v>7681498</v>
      </c>
      <c r="L31" s="66">
        <v>99.99</v>
      </c>
      <c r="M31" s="66">
        <v>0</v>
      </c>
      <c r="N31" s="66">
        <v>7680.7298502000003</v>
      </c>
      <c r="O31" s="67">
        <v>6.9999999999999999E-4</v>
      </c>
      <c r="P31" s="67">
        <v>2.06E-2</v>
      </c>
      <c r="Q31" s="67">
        <v>1.66E-2</v>
      </c>
    </row>
    <row r="32" spans="1:17">
      <c r="A32" s="68" t="s">
        <v>266</v>
      </c>
      <c r="B32" s="14"/>
      <c r="C32" s="14"/>
      <c r="G32" s="70">
        <v>4.5999999999999996</v>
      </c>
      <c r="J32" s="69">
        <v>3.0000000000000001E-3</v>
      </c>
      <c r="K32" s="70">
        <v>158865964.44999999</v>
      </c>
      <c r="M32" s="70">
        <v>0</v>
      </c>
      <c r="N32" s="70">
        <v>171338.93631809499</v>
      </c>
      <c r="P32" s="69">
        <v>0.45889999999999997</v>
      </c>
      <c r="Q32" s="69">
        <v>0.37</v>
      </c>
    </row>
    <row r="33" spans="1:17">
      <c r="A33" t="s">
        <v>267</v>
      </c>
      <c r="B33" t="s">
        <v>268</v>
      </c>
      <c r="C33" t="s">
        <v>99</v>
      </c>
      <c r="D33" t="s">
        <v>223</v>
      </c>
      <c r="F33" t="s">
        <v>269</v>
      </c>
      <c r="G33" s="66">
        <v>0.17</v>
      </c>
      <c r="H33" t="s">
        <v>101</v>
      </c>
      <c r="I33" s="67">
        <v>0</v>
      </c>
      <c r="J33" s="67">
        <v>5.9999999999999995E-4</v>
      </c>
      <c r="K33" s="66">
        <v>10040250</v>
      </c>
      <c r="L33" s="66">
        <v>99.99</v>
      </c>
      <c r="M33" s="66">
        <v>0</v>
      </c>
      <c r="N33" s="66">
        <v>10039.245975</v>
      </c>
      <c r="O33" s="67">
        <v>4.8999999999999998E-3</v>
      </c>
      <c r="P33" s="67">
        <v>2.69E-2</v>
      </c>
      <c r="Q33" s="67">
        <v>2.1700000000000001E-2</v>
      </c>
    </row>
    <row r="34" spans="1:17">
      <c r="A34" t="s">
        <v>270</v>
      </c>
      <c r="B34" t="s">
        <v>271</v>
      </c>
      <c r="C34" t="s">
        <v>99</v>
      </c>
      <c r="D34" t="s">
        <v>223</v>
      </c>
      <c r="F34" t="s">
        <v>272</v>
      </c>
      <c r="G34" s="66">
        <v>0.59</v>
      </c>
      <c r="H34" t="s">
        <v>101</v>
      </c>
      <c r="I34" s="67">
        <v>5.0000000000000001E-3</v>
      </c>
      <c r="J34" s="67">
        <v>0</v>
      </c>
      <c r="K34" s="66">
        <v>15888793</v>
      </c>
      <c r="L34" s="66">
        <v>100.5</v>
      </c>
      <c r="M34" s="66">
        <v>0</v>
      </c>
      <c r="N34" s="66">
        <v>15968.236965</v>
      </c>
      <c r="O34" s="67">
        <v>1E-3</v>
      </c>
      <c r="P34" s="67">
        <v>4.2799999999999998E-2</v>
      </c>
      <c r="Q34" s="67">
        <v>3.4500000000000003E-2</v>
      </c>
    </row>
    <row r="35" spans="1:17">
      <c r="A35" t="s">
        <v>273</v>
      </c>
      <c r="B35" t="s">
        <v>274</v>
      </c>
      <c r="C35" t="s">
        <v>99</v>
      </c>
      <c r="D35" t="s">
        <v>223</v>
      </c>
      <c r="F35" t="s">
        <v>275</v>
      </c>
      <c r="G35" s="66">
        <v>6.38</v>
      </c>
      <c r="H35" t="s">
        <v>101</v>
      </c>
      <c r="I35" s="67">
        <v>0.02</v>
      </c>
      <c r="J35" s="67">
        <v>4.1000000000000003E-3</v>
      </c>
      <c r="K35" s="66">
        <v>17169949</v>
      </c>
      <c r="L35" s="66">
        <v>111.03</v>
      </c>
      <c r="M35" s="66">
        <v>0</v>
      </c>
      <c r="N35" s="66">
        <v>19063.794374699999</v>
      </c>
      <c r="O35" s="67">
        <v>1E-3</v>
      </c>
      <c r="P35" s="67">
        <v>5.11E-2</v>
      </c>
      <c r="Q35" s="67">
        <v>4.1200000000000001E-2</v>
      </c>
    </row>
    <row r="36" spans="1:17">
      <c r="A36" t="s">
        <v>276</v>
      </c>
      <c r="B36" t="s">
        <v>277</v>
      </c>
      <c r="C36" t="s">
        <v>99</v>
      </c>
      <c r="D36" t="s">
        <v>223</v>
      </c>
      <c r="F36" t="s">
        <v>278</v>
      </c>
      <c r="G36" s="66">
        <v>9.33</v>
      </c>
      <c r="H36" t="s">
        <v>101</v>
      </c>
      <c r="I36" s="67">
        <v>0.01</v>
      </c>
      <c r="J36" s="67">
        <v>6.4000000000000003E-3</v>
      </c>
      <c r="K36" s="66">
        <v>10463085</v>
      </c>
      <c r="L36" s="66">
        <v>103.79</v>
      </c>
      <c r="M36" s="66">
        <v>0</v>
      </c>
      <c r="N36" s="66">
        <v>10859.635921499999</v>
      </c>
      <c r="O36" s="67">
        <v>1.1000000000000001E-3</v>
      </c>
      <c r="P36" s="67">
        <v>2.9100000000000001E-2</v>
      </c>
      <c r="Q36" s="67">
        <v>2.35E-2</v>
      </c>
    </row>
    <row r="37" spans="1:17">
      <c r="A37" t="s">
        <v>279</v>
      </c>
      <c r="B37" t="s">
        <v>280</v>
      </c>
      <c r="C37" t="s">
        <v>99</v>
      </c>
      <c r="D37" t="s">
        <v>223</v>
      </c>
      <c r="F37" t="s">
        <v>281</v>
      </c>
      <c r="G37" s="66">
        <v>19.03</v>
      </c>
      <c r="H37" t="s">
        <v>101</v>
      </c>
      <c r="I37" s="67">
        <v>3.7499999999999999E-2</v>
      </c>
      <c r="J37" s="67">
        <v>1.55E-2</v>
      </c>
      <c r="K37" s="66">
        <v>500000</v>
      </c>
      <c r="L37" s="66">
        <v>148.69999999999999</v>
      </c>
      <c r="M37" s="66">
        <v>0</v>
      </c>
      <c r="N37" s="66">
        <v>743.5</v>
      </c>
      <c r="O37" s="67">
        <v>0</v>
      </c>
      <c r="P37" s="67">
        <v>2E-3</v>
      </c>
      <c r="Q37" s="67">
        <v>1.6000000000000001E-3</v>
      </c>
    </row>
    <row r="38" spans="1:17">
      <c r="A38" t="s">
        <v>282</v>
      </c>
      <c r="B38" t="s">
        <v>283</v>
      </c>
      <c r="C38" t="s">
        <v>99</v>
      </c>
      <c r="D38" t="s">
        <v>223</v>
      </c>
      <c r="F38" t="s">
        <v>284</v>
      </c>
      <c r="G38" s="66">
        <v>0.83</v>
      </c>
      <c r="H38" t="s">
        <v>101</v>
      </c>
      <c r="I38" s="67">
        <v>0.01</v>
      </c>
      <c r="J38" s="67">
        <v>2.0000000000000001E-4</v>
      </c>
      <c r="K38" s="66">
        <v>14686756</v>
      </c>
      <c r="L38" s="66">
        <v>100.98</v>
      </c>
      <c r="M38" s="66">
        <v>0</v>
      </c>
      <c r="N38" s="66">
        <v>14830.6862088</v>
      </c>
      <c r="O38" s="67">
        <v>1E-3</v>
      </c>
      <c r="P38" s="67">
        <v>3.9699999999999999E-2</v>
      </c>
      <c r="Q38" s="67">
        <v>3.2000000000000001E-2</v>
      </c>
    </row>
    <row r="39" spans="1:17">
      <c r="A39" t="s">
        <v>285</v>
      </c>
      <c r="B39" t="s">
        <v>286</v>
      </c>
      <c r="C39" t="s">
        <v>99</v>
      </c>
      <c r="D39" t="s">
        <v>223</v>
      </c>
      <c r="F39" t="s">
        <v>287</v>
      </c>
      <c r="G39" s="66">
        <v>2.06</v>
      </c>
      <c r="H39" t="s">
        <v>101</v>
      </c>
      <c r="I39" s="67">
        <v>7.4999999999999997E-3</v>
      </c>
      <c r="J39" s="67">
        <v>8.9999999999999998E-4</v>
      </c>
      <c r="K39" s="66">
        <v>5080000</v>
      </c>
      <c r="L39" s="66">
        <v>102.07</v>
      </c>
      <c r="M39" s="66">
        <v>0</v>
      </c>
      <c r="N39" s="66">
        <v>5185.1559999999999</v>
      </c>
      <c r="O39" s="67">
        <v>2.9999999999999997E-4</v>
      </c>
      <c r="P39" s="67">
        <v>1.3899999999999999E-2</v>
      </c>
      <c r="Q39" s="67">
        <v>1.12E-2</v>
      </c>
    </row>
    <row r="40" spans="1:17">
      <c r="A40" t="s">
        <v>288</v>
      </c>
      <c r="B40" t="s">
        <v>289</v>
      </c>
      <c r="C40" t="s">
        <v>99</v>
      </c>
      <c r="D40" t="s">
        <v>223</v>
      </c>
      <c r="F40" t="s">
        <v>290</v>
      </c>
      <c r="G40" s="66">
        <v>7.56</v>
      </c>
      <c r="H40" t="s">
        <v>101</v>
      </c>
      <c r="I40" s="67">
        <v>2.2499999999999999E-2</v>
      </c>
      <c r="J40" s="67">
        <v>5.1999999999999998E-3</v>
      </c>
      <c r="K40" s="66">
        <v>26130000</v>
      </c>
      <c r="L40" s="66">
        <v>115.58</v>
      </c>
      <c r="M40" s="66">
        <v>0</v>
      </c>
      <c r="N40" s="66">
        <v>30201.054</v>
      </c>
      <c r="O40" s="67">
        <v>1.5E-3</v>
      </c>
      <c r="P40" s="67">
        <v>8.09E-2</v>
      </c>
      <c r="Q40" s="67">
        <v>6.5199999999999994E-2</v>
      </c>
    </row>
    <row r="41" spans="1:17">
      <c r="A41" t="s">
        <v>291</v>
      </c>
      <c r="B41" t="s">
        <v>292</v>
      </c>
      <c r="C41" t="s">
        <v>99</v>
      </c>
      <c r="D41" t="s">
        <v>223</v>
      </c>
      <c r="F41" t="s">
        <v>293</v>
      </c>
      <c r="G41" s="66">
        <v>2.38</v>
      </c>
      <c r="H41" t="s">
        <v>101</v>
      </c>
      <c r="I41" s="67">
        <v>1.2500000000000001E-2</v>
      </c>
      <c r="J41" s="67">
        <v>1.1000000000000001E-3</v>
      </c>
      <c r="K41" s="66">
        <v>10249517</v>
      </c>
      <c r="L41" s="66">
        <v>103.48</v>
      </c>
      <c r="M41" s="66">
        <v>0</v>
      </c>
      <c r="N41" s="66">
        <v>10606.200191600001</v>
      </c>
      <c r="O41" s="67">
        <v>8.9999999999999998E-4</v>
      </c>
      <c r="P41" s="67">
        <v>2.8400000000000002E-2</v>
      </c>
      <c r="Q41" s="67">
        <v>2.29E-2</v>
      </c>
    </row>
    <row r="42" spans="1:17">
      <c r="A42" t="s">
        <v>294</v>
      </c>
      <c r="B42" t="s">
        <v>295</v>
      </c>
      <c r="C42" t="s">
        <v>99</v>
      </c>
      <c r="D42" t="s">
        <v>223</v>
      </c>
      <c r="F42" t="s">
        <v>296</v>
      </c>
      <c r="G42" s="66">
        <v>2.64</v>
      </c>
      <c r="H42" t="s">
        <v>101</v>
      </c>
      <c r="I42" s="67">
        <v>4.2500000000000003E-2</v>
      </c>
      <c r="J42" s="67">
        <v>1.5E-3</v>
      </c>
      <c r="K42" s="66">
        <v>7141000.4500000002</v>
      </c>
      <c r="L42" s="66">
        <v>112.31</v>
      </c>
      <c r="M42" s="66">
        <v>0</v>
      </c>
      <c r="N42" s="66">
        <v>8020.0576053949999</v>
      </c>
      <c r="O42" s="67">
        <v>4.0000000000000002E-4</v>
      </c>
      <c r="P42" s="67">
        <v>2.1499999999999998E-2</v>
      </c>
      <c r="Q42" s="67">
        <v>1.7299999999999999E-2</v>
      </c>
    </row>
    <row r="43" spans="1:17">
      <c r="A43" t="s">
        <v>297</v>
      </c>
      <c r="B43" t="s">
        <v>298</v>
      </c>
      <c r="C43" t="s">
        <v>99</v>
      </c>
      <c r="D43" t="s">
        <v>223</v>
      </c>
      <c r="F43" t="s">
        <v>299</v>
      </c>
      <c r="G43" s="66">
        <v>4.93</v>
      </c>
      <c r="H43" t="s">
        <v>101</v>
      </c>
      <c r="I43" s="67">
        <v>1.7500000000000002E-2</v>
      </c>
      <c r="J43" s="67">
        <v>3.0000000000000001E-3</v>
      </c>
      <c r="K43" s="66">
        <v>36843883</v>
      </c>
      <c r="L43" s="66">
        <v>108.85</v>
      </c>
      <c r="M43" s="66">
        <v>0</v>
      </c>
      <c r="N43" s="66">
        <v>40104.566645500003</v>
      </c>
      <c r="O43" s="67">
        <v>1.9E-3</v>
      </c>
      <c r="P43" s="67">
        <v>0.1074</v>
      </c>
      <c r="Q43" s="67">
        <v>8.6599999999999996E-2</v>
      </c>
    </row>
    <row r="44" spans="1:17">
      <c r="A44" t="s">
        <v>300</v>
      </c>
      <c r="B44" t="s">
        <v>301</v>
      </c>
      <c r="C44" t="s">
        <v>99</v>
      </c>
      <c r="D44" t="s">
        <v>223</v>
      </c>
      <c r="F44" t="s">
        <v>281</v>
      </c>
      <c r="G44" s="66">
        <v>4.79</v>
      </c>
      <c r="H44" t="s">
        <v>101</v>
      </c>
      <c r="I44" s="67">
        <v>5.0000000000000001E-3</v>
      </c>
      <c r="J44" s="67">
        <v>2.7000000000000001E-3</v>
      </c>
      <c r="K44" s="66">
        <v>3000000</v>
      </c>
      <c r="L44" s="66">
        <v>101.18</v>
      </c>
      <c r="M44" s="66">
        <v>0</v>
      </c>
      <c r="N44" s="66">
        <v>3035.4</v>
      </c>
      <c r="O44" s="67">
        <v>5.0000000000000001E-4</v>
      </c>
      <c r="P44" s="67">
        <v>8.0999999999999996E-3</v>
      </c>
      <c r="Q44" s="67">
        <v>6.6E-3</v>
      </c>
    </row>
    <row r="45" spans="1:17">
      <c r="A45" t="s">
        <v>302</v>
      </c>
      <c r="B45" t="s">
        <v>303</v>
      </c>
      <c r="C45" t="s">
        <v>99</v>
      </c>
      <c r="D45" t="s">
        <v>223</v>
      </c>
      <c r="F45" t="s">
        <v>304</v>
      </c>
      <c r="G45" s="66">
        <v>5.41</v>
      </c>
      <c r="H45" t="s">
        <v>101</v>
      </c>
      <c r="I45" s="67">
        <v>6.25E-2</v>
      </c>
      <c r="J45" s="67">
        <v>3.8E-3</v>
      </c>
      <c r="K45" s="66">
        <v>851934</v>
      </c>
      <c r="L45" s="66">
        <v>140.84</v>
      </c>
      <c r="M45" s="66">
        <v>0</v>
      </c>
      <c r="N45" s="66">
        <v>1199.8638456000001</v>
      </c>
      <c r="O45" s="67">
        <v>1E-4</v>
      </c>
      <c r="P45" s="67">
        <v>3.2000000000000002E-3</v>
      </c>
      <c r="Q45" s="67">
        <v>2.5999999999999999E-3</v>
      </c>
    </row>
    <row r="46" spans="1:17">
      <c r="A46" t="s">
        <v>305</v>
      </c>
      <c r="B46" t="s">
        <v>306</v>
      </c>
      <c r="C46" t="s">
        <v>99</v>
      </c>
      <c r="D46" t="s">
        <v>223</v>
      </c>
      <c r="F46" t="s">
        <v>307</v>
      </c>
      <c r="G46" s="66">
        <v>15.18</v>
      </c>
      <c r="H46" t="s">
        <v>101</v>
      </c>
      <c r="I46" s="67">
        <v>5.5E-2</v>
      </c>
      <c r="J46" s="67">
        <v>1.3100000000000001E-2</v>
      </c>
      <c r="K46" s="66">
        <v>820797</v>
      </c>
      <c r="L46" s="66">
        <v>180.5</v>
      </c>
      <c r="M46" s="66">
        <v>0</v>
      </c>
      <c r="N46" s="66">
        <v>1481.538585</v>
      </c>
      <c r="O46" s="67">
        <v>0</v>
      </c>
      <c r="P46" s="67">
        <v>4.0000000000000001E-3</v>
      </c>
      <c r="Q46" s="67">
        <v>3.2000000000000002E-3</v>
      </c>
    </row>
    <row r="47" spans="1:17">
      <c r="A47" s="68" t="s">
        <v>308</v>
      </c>
      <c r="B47" s="14"/>
      <c r="C47" s="14"/>
      <c r="G47" s="70">
        <v>5.88</v>
      </c>
      <c r="J47" s="69">
        <v>5.4000000000000003E-3</v>
      </c>
      <c r="K47" s="70">
        <v>333333</v>
      </c>
      <c r="M47" s="70">
        <v>0</v>
      </c>
      <c r="N47" s="70">
        <v>330.0663366</v>
      </c>
      <c r="P47" s="69">
        <v>8.9999999999999998E-4</v>
      </c>
      <c r="Q47" s="69">
        <v>6.9999999999999999E-4</v>
      </c>
    </row>
    <row r="48" spans="1:17">
      <c r="A48" t="s">
        <v>309</v>
      </c>
      <c r="B48" t="s">
        <v>310</v>
      </c>
      <c r="C48" t="s">
        <v>99</v>
      </c>
      <c r="D48" t="s">
        <v>223</v>
      </c>
      <c r="F48" t="s">
        <v>311</v>
      </c>
      <c r="G48" s="66">
        <v>5.88</v>
      </c>
      <c r="H48" t="s">
        <v>101</v>
      </c>
      <c r="I48" s="67">
        <v>2.9999999999999997E-4</v>
      </c>
      <c r="J48" s="67">
        <v>5.4000000000000003E-3</v>
      </c>
      <c r="K48" s="66">
        <v>333333</v>
      </c>
      <c r="L48" s="66">
        <v>99.02</v>
      </c>
      <c r="M48" s="66">
        <v>0</v>
      </c>
      <c r="N48" s="66">
        <v>330.0663366</v>
      </c>
      <c r="O48" s="67">
        <v>0</v>
      </c>
      <c r="P48" s="67">
        <v>8.9999999999999998E-4</v>
      </c>
      <c r="Q48" s="67">
        <v>6.9999999999999999E-4</v>
      </c>
    </row>
    <row r="49" spans="1:17">
      <c r="A49" s="68" t="s">
        <v>312</v>
      </c>
      <c r="B49" s="14"/>
      <c r="C49" s="14"/>
      <c r="G49" s="70">
        <v>0</v>
      </c>
      <c r="J49" s="69">
        <v>0</v>
      </c>
      <c r="K49" s="70">
        <v>0</v>
      </c>
      <c r="M49" s="70">
        <v>0</v>
      </c>
      <c r="N49" s="70">
        <v>0</v>
      </c>
      <c r="P49" s="69">
        <v>0</v>
      </c>
      <c r="Q49" s="69">
        <v>0</v>
      </c>
    </row>
    <row r="50" spans="1:17">
      <c r="A50" t="s">
        <v>211</v>
      </c>
      <c r="B50" t="s">
        <v>211</v>
      </c>
      <c r="C50" s="14"/>
      <c r="D50" t="s">
        <v>211</v>
      </c>
      <c r="G50" s="66">
        <v>0</v>
      </c>
      <c r="H50" t="s">
        <v>211</v>
      </c>
      <c r="I50" s="67">
        <v>0</v>
      </c>
      <c r="J50" s="67">
        <v>0</v>
      </c>
      <c r="K50" s="66">
        <v>0</v>
      </c>
      <c r="L50" s="66">
        <v>0</v>
      </c>
      <c r="N50" s="66">
        <v>0</v>
      </c>
      <c r="O50" s="67">
        <v>0</v>
      </c>
      <c r="P50" s="67">
        <v>0</v>
      </c>
      <c r="Q50" s="67">
        <v>0</v>
      </c>
    </row>
    <row r="51" spans="1:17">
      <c r="A51" s="68" t="s">
        <v>216</v>
      </c>
      <c r="B51" s="14"/>
      <c r="C51" s="14"/>
      <c r="G51" s="70">
        <v>15.34</v>
      </c>
      <c r="J51" s="69">
        <v>2.2700000000000001E-2</v>
      </c>
      <c r="K51" s="70">
        <v>690000</v>
      </c>
      <c r="M51" s="70">
        <v>0</v>
      </c>
      <c r="N51" s="70">
        <v>2769.0316893418399</v>
      </c>
      <c r="P51" s="69">
        <v>7.4000000000000003E-3</v>
      </c>
      <c r="Q51" s="69">
        <v>6.0000000000000001E-3</v>
      </c>
    </row>
    <row r="52" spans="1:17">
      <c r="A52" s="68" t="s">
        <v>313</v>
      </c>
      <c r="B52" s="14"/>
      <c r="C52" s="14"/>
      <c r="G52" s="70">
        <v>15.34</v>
      </c>
      <c r="J52" s="69">
        <v>2.2700000000000001E-2</v>
      </c>
      <c r="K52" s="70">
        <v>690000</v>
      </c>
      <c r="M52" s="70">
        <v>0</v>
      </c>
      <c r="N52" s="70">
        <v>2769.0316893418399</v>
      </c>
      <c r="P52" s="69">
        <v>7.4000000000000003E-3</v>
      </c>
      <c r="Q52" s="69">
        <v>6.0000000000000001E-3</v>
      </c>
    </row>
    <row r="53" spans="1:17">
      <c r="A53" t="s">
        <v>314</v>
      </c>
      <c r="B53" t="s">
        <v>315</v>
      </c>
      <c r="C53" t="s">
        <v>316</v>
      </c>
      <c r="D53" t="s">
        <v>223</v>
      </c>
      <c r="E53" t="s">
        <v>317</v>
      </c>
      <c r="F53" t="s">
        <v>318</v>
      </c>
      <c r="G53" s="66">
        <v>6.73</v>
      </c>
      <c r="H53" t="s">
        <v>105</v>
      </c>
      <c r="I53" s="67">
        <v>3.2500000000000001E-2</v>
      </c>
      <c r="J53" s="67">
        <v>1.44E-2</v>
      </c>
      <c r="K53" s="66">
        <v>50000</v>
      </c>
      <c r="L53" s="66">
        <v>114.42452780000001</v>
      </c>
      <c r="M53" s="66">
        <v>0</v>
      </c>
      <c r="N53" s="66">
        <v>198.29770667739999</v>
      </c>
      <c r="O53" s="67">
        <v>0</v>
      </c>
      <c r="P53" s="67">
        <v>5.0000000000000001E-4</v>
      </c>
      <c r="Q53" s="67">
        <v>4.0000000000000002E-4</v>
      </c>
    </row>
    <row r="54" spans="1:17">
      <c r="A54" t="s">
        <v>319</v>
      </c>
      <c r="B54" t="s">
        <v>320</v>
      </c>
      <c r="C54" t="s">
        <v>122</v>
      </c>
      <c r="D54" t="s">
        <v>223</v>
      </c>
      <c r="E54" t="s">
        <v>317</v>
      </c>
      <c r="F54" t="s">
        <v>321</v>
      </c>
      <c r="G54" s="66">
        <v>22.09</v>
      </c>
      <c r="H54" t="s">
        <v>105</v>
      </c>
      <c r="I54" s="67">
        <v>3.7999999999999999E-2</v>
      </c>
      <c r="J54" s="67">
        <v>3.1300000000000001E-2</v>
      </c>
      <c r="K54" s="66">
        <v>390000</v>
      </c>
      <c r="L54" s="66">
        <v>116.15266666666666</v>
      </c>
      <c r="M54" s="66">
        <v>0</v>
      </c>
      <c r="N54" s="66">
        <v>1570.0820564000001</v>
      </c>
      <c r="O54" s="67">
        <v>0</v>
      </c>
      <c r="P54" s="67">
        <v>4.1999999999999997E-3</v>
      </c>
      <c r="Q54" s="67">
        <v>3.3999999999999998E-3</v>
      </c>
    </row>
    <row r="55" spans="1:17">
      <c r="A55" t="s">
        <v>322</v>
      </c>
      <c r="B55" t="s">
        <v>323</v>
      </c>
      <c r="C55" t="s">
        <v>122</v>
      </c>
      <c r="D55" t="s">
        <v>324</v>
      </c>
      <c r="E55" t="s">
        <v>317</v>
      </c>
      <c r="F55" t="s">
        <v>325</v>
      </c>
      <c r="G55" s="66">
        <v>3.43</v>
      </c>
      <c r="H55" t="s">
        <v>109</v>
      </c>
      <c r="I55" s="67">
        <v>2.8799999999999999E-2</v>
      </c>
      <c r="J55" s="67">
        <v>3.5000000000000001E-3</v>
      </c>
      <c r="K55" s="66">
        <v>100000</v>
      </c>
      <c r="L55" s="66">
        <v>110.1719028</v>
      </c>
      <c r="M55" s="66">
        <v>0</v>
      </c>
      <c r="N55" s="66">
        <v>427.77546419184</v>
      </c>
      <c r="O55" s="67">
        <v>0</v>
      </c>
      <c r="P55" s="67">
        <v>1.1000000000000001E-3</v>
      </c>
      <c r="Q55" s="67">
        <v>8.9999999999999998E-4</v>
      </c>
    </row>
    <row r="56" spans="1:17">
      <c r="A56" t="s">
        <v>326</v>
      </c>
      <c r="B56" t="s">
        <v>327</v>
      </c>
      <c r="C56" t="s">
        <v>122</v>
      </c>
      <c r="D56" t="s">
        <v>328</v>
      </c>
      <c r="E56" t="s">
        <v>329</v>
      </c>
      <c r="F56" t="s">
        <v>330</v>
      </c>
      <c r="G56" s="66">
        <v>8.51</v>
      </c>
      <c r="H56" t="s">
        <v>105</v>
      </c>
      <c r="I56" s="67">
        <v>2.5000000000000001E-2</v>
      </c>
      <c r="J56" s="67">
        <v>1.6E-2</v>
      </c>
      <c r="K56" s="66">
        <v>50000</v>
      </c>
      <c r="L56" s="66">
        <v>109.1367778</v>
      </c>
      <c r="M56" s="66">
        <v>0</v>
      </c>
      <c r="N56" s="66">
        <v>189.13403592739999</v>
      </c>
      <c r="O56" s="67">
        <v>0</v>
      </c>
      <c r="P56" s="67">
        <v>5.0000000000000001E-4</v>
      </c>
      <c r="Q56" s="67">
        <v>4.0000000000000002E-4</v>
      </c>
    </row>
    <row r="57" spans="1:17">
      <c r="A57" t="s">
        <v>331</v>
      </c>
      <c r="B57" t="s">
        <v>332</v>
      </c>
      <c r="C57" t="s">
        <v>122</v>
      </c>
      <c r="D57" t="s">
        <v>328</v>
      </c>
      <c r="E57" t="s">
        <v>329</v>
      </c>
      <c r="F57" t="s">
        <v>333</v>
      </c>
      <c r="G57" s="66">
        <v>8.84</v>
      </c>
      <c r="H57" t="s">
        <v>105</v>
      </c>
      <c r="I57" s="67">
        <v>2.75E-2</v>
      </c>
      <c r="J57" s="67">
        <v>1.66E-2</v>
      </c>
      <c r="K57" s="66">
        <v>100000</v>
      </c>
      <c r="L57" s="66">
        <v>110.7162222</v>
      </c>
      <c r="M57" s="66">
        <v>0</v>
      </c>
      <c r="N57" s="66">
        <v>383.7424261452</v>
      </c>
      <c r="O57" s="67">
        <v>0</v>
      </c>
      <c r="P57" s="67">
        <v>1E-3</v>
      </c>
      <c r="Q57" s="67">
        <v>8.0000000000000004E-4</v>
      </c>
    </row>
    <row r="58" spans="1:17">
      <c r="A58" s="68" t="s">
        <v>334</v>
      </c>
      <c r="B58" s="14"/>
      <c r="C58" s="14"/>
      <c r="G58" s="70">
        <v>0</v>
      </c>
      <c r="J58" s="69">
        <v>0</v>
      </c>
      <c r="K58" s="70">
        <v>0</v>
      </c>
      <c r="M58" s="70">
        <v>0</v>
      </c>
      <c r="N58" s="70">
        <v>0</v>
      </c>
      <c r="P58" s="69">
        <v>0</v>
      </c>
      <c r="Q58" s="69">
        <v>0</v>
      </c>
    </row>
    <row r="59" spans="1:17">
      <c r="A59" t="s">
        <v>211</v>
      </c>
      <c r="B59" t="s">
        <v>211</v>
      </c>
      <c r="C59" s="14"/>
      <c r="D59" t="s">
        <v>211</v>
      </c>
      <c r="G59" s="66">
        <v>0</v>
      </c>
      <c r="H59" t="s">
        <v>211</v>
      </c>
      <c r="I59" s="67">
        <v>0</v>
      </c>
      <c r="J59" s="67">
        <v>0</v>
      </c>
      <c r="K59" s="66">
        <v>0</v>
      </c>
      <c r="L59" s="66">
        <v>0</v>
      </c>
      <c r="N59" s="66">
        <v>0</v>
      </c>
      <c r="O59" s="67">
        <v>0</v>
      </c>
      <c r="P59" s="67">
        <v>0</v>
      </c>
      <c r="Q59" s="67">
        <v>0</v>
      </c>
    </row>
    <row r="60" spans="1:17">
      <c r="A60" s="93" t="s">
        <v>335</v>
      </c>
      <c r="B60" s="14"/>
      <c r="C60" s="14"/>
    </row>
    <row r="61" spans="1:17">
      <c r="A61" s="93" t="s">
        <v>336</v>
      </c>
      <c r="B61" s="14"/>
      <c r="C61" s="14"/>
    </row>
    <row r="62" spans="1:17">
      <c r="A62" s="93" t="s">
        <v>337</v>
      </c>
      <c r="B62" s="14"/>
      <c r="C62" s="14"/>
    </row>
    <row r="63" spans="1:17">
      <c r="A63" s="93" t="s">
        <v>338</v>
      </c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>
      <c r="A5" s="63" t="s">
        <v>194</v>
      </c>
      <c r="B5" t="s">
        <v>195</v>
      </c>
    </row>
    <row r="6" spans="1:22" ht="26.25" customHeight="1">
      <c r="A6" s="108" t="s">
        <v>178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197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858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211</v>
      </c>
      <c r="B13" t="s">
        <v>211</v>
      </c>
      <c r="C13" t="s">
        <v>211</v>
      </c>
      <c r="D13" t="s">
        <v>211</v>
      </c>
      <c r="E13" s="13"/>
      <c r="F13" s="13"/>
      <c r="G13" s="66">
        <v>0</v>
      </c>
      <c r="H13" t="s">
        <v>211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859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211</v>
      </c>
      <c r="B15" t="s">
        <v>211</v>
      </c>
      <c r="C15" t="s">
        <v>211</v>
      </c>
      <c r="D15" t="s">
        <v>211</v>
      </c>
      <c r="E15" s="13"/>
      <c r="F15" s="13"/>
      <c r="G15" s="66">
        <v>0</v>
      </c>
      <c r="H15" t="s">
        <v>211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340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211</v>
      </c>
      <c r="B17" t="s">
        <v>211</v>
      </c>
      <c r="C17" t="s">
        <v>211</v>
      </c>
      <c r="D17" t="s">
        <v>211</v>
      </c>
      <c r="E17" s="13"/>
      <c r="F17" s="13"/>
      <c r="G17" s="66">
        <v>0</v>
      </c>
      <c r="H17" t="s">
        <v>211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809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211</v>
      </c>
      <c r="B19" t="s">
        <v>211</v>
      </c>
      <c r="C19" t="s">
        <v>211</v>
      </c>
      <c r="D19" t="s">
        <v>211</v>
      </c>
      <c r="E19" s="13"/>
      <c r="F19" s="13"/>
      <c r="G19" s="66">
        <v>0</v>
      </c>
      <c r="H19" t="s">
        <v>211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341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211</v>
      </c>
      <c r="B22" t="s">
        <v>211</v>
      </c>
      <c r="C22" t="s">
        <v>211</v>
      </c>
      <c r="D22" t="s">
        <v>211</v>
      </c>
      <c r="G22" s="66">
        <v>0</v>
      </c>
      <c r="H22" t="s">
        <v>211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342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211</v>
      </c>
      <c r="B24" t="s">
        <v>211</v>
      </c>
      <c r="C24" t="s">
        <v>211</v>
      </c>
      <c r="D24" t="s">
        <v>211</v>
      </c>
      <c r="G24" s="66">
        <v>0</v>
      </c>
      <c r="H24" t="s">
        <v>211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93" t="s">
        <v>218</v>
      </c>
      <c r="C25" s="14"/>
    </row>
    <row r="26" spans="1:22">
      <c r="A26" s="93" t="s">
        <v>335</v>
      </c>
      <c r="C26" s="14"/>
    </row>
    <row r="27" spans="1:22">
      <c r="A27" s="93" t="s">
        <v>336</v>
      </c>
      <c r="C27" s="14"/>
    </row>
    <row r="28" spans="1:22">
      <c r="A28" s="93" t="s">
        <v>337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3" t="s">
        <v>194</v>
      </c>
      <c r="B5" t="s">
        <v>195</v>
      </c>
    </row>
    <row r="6" spans="1:67" ht="26.25" customHeight="1">
      <c r="A6" s="94" t="s">
        <v>67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BO6" s="16"/>
    </row>
    <row r="7" spans="1:67" ht="26.25" customHeight="1">
      <c r="A7" s="94" t="s">
        <v>81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J7" s="16"/>
      <c r="BO7" s="16"/>
    </row>
    <row r="8" spans="1:67" s="16" customFormat="1" ht="20.25">
      <c r="A8" s="105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101" t="s">
        <v>191</v>
      </c>
      <c r="Q8" s="43" t="s">
        <v>55</v>
      </c>
      <c r="R8" s="43" t="s">
        <v>72</v>
      </c>
      <c r="S8" s="43" t="s">
        <v>56</v>
      </c>
      <c r="T8" s="106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197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339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211</v>
      </c>
      <c r="B14" t="s">
        <v>211</v>
      </c>
      <c r="C14" s="14"/>
      <c r="D14" s="14"/>
      <c r="E14" s="14"/>
      <c r="F14" t="s">
        <v>211</v>
      </c>
      <c r="G14" t="s">
        <v>211</v>
      </c>
      <c r="J14" s="66">
        <v>0</v>
      </c>
      <c r="K14" t="s">
        <v>211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211</v>
      </c>
      <c r="B16" t="s">
        <v>211</v>
      </c>
      <c r="C16" s="14"/>
      <c r="D16" s="14"/>
      <c r="E16" s="14"/>
      <c r="F16" t="s">
        <v>211</v>
      </c>
      <c r="G16" t="s">
        <v>211</v>
      </c>
      <c r="J16" s="66">
        <v>0</v>
      </c>
      <c r="K16" t="s">
        <v>211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340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211</v>
      </c>
      <c r="B18" t="s">
        <v>211</v>
      </c>
      <c r="C18" s="14"/>
      <c r="D18" s="14"/>
      <c r="E18" s="14"/>
      <c r="F18" t="s">
        <v>211</v>
      </c>
      <c r="G18" t="s">
        <v>211</v>
      </c>
      <c r="J18" s="66">
        <v>0</v>
      </c>
      <c r="K18" t="s">
        <v>211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216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341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211</v>
      </c>
      <c r="B21" t="s">
        <v>211</v>
      </c>
      <c r="C21" s="14"/>
      <c r="D21" s="14"/>
      <c r="E21" s="14"/>
      <c r="F21" t="s">
        <v>211</v>
      </c>
      <c r="G21" t="s">
        <v>211</v>
      </c>
      <c r="J21" s="66">
        <v>0</v>
      </c>
      <c r="K21" t="s">
        <v>211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342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211</v>
      </c>
      <c r="B23" t="s">
        <v>211</v>
      </c>
      <c r="C23" s="14"/>
      <c r="D23" s="14"/>
      <c r="E23" s="14"/>
      <c r="F23" t="s">
        <v>211</v>
      </c>
      <c r="G23" t="s">
        <v>211</v>
      </c>
      <c r="J23" s="66">
        <v>0</v>
      </c>
      <c r="K23" t="s">
        <v>211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93" t="s">
        <v>218</v>
      </c>
      <c r="B24" s="14"/>
      <c r="C24" s="14"/>
      <c r="D24" s="14"/>
      <c r="E24" s="14"/>
      <c r="F24" s="14"/>
    </row>
    <row r="25" spans="1:20">
      <c r="A25" s="93" t="s">
        <v>335</v>
      </c>
      <c r="B25" s="14"/>
      <c r="C25" s="14"/>
      <c r="D25" s="14"/>
      <c r="E25" s="14"/>
      <c r="F25" s="14"/>
    </row>
    <row r="26" spans="1:20">
      <c r="A26" s="93" t="s">
        <v>336</v>
      </c>
      <c r="B26" s="14"/>
      <c r="C26" s="14"/>
      <c r="D26" s="14"/>
      <c r="E26" s="14"/>
      <c r="F26" s="14"/>
    </row>
    <row r="27" spans="1:20">
      <c r="A27" s="93" t="s">
        <v>337</v>
      </c>
      <c r="B27" s="14"/>
      <c r="C27" s="14"/>
      <c r="D27" s="14"/>
      <c r="E27" s="14"/>
      <c r="F27" s="14"/>
    </row>
    <row r="28" spans="1:20">
      <c r="A28" s="93" t="s">
        <v>338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80" customWidth="1"/>
    <col min="2" max="2" width="12.42578125" style="80" customWidth="1"/>
    <col min="3" max="3" width="12.7109375" style="80" customWidth="1"/>
    <col min="4" max="4" width="11.85546875" style="80" customWidth="1"/>
    <col min="5" max="5" width="13.85546875" style="80" customWidth="1"/>
    <col min="6" max="6" width="11.85546875" style="72" customWidth="1"/>
    <col min="7" max="7" width="10.7109375" style="72" customWidth="1"/>
    <col min="8" max="8" width="11.140625" style="72" customWidth="1"/>
    <col min="9" max="9" width="15.140625" style="72" customWidth="1"/>
    <col min="10" max="10" width="10.7109375" style="72" customWidth="1"/>
    <col min="11" max="11" width="11.5703125" style="72" customWidth="1"/>
    <col min="12" max="12" width="13.85546875" style="72" customWidth="1"/>
    <col min="13" max="13" width="15.5703125" style="72" customWidth="1"/>
    <col min="14" max="14" width="14.7109375" style="72" customWidth="1"/>
    <col min="15" max="15" width="11.7109375" style="72" customWidth="1"/>
    <col min="16" max="16" width="31.140625" style="72" customWidth="1"/>
    <col min="17" max="17" width="14.7109375" style="72" customWidth="1"/>
    <col min="18" max="18" width="22.7109375" style="72" customWidth="1"/>
    <col min="19" max="19" width="26.85546875" style="72" customWidth="1"/>
    <col min="20" max="20" width="25.42578125" style="72" customWidth="1"/>
    <col min="21" max="21" width="7.5703125" style="72" hidden="1"/>
    <col min="22" max="22" width="6.7109375" style="72" hidden="1"/>
    <col min="23" max="23" width="7.7109375" style="72" hidden="1"/>
    <col min="24" max="24" width="7.140625" style="72" hidden="1"/>
    <col min="25" max="25" width="6" style="72" hidden="1"/>
    <col min="26" max="26" width="7.85546875" style="72" hidden="1"/>
    <col min="27" max="27" width="8.140625" style="72" hidden="1"/>
    <col min="28" max="28" width="6.28515625" style="72" hidden="1"/>
    <col min="29" max="29" width="8" style="72" hidden="1"/>
    <col min="30" max="30" width="8.7109375" style="72" hidden="1"/>
    <col min="31" max="31" width="10" style="72" hidden="1"/>
    <col min="32" max="32" width="9.5703125" style="72" hidden="1"/>
    <col min="33" max="33" width="6.140625" style="72" hidden="1"/>
    <col min="34" max="35" width="5.7109375" style="72" hidden="1"/>
    <col min="36" max="36" width="6.85546875" style="72" hidden="1"/>
    <col min="37" max="37" width="6.42578125" style="72" hidden="1"/>
    <col min="38" max="38" width="6.7109375" style="72" hidden="1"/>
    <col min="39" max="39" width="7.28515625" style="72" hidden="1"/>
    <col min="40" max="51" width="5.7109375" style="72" hidden="1"/>
    <col min="52" max="52" width="9.140625" style="72" hidden="1"/>
    <col min="53" max="66" width="0" style="72" hidden="1"/>
    <col min="67" max="16384" width="9.140625" style="72" hidden="1"/>
  </cols>
  <sheetData>
    <row r="1" spans="1:65" s="14" customFormat="1">
      <c r="A1" s="2" t="s">
        <v>0</v>
      </c>
      <c r="B1" t="s">
        <v>192</v>
      </c>
      <c r="C1" s="13"/>
      <c r="D1" s="13"/>
      <c r="E1" s="13"/>
    </row>
    <row r="2" spans="1:65" s="14" customFormat="1">
      <c r="A2" s="2" t="s">
        <v>1</v>
      </c>
      <c r="B2" s="13"/>
      <c r="C2" s="13"/>
      <c r="D2" s="13"/>
      <c r="E2" s="13"/>
    </row>
    <row r="3" spans="1:65" s="14" customFormat="1">
      <c r="A3" s="2" t="s">
        <v>2</v>
      </c>
      <c r="B3" t="s">
        <v>193</v>
      </c>
      <c r="C3" s="13"/>
      <c r="D3" s="13"/>
      <c r="E3" s="13"/>
    </row>
    <row r="4" spans="1:65" s="14" customFormat="1">
      <c r="A4" s="2" t="s">
        <v>3</v>
      </c>
      <c r="B4" s="13"/>
      <c r="C4" s="13"/>
      <c r="D4" s="13"/>
      <c r="E4" s="13"/>
    </row>
    <row r="5" spans="1:65" s="14" customFormat="1">
      <c r="A5" s="63" t="s">
        <v>194</v>
      </c>
      <c r="B5" t="s">
        <v>195</v>
      </c>
      <c r="C5" s="13"/>
      <c r="D5" s="13"/>
      <c r="E5" s="13"/>
    </row>
    <row r="6" spans="1:65" s="14" customFormat="1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</row>
    <row r="7" spans="1:65" s="14" customFormat="1" ht="26.25" customHeight="1">
      <c r="A7" s="108" t="s">
        <v>88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101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3.86</v>
      </c>
      <c r="K11" s="7"/>
      <c r="L11" s="7"/>
      <c r="M11" s="65">
        <v>5.0099999999999999E-2</v>
      </c>
      <c r="N11" s="64">
        <v>61097072.579999998</v>
      </c>
      <c r="O11" s="28"/>
      <c r="P11" s="64">
        <v>374.06400000000002</v>
      </c>
      <c r="Q11" s="64">
        <v>61509.80732155122</v>
      </c>
      <c r="R11" s="7"/>
      <c r="S11" s="65">
        <v>1</v>
      </c>
      <c r="T11" s="65">
        <v>0.1328</v>
      </c>
      <c r="U11" s="30"/>
      <c r="BH11" s="14"/>
      <c r="BI11" s="16"/>
      <c r="BJ11" s="14"/>
      <c r="BM11" s="14"/>
    </row>
    <row r="12" spans="1:65">
      <c r="A12" s="77" t="s">
        <v>197</v>
      </c>
      <c r="B12" s="72"/>
      <c r="C12" s="72"/>
      <c r="D12" s="72"/>
      <c r="E12" s="72"/>
      <c r="J12" s="78">
        <v>3.83</v>
      </c>
      <c r="M12" s="79">
        <v>5.0099999999999999E-2</v>
      </c>
      <c r="N12" s="78">
        <v>60772072.579999998</v>
      </c>
      <c r="P12" s="78">
        <v>374.06400000000002</v>
      </c>
      <c r="Q12" s="78">
        <v>60420.437981951254</v>
      </c>
      <c r="S12" s="79">
        <v>0.98229999999999995</v>
      </c>
      <c r="T12" s="79">
        <v>0.1305</v>
      </c>
    </row>
    <row r="13" spans="1:65">
      <c r="A13" s="77" t="s">
        <v>339</v>
      </c>
      <c r="B13" s="72"/>
      <c r="C13" s="72"/>
      <c r="D13" s="72"/>
      <c r="E13" s="72"/>
      <c r="J13" s="78">
        <v>4.4800000000000004</v>
      </c>
      <c r="M13" s="79">
        <v>2.7400000000000001E-2</v>
      </c>
      <c r="N13" s="78">
        <v>33311111.969999999</v>
      </c>
      <c r="P13" s="78">
        <v>291.89715999999999</v>
      </c>
      <c r="Q13" s="78">
        <v>34887.990172674014</v>
      </c>
      <c r="S13" s="79">
        <v>0.56720000000000004</v>
      </c>
      <c r="T13" s="79">
        <v>7.5300000000000006E-2</v>
      </c>
    </row>
    <row r="14" spans="1:65">
      <c r="A14" s="73" t="s">
        <v>343</v>
      </c>
      <c r="B14" s="74">
        <v>1142215</v>
      </c>
      <c r="C14" s="73" t="s">
        <v>99</v>
      </c>
      <c r="D14" s="73" t="s">
        <v>122</v>
      </c>
      <c r="E14" s="73" t="s">
        <v>344</v>
      </c>
      <c r="F14" s="73" t="s">
        <v>345</v>
      </c>
      <c r="G14" s="73" t="s">
        <v>926</v>
      </c>
      <c r="H14" s="73" t="s">
        <v>202</v>
      </c>
      <c r="I14" s="73" t="s">
        <v>346</v>
      </c>
      <c r="J14" s="75">
        <v>2.3199999999999998</v>
      </c>
      <c r="K14" s="73" t="s">
        <v>101</v>
      </c>
      <c r="L14" s="76">
        <v>6.1999999999999998E-3</v>
      </c>
      <c r="M14" s="76">
        <v>5.4000000000000003E-3</v>
      </c>
      <c r="N14" s="75">
        <v>1120000</v>
      </c>
      <c r="O14" s="75">
        <v>100.59</v>
      </c>
      <c r="P14" s="75">
        <v>0</v>
      </c>
      <c r="Q14" s="75">
        <v>1126.6079999999999</v>
      </c>
      <c r="R14" s="76">
        <v>2.0000000000000001E-4</v>
      </c>
      <c r="S14" s="76">
        <v>1.83E-2</v>
      </c>
      <c r="T14" s="76">
        <v>2.3999999999999998E-3</v>
      </c>
    </row>
    <row r="15" spans="1:65">
      <c r="A15" s="73" t="s">
        <v>347</v>
      </c>
      <c r="B15" s="74">
        <v>1162577</v>
      </c>
      <c r="C15" s="73" t="s">
        <v>99</v>
      </c>
      <c r="D15" s="73" t="s">
        <v>122</v>
      </c>
      <c r="E15" s="73" t="s">
        <v>344</v>
      </c>
      <c r="F15" s="73" t="s">
        <v>345</v>
      </c>
      <c r="G15" s="73" t="s">
        <v>926</v>
      </c>
      <c r="H15" s="73" t="s">
        <v>202</v>
      </c>
      <c r="I15" s="73" t="s">
        <v>348</v>
      </c>
      <c r="J15" s="75">
        <v>5.54</v>
      </c>
      <c r="K15" s="73" t="s">
        <v>101</v>
      </c>
      <c r="L15" s="76">
        <v>5.0000000000000001E-4</v>
      </c>
      <c r="M15" s="76">
        <v>7.1000000000000004E-3</v>
      </c>
      <c r="N15" s="75">
        <v>1017000</v>
      </c>
      <c r="O15" s="75">
        <v>95.75</v>
      </c>
      <c r="P15" s="75">
        <v>0</v>
      </c>
      <c r="Q15" s="75">
        <v>973.77750000000003</v>
      </c>
      <c r="R15" s="76">
        <v>1.2999999999999999E-3</v>
      </c>
      <c r="S15" s="76">
        <v>1.5800000000000002E-2</v>
      </c>
      <c r="T15" s="76">
        <v>2.0999999999999999E-3</v>
      </c>
    </row>
    <row r="16" spans="1:65">
      <c r="A16" s="73" t="s">
        <v>349</v>
      </c>
      <c r="B16" s="74">
        <v>1160290</v>
      </c>
      <c r="C16" s="73" t="s">
        <v>99</v>
      </c>
      <c r="D16" s="73" t="s">
        <v>122</v>
      </c>
      <c r="E16" s="73" t="s">
        <v>350</v>
      </c>
      <c r="F16" s="73" t="s">
        <v>351</v>
      </c>
      <c r="G16" s="73" t="s">
        <v>926</v>
      </c>
      <c r="H16" s="73" t="s">
        <v>202</v>
      </c>
      <c r="I16" s="73" t="s">
        <v>352</v>
      </c>
      <c r="J16" s="75">
        <v>5.18</v>
      </c>
      <c r="K16" s="73" t="s">
        <v>101</v>
      </c>
      <c r="L16" s="76">
        <v>1E-3</v>
      </c>
      <c r="M16" s="76">
        <v>2.5999999999999999E-3</v>
      </c>
      <c r="N16" s="75">
        <v>609000</v>
      </c>
      <c r="O16" s="75">
        <v>98.56</v>
      </c>
      <c r="P16" s="75">
        <v>0</v>
      </c>
      <c r="Q16" s="75">
        <v>600.23040000000003</v>
      </c>
      <c r="R16" s="76">
        <v>4.0000000000000002E-4</v>
      </c>
      <c r="S16" s="76">
        <v>9.7999999999999997E-3</v>
      </c>
      <c r="T16" s="76">
        <v>1.2999999999999999E-3</v>
      </c>
    </row>
    <row r="17" spans="1:20">
      <c r="A17" s="73" t="s">
        <v>353</v>
      </c>
      <c r="B17" s="74">
        <v>1135177</v>
      </c>
      <c r="C17" s="73" t="s">
        <v>99</v>
      </c>
      <c r="D17" s="73" t="s">
        <v>122</v>
      </c>
      <c r="E17" s="73" t="s">
        <v>350</v>
      </c>
      <c r="F17" s="73" t="s">
        <v>351</v>
      </c>
      <c r="G17" s="73" t="s">
        <v>926</v>
      </c>
      <c r="H17" s="73" t="s">
        <v>202</v>
      </c>
      <c r="I17" s="73" t="s">
        <v>354</v>
      </c>
      <c r="J17" s="75">
        <v>0.75</v>
      </c>
      <c r="K17" s="73" t="s">
        <v>101</v>
      </c>
      <c r="L17" s="76">
        <v>8.0000000000000002E-3</v>
      </c>
      <c r="M17" s="76">
        <v>6.1999999999999998E-3</v>
      </c>
      <c r="N17" s="75">
        <v>10000.19</v>
      </c>
      <c r="O17" s="75">
        <v>101.85</v>
      </c>
      <c r="P17" s="75">
        <v>0</v>
      </c>
      <c r="Q17" s="75">
        <v>10.185193515</v>
      </c>
      <c r="R17" s="76">
        <v>0</v>
      </c>
      <c r="S17" s="76">
        <v>2.0000000000000001E-4</v>
      </c>
      <c r="T17" s="76">
        <v>0</v>
      </c>
    </row>
    <row r="18" spans="1:20">
      <c r="A18" s="73" t="s">
        <v>355</v>
      </c>
      <c r="B18" s="74">
        <v>1119825</v>
      </c>
      <c r="C18" s="73" t="s">
        <v>99</v>
      </c>
      <c r="D18" s="73" t="s">
        <v>122</v>
      </c>
      <c r="E18" s="73" t="s">
        <v>356</v>
      </c>
      <c r="F18" s="73" t="s">
        <v>351</v>
      </c>
      <c r="G18" s="73" t="s">
        <v>926</v>
      </c>
      <c r="H18" s="73" t="s">
        <v>202</v>
      </c>
      <c r="I18" s="73" t="s">
        <v>357</v>
      </c>
      <c r="J18" s="75">
        <v>1.53</v>
      </c>
      <c r="K18" s="73" t="s">
        <v>101</v>
      </c>
      <c r="L18" s="76">
        <v>3.5499999999999997E-2</v>
      </c>
      <c r="M18" s="76">
        <v>1.34E-2</v>
      </c>
      <c r="N18" s="75">
        <v>22000.58</v>
      </c>
      <c r="O18" s="75">
        <v>115</v>
      </c>
      <c r="P18" s="75">
        <v>0</v>
      </c>
      <c r="Q18" s="75">
        <v>25.300667000000001</v>
      </c>
      <c r="R18" s="76">
        <v>1E-4</v>
      </c>
      <c r="S18" s="76">
        <v>4.0000000000000002E-4</v>
      </c>
      <c r="T18" s="76">
        <v>1E-4</v>
      </c>
    </row>
    <row r="19" spans="1:20">
      <c r="A19" s="73" t="s">
        <v>358</v>
      </c>
      <c r="B19" s="74">
        <v>1134147</v>
      </c>
      <c r="C19" s="73" t="s">
        <v>99</v>
      </c>
      <c r="D19" s="73" t="s">
        <v>122</v>
      </c>
      <c r="E19" s="73" t="s">
        <v>356</v>
      </c>
      <c r="F19" s="73" t="s">
        <v>351</v>
      </c>
      <c r="G19" s="73" t="s">
        <v>926</v>
      </c>
      <c r="H19" s="73" t="s">
        <v>202</v>
      </c>
      <c r="I19" s="73" t="s">
        <v>348</v>
      </c>
      <c r="J19" s="75">
        <v>4.95</v>
      </c>
      <c r="K19" s="73" t="s">
        <v>101</v>
      </c>
      <c r="L19" s="76">
        <v>1.4999999999999999E-2</v>
      </c>
      <c r="M19" s="76">
        <v>3.8E-3</v>
      </c>
      <c r="N19" s="75">
        <v>10000</v>
      </c>
      <c r="O19" s="75">
        <v>105.97</v>
      </c>
      <c r="P19" s="75">
        <v>0</v>
      </c>
      <c r="Q19" s="75">
        <v>10.597</v>
      </c>
      <c r="R19" s="76">
        <v>0</v>
      </c>
      <c r="S19" s="76">
        <v>2.0000000000000001E-4</v>
      </c>
      <c r="T19" s="76">
        <v>0</v>
      </c>
    </row>
    <row r="20" spans="1:20">
      <c r="A20" s="73" t="s">
        <v>359</v>
      </c>
      <c r="B20" s="74">
        <v>1095066</v>
      </c>
      <c r="C20" s="73" t="s">
        <v>99</v>
      </c>
      <c r="D20" s="73" t="s">
        <v>122</v>
      </c>
      <c r="E20" s="73" t="s">
        <v>356</v>
      </c>
      <c r="F20" s="73" t="s">
        <v>351</v>
      </c>
      <c r="G20" s="73" t="s">
        <v>926</v>
      </c>
      <c r="H20" s="73" t="s">
        <v>202</v>
      </c>
      <c r="I20" s="73" t="s">
        <v>360</v>
      </c>
      <c r="J20" s="75">
        <v>0.44</v>
      </c>
      <c r="K20" s="73" t="s">
        <v>101</v>
      </c>
      <c r="L20" s="76">
        <v>4.65E-2</v>
      </c>
      <c r="M20" s="76">
        <v>2.5999999999999999E-3</v>
      </c>
      <c r="N20" s="75">
        <v>230015.94</v>
      </c>
      <c r="O20" s="75">
        <v>125.67</v>
      </c>
      <c r="P20" s="75">
        <v>0</v>
      </c>
      <c r="Q20" s="75">
        <v>289.06103179799999</v>
      </c>
      <c r="R20" s="76">
        <v>1.1999999999999999E-3</v>
      </c>
      <c r="S20" s="76">
        <v>4.7000000000000002E-3</v>
      </c>
      <c r="T20" s="76">
        <v>5.9999999999999995E-4</v>
      </c>
    </row>
    <row r="21" spans="1:20">
      <c r="A21" s="73" t="s">
        <v>361</v>
      </c>
      <c r="B21" s="74">
        <v>6040505</v>
      </c>
      <c r="C21" s="73" t="s">
        <v>99</v>
      </c>
      <c r="D21" s="73" t="s">
        <v>122</v>
      </c>
      <c r="E21" s="73" t="s">
        <v>362</v>
      </c>
      <c r="F21" s="73" t="s">
        <v>351</v>
      </c>
      <c r="G21" s="73" t="s">
        <v>948</v>
      </c>
      <c r="H21" s="73" t="s">
        <v>149</v>
      </c>
      <c r="I21" s="73" t="s">
        <v>227</v>
      </c>
      <c r="J21" s="75">
        <v>3.15</v>
      </c>
      <c r="K21" s="73" t="s">
        <v>101</v>
      </c>
      <c r="L21" s="76">
        <v>0.01</v>
      </c>
      <c r="M21" s="76">
        <v>3.5999999999999999E-3</v>
      </c>
      <c r="N21" s="75">
        <v>483000</v>
      </c>
      <c r="O21" s="75">
        <v>101.79</v>
      </c>
      <c r="P21" s="75">
        <v>0</v>
      </c>
      <c r="Q21" s="75">
        <v>491.64569999999998</v>
      </c>
      <c r="R21" s="76">
        <v>2.0000000000000001E-4</v>
      </c>
      <c r="S21" s="76">
        <v>8.0000000000000002E-3</v>
      </c>
      <c r="T21" s="76">
        <v>1.1000000000000001E-3</v>
      </c>
    </row>
    <row r="22" spans="1:20">
      <c r="A22" s="73" t="s">
        <v>363</v>
      </c>
      <c r="B22" s="74">
        <v>2310217</v>
      </c>
      <c r="C22" s="73" t="s">
        <v>99</v>
      </c>
      <c r="D22" s="73" t="s">
        <v>122</v>
      </c>
      <c r="E22" s="73" t="s">
        <v>364</v>
      </c>
      <c r="F22" s="73" t="s">
        <v>351</v>
      </c>
      <c r="G22" s="73" t="s">
        <v>926</v>
      </c>
      <c r="H22" s="73" t="s">
        <v>202</v>
      </c>
      <c r="I22" s="73" t="s">
        <v>346</v>
      </c>
      <c r="J22" s="75">
        <v>4.17</v>
      </c>
      <c r="K22" s="73" t="s">
        <v>101</v>
      </c>
      <c r="L22" s="76">
        <v>8.6E-3</v>
      </c>
      <c r="M22" s="76">
        <v>4.4999999999999997E-3</v>
      </c>
      <c r="N22" s="75">
        <v>569000</v>
      </c>
      <c r="O22" s="75">
        <v>103.29</v>
      </c>
      <c r="P22" s="75">
        <v>0</v>
      </c>
      <c r="Q22" s="75">
        <v>587.7201</v>
      </c>
      <c r="R22" s="76">
        <v>2.0000000000000001E-4</v>
      </c>
      <c r="S22" s="76">
        <v>9.5999999999999992E-3</v>
      </c>
      <c r="T22" s="76">
        <v>1.2999999999999999E-3</v>
      </c>
    </row>
    <row r="23" spans="1:20">
      <c r="A23" s="73" t="s">
        <v>365</v>
      </c>
      <c r="B23" s="74">
        <v>2310225</v>
      </c>
      <c r="C23" s="73" t="s">
        <v>99</v>
      </c>
      <c r="D23" s="73" t="s">
        <v>122</v>
      </c>
      <c r="E23" s="73" t="s">
        <v>364</v>
      </c>
      <c r="F23" s="73" t="s">
        <v>351</v>
      </c>
      <c r="G23" s="73" t="s">
        <v>926</v>
      </c>
      <c r="H23" s="73" t="s">
        <v>202</v>
      </c>
      <c r="I23" s="73" t="s">
        <v>348</v>
      </c>
      <c r="J23" s="75">
        <v>6.93</v>
      </c>
      <c r="K23" s="73" t="s">
        <v>101</v>
      </c>
      <c r="L23" s="76">
        <v>1.2200000000000001E-2</v>
      </c>
      <c r="M23" s="76">
        <v>3.5000000000000001E-3</v>
      </c>
      <c r="N23" s="75">
        <v>300000</v>
      </c>
      <c r="O23" s="75">
        <v>108.12</v>
      </c>
      <c r="P23" s="75">
        <v>0</v>
      </c>
      <c r="Q23" s="75">
        <v>324.36</v>
      </c>
      <c r="R23" s="76">
        <v>4.0000000000000002E-4</v>
      </c>
      <c r="S23" s="76">
        <v>5.3E-3</v>
      </c>
      <c r="T23" s="76">
        <v>6.9999999999999999E-4</v>
      </c>
    </row>
    <row r="24" spans="1:20">
      <c r="A24" s="73" t="s">
        <v>366</v>
      </c>
      <c r="B24" s="74">
        <v>2310324</v>
      </c>
      <c r="C24" s="73" t="s">
        <v>99</v>
      </c>
      <c r="D24" s="73" t="s">
        <v>122</v>
      </c>
      <c r="E24" s="73" t="s">
        <v>364</v>
      </c>
      <c r="F24" s="73" t="s">
        <v>351</v>
      </c>
      <c r="G24" s="73" t="s">
        <v>926</v>
      </c>
      <c r="H24" s="73" t="s">
        <v>202</v>
      </c>
      <c r="I24" s="73" t="s">
        <v>367</v>
      </c>
      <c r="J24" s="75">
        <v>3.33</v>
      </c>
      <c r="K24" s="73" t="s">
        <v>101</v>
      </c>
      <c r="L24" s="76">
        <v>1E-3</v>
      </c>
      <c r="M24" s="76">
        <v>4.4999999999999997E-3</v>
      </c>
      <c r="N24" s="75">
        <v>738000</v>
      </c>
      <c r="O24" s="75">
        <v>98.21</v>
      </c>
      <c r="P24" s="75">
        <v>0</v>
      </c>
      <c r="Q24" s="75">
        <v>724.78980000000001</v>
      </c>
      <c r="R24" s="76">
        <v>2.9999999999999997E-4</v>
      </c>
      <c r="S24" s="76">
        <v>1.18E-2</v>
      </c>
      <c r="T24" s="76">
        <v>1.6000000000000001E-3</v>
      </c>
    </row>
    <row r="25" spans="1:20">
      <c r="A25" s="73" t="s">
        <v>368</v>
      </c>
      <c r="B25" s="74">
        <v>2310142</v>
      </c>
      <c r="C25" s="73" t="s">
        <v>99</v>
      </c>
      <c r="D25" s="73" t="s">
        <v>122</v>
      </c>
      <c r="E25" s="73" t="s">
        <v>364</v>
      </c>
      <c r="F25" s="73" t="s">
        <v>351</v>
      </c>
      <c r="G25" s="73" t="s">
        <v>926</v>
      </c>
      <c r="H25" s="73" t="s">
        <v>202</v>
      </c>
      <c r="I25" s="73" t="s">
        <v>244</v>
      </c>
      <c r="J25" s="75">
        <v>0.7</v>
      </c>
      <c r="K25" s="73" t="s">
        <v>101</v>
      </c>
      <c r="L25" s="76">
        <v>4.1000000000000003E-3</v>
      </c>
      <c r="M25" s="76">
        <v>2.3E-3</v>
      </c>
      <c r="N25" s="75">
        <v>334000.69</v>
      </c>
      <c r="O25" s="75">
        <v>100.05</v>
      </c>
      <c r="P25" s="75">
        <v>0</v>
      </c>
      <c r="Q25" s="75">
        <v>334.16769034499998</v>
      </c>
      <c r="R25" s="76">
        <v>4.0000000000000002E-4</v>
      </c>
      <c r="S25" s="76">
        <v>5.4000000000000003E-3</v>
      </c>
      <c r="T25" s="76">
        <v>6.9999999999999999E-4</v>
      </c>
    </row>
    <row r="26" spans="1:20">
      <c r="A26" s="73" t="s">
        <v>369</v>
      </c>
      <c r="B26" s="74">
        <v>2310191</v>
      </c>
      <c r="C26" s="73" t="s">
        <v>99</v>
      </c>
      <c r="D26" s="73" t="s">
        <v>122</v>
      </c>
      <c r="E26" s="73" t="s">
        <v>364</v>
      </c>
      <c r="F26" s="73" t="s">
        <v>351</v>
      </c>
      <c r="G26" s="73" t="s">
        <v>926</v>
      </c>
      <c r="H26" s="73" t="s">
        <v>202</v>
      </c>
      <c r="I26" s="73" t="s">
        <v>370</v>
      </c>
      <c r="J26" s="75">
        <v>1.05</v>
      </c>
      <c r="K26" s="73" t="s">
        <v>101</v>
      </c>
      <c r="L26" s="76">
        <v>0.04</v>
      </c>
      <c r="M26" s="76">
        <v>1.04E-2</v>
      </c>
      <c r="N26" s="75">
        <v>566000</v>
      </c>
      <c r="O26" s="75">
        <v>108.35</v>
      </c>
      <c r="P26" s="75">
        <v>0</v>
      </c>
      <c r="Q26" s="75">
        <v>613.26099999999997</v>
      </c>
      <c r="R26" s="76">
        <v>2.9999999999999997E-4</v>
      </c>
      <c r="S26" s="76">
        <v>0.01</v>
      </c>
      <c r="T26" s="76">
        <v>1.2999999999999999E-3</v>
      </c>
    </row>
    <row r="27" spans="1:20">
      <c r="A27" s="73" t="s">
        <v>371</v>
      </c>
      <c r="B27" s="74">
        <v>2310282</v>
      </c>
      <c r="C27" s="73" t="s">
        <v>99</v>
      </c>
      <c r="D27" s="73" t="s">
        <v>122</v>
      </c>
      <c r="E27" s="73" t="s">
        <v>364</v>
      </c>
      <c r="F27" s="73" t="s">
        <v>351</v>
      </c>
      <c r="G27" s="73" t="s">
        <v>926</v>
      </c>
      <c r="H27" s="73" t="s">
        <v>202</v>
      </c>
      <c r="I27" s="73" t="s">
        <v>372</v>
      </c>
      <c r="J27" s="75">
        <v>5.93</v>
      </c>
      <c r="K27" s="73" t="s">
        <v>101</v>
      </c>
      <c r="L27" s="76">
        <v>3.8E-3</v>
      </c>
      <c r="M27" s="76">
        <v>3.3E-3</v>
      </c>
      <c r="N27" s="75">
        <v>733000</v>
      </c>
      <c r="O27" s="75">
        <v>98.72</v>
      </c>
      <c r="P27" s="75">
        <v>0</v>
      </c>
      <c r="Q27" s="75">
        <v>723.61760000000004</v>
      </c>
      <c r="R27" s="76">
        <v>2.0000000000000001E-4</v>
      </c>
      <c r="S27" s="76">
        <v>1.18E-2</v>
      </c>
      <c r="T27" s="76">
        <v>1.6000000000000001E-3</v>
      </c>
    </row>
    <row r="28" spans="1:20">
      <c r="A28" s="73" t="s">
        <v>373</v>
      </c>
      <c r="B28" s="74">
        <v>2310209</v>
      </c>
      <c r="C28" s="73" t="s">
        <v>99</v>
      </c>
      <c r="D28" s="73" t="s">
        <v>122</v>
      </c>
      <c r="E28" s="73" t="s">
        <v>364</v>
      </c>
      <c r="F28" s="73" t="s">
        <v>351</v>
      </c>
      <c r="G28" s="73" t="s">
        <v>926</v>
      </c>
      <c r="H28" s="73" t="s">
        <v>202</v>
      </c>
      <c r="I28" s="73" t="s">
        <v>299</v>
      </c>
      <c r="J28" s="75">
        <v>2.21</v>
      </c>
      <c r="K28" s="73" t="s">
        <v>101</v>
      </c>
      <c r="L28" s="76">
        <v>9.9000000000000008E-3</v>
      </c>
      <c r="M28" s="76">
        <v>7.7000000000000002E-3</v>
      </c>
      <c r="N28" s="75">
        <v>215000</v>
      </c>
      <c r="O28" s="75">
        <v>102.05</v>
      </c>
      <c r="P28" s="75">
        <v>0</v>
      </c>
      <c r="Q28" s="75">
        <v>219.4075</v>
      </c>
      <c r="R28" s="76">
        <v>1E-4</v>
      </c>
      <c r="S28" s="76">
        <v>3.5999999999999999E-3</v>
      </c>
      <c r="T28" s="76">
        <v>5.0000000000000001E-4</v>
      </c>
    </row>
    <row r="29" spans="1:20">
      <c r="A29" s="73" t="s">
        <v>374</v>
      </c>
      <c r="B29" s="74">
        <v>1158476</v>
      </c>
      <c r="C29" s="73" t="s">
        <v>99</v>
      </c>
      <c r="D29" s="73" t="s">
        <v>122</v>
      </c>
      <c r="E29" s="73" t="s">
        <v>375</v>
      </c>
      <c r="F29" s="73" t="s">
        <v>126</v>
      </c>
      <c r="G29" s="73" t="s">
        <v>926</v>
      </c>
      <c r="H29" s="73" t="s">
        <v>202</v>
      </c>
      <c r="I29" s="73" t="s">
        <v>370</v>
      </c>
      <c r="J29" s="75">
        <v>15.4</v>
      </c>
      <c r="K29" s="73" t="s">
        <v>101</v>
      </c>
      <c r="L29" s="76">
        <v>2.07E-2</v>
      </c>
      <c r="M29" s="76">
        <v>7.4000000000000003E-3</v>
      </c>
      <c r="N29" s="75">
        <v>675000</v>
      </c>
      <c r="O29" s="75">
        <v>119.75</v>
      </c>
      <c r="P29" s="75">
        <v>0</v>
      </c>
      <c r="Q29" s="75">
        <v>808.3125</v>
      </c>
      <c r="R29" s="76">
        <v>5.0000000000000001E-4</v>
      </c>
      <c r="S29" s="76">
        <v>1.3100000000000001E-2</v>
      </c>
      <c r="T29" s="76">
        <v>1.6999999999999999E-3</v>
      </c>
    </row>
    <row r="30" spans="1:20">
      <c r="A30" s="73" t="s">
        <v>376</v>
      </c>
      <c r="B30" s="74">
        <v>1158468</v>
      </c>
      <c r="C30" s="73" t="s">
        <v>99</v>
      </c>
      <c r="D30" s="73" t="s">
        <v>122</v>
      </c>
      <c r="E30" s="73" t="s">
        <v>375</v>
      </c>
      <c r="F30" s="73" t="s">
        <v>126</v>
      </c>
      <c r="G30" s="73" t="s">
        <v>926</v>
      </c>
      <c r="H30" s="73" t="s">
        <v>202</v>
      </c>
      <c r="I30" s="73" t="s">
        <v>377</v>
      </c>
      <c r="J30" s="75">
        <v>5.5</v>
      </c>
      <c r="K30" s="73" t="s">
        <v>101</v>
      </c>
      <c r="L30" s="76">
        <v>1E-3</v>
      </c>
      <c r="M30" s="76">
        <v>-2E-3</v>
      </c>
      <c r="N30" s="75">
        <v>81000</v>
      </c>
      <c r="O30" s="75">
        <v>100.09</v>
      </c>
      <c r="P30" s="75">
        <v>0</v>
      </c>
      <c r="Q30" s="75">
        <v>81.072900000000004</v>
      </c>
      <c r="R30" s="76">
        <v>2.0000000000000001E-4</v>
      </c>
      <c r="S30" s="76">
        <v>1.2999999999999999E-3</v>
      </c>
      <c r="T30" s="76">
        <v>2.0000000000000001E-4</v>
      </c>
    </row>
    <row r="31" spans="1:20">
      <c r="A31" s="73" t="s">
        <v>378</v>
      </c>
      <c r="B31" s="74">
        <v>1940576</v>
      </c>
      <c r="C31" s="73" t="s">
        <v>99</v>
      </c>
      <c r="D31" s="73" t="s">
        <v>122</v>
      </c>
      <c r="E31" s="73" t="s">
        <v>379</v>
      </c>
      <c r="F31" s="73" t="s">
        <v>351</v>
      </c>
      <c r="G31" s="73" t="s">
        <v>926</v>
      </c>
      <c r="H31" s="73" t="s">
        <v>202</v>
      </c>
      <c r="I31" s="73" t="s">
        <v>380</v>
      </c>
      <c r="J31" s="75">
        <v>1.73</v>
      </c>
      <c r="K31" s="73" t="s">
        <v>101</v>
      </c>
      <c r="L31" s="76">
        <v>7.0000000000000001E-3</v>
      </c>
      <c r="M31" s="76">
        <v>8.0999999999999996E-3</v>
      </c>
      <c r="N31" s="75">
        <v>596145.96</v>
      </c>
      <c r="O31" s="75">
        <v>101.5</v>
      </c>
      <c r="P31" s="75">
        <v>0</v>
      </c>
      <c r="Q31" s="75">
        <v>605.08814940000002</v>
      </c>
      <c r="R31" s="76">
        <v>2.9999999999999997E-4</v>
      </c>
      <c r="S31" s="76">
        <v>9.7999999999999997E-3</v>
      </c>
      <c r="T31" s="76">
        <v>1.2999999999999999E-3</v>
      </c>
    </row>
    <row r="32" spans="1:20">
      <c r="A32" s="73" t="s">
        <v>381</v>
      </c>
      <c r="B32" s="74">
        <v>1940568</v>
      </c>
      <c r="C32" s="73" t="s">
        <v>99</v>
      </c>
      <c r="D32" s="73" t="s">
        <v>122</v>
      </c>
      <c r="E32" s="73" t="s">
        <v>379</v>
      </c>
      <c r="F32" s="73" t="s">
        <v>351</v>
      </c>
      <c r="G32" s="73" t="s">
        <v>926</v>
      </c>
      <c r="H32" s="73" t="s">
        <v>202</v>
      </c>
      <c r="I32" s="73" t="s">
        <v>382</v>
      </c>
      <c r="J32" s="75">
        <v>0.21</v>
      </c>
      <c r="K32" s="73" t="s">
        <v>101</v>
      </c>
      <c r="L32" s="76">
        <v>1.6E-2</v>
      </c>
      <c r="M32" s="76">
        <v>-1.29E-2</v>
      </c>
      <c r="N32" s="75">
        <v>1140000.92</v>
      </c>
      <c r="O32" s="75">
        <v>101.47</v>
      </c>
      <c r="P32" s="75">
        <v>0</v>
      </c>
      <c r="Q32" s="75">
        <v>1156.758933524</v>
      </c>
      <c r="R32" s="76">
        <v>1.1000000000000001E-3</v>
      </c>
      <c r="S32" s="76">
        <v>1.8800000000000001E-2</v>
      </c>
      <c r="T32" s="76">
        <v>2.5000000000000001E-3</v>
      </c>
    </row>
    <row r="33" spans="1:20">
      <c r="A33" s="73" t="s">
        <v>383</v>
      </c>
      <c r="B33" s="74">
        <v>1940618</v>
      </c>
      <c r="C33" s="73" t="s">
        <v>99</v>
      </c>
      <c r="D33" s="73" t="s">
        <v>122</v>
      </c>
      <c r="E33" s="73" t="s">
        <v>379</v>
      </c>
      <c r="F33" s="73" t="s">
        <v>351</v>
      </c>
      <c r="G33" s="73" t="s">
        <v>926</v>
      </c>
      <c r="H33" s="73" t="s">
        <v>202</v>
      </c>
      <c r="I33" s="73" t="s">
        <v>384</v>
      </c>
      <c r="J33" s="75">
        <v>4.28</v>
      </c>
      <c r="K33" s="73" t="s">
        <v>101</v>
      </c>
      <c r="L33" s="76">
        <v>6.0000000000000001E-3</v>
      </c>
      <c r="M33" s="76">
        <v>4.1999999999999997E-3</v>
      </c>
      <c r="N33" s="75">
        <v>173000.78</v>
      </c>
      <c r="O33" s="75">
        <v>101.67</v>
      </c>
      <c r="P33" s="75">
        <v>0</v>
      </c>
      <c r="Q33" s="75">
        <v>175.88989302600001</v>
      </c>
      <c r="R33" s="76">
        <v>1E-4</v>
      </c>
      <c r="S33" s="76">
        <v>2.8999999999999998E-3</v>
      </c>
      <c r="T33" s="76">
        <v>4.0000000000000002E-4</v>
      </c>
    </row>
    <row r="34" spans="1:20">
      <c r="A34" s="73" t="s">
        <v>385</v>
      </c>
      <c r="B34" s="74">
        <v>1940535</v>
      </c>
      <c r="C34" s="73" t="s">
        <v>99</v>
      </c>
      <c r="D34" s="73" t="s">
        <v>122</v>
      </c>
      <c r="E34" s="73" t="s">
        <v>379</v>
      </c>
      <c r="F34" s="73" t="s">
        <v>351</v>
      </c>
      <c r="G34" s="73" t="s">
        <v>926</v>
      </c>
      <c r="H34" s="73" t="s">
        <v>202</v>
      </c>
      <c r="I34" s="73" t="s">
        <v>377</v>
      </c>
      <c r="J34" s="75">
        <v>2</v>
      </c>
      <c r="K34" s="73" t="s">
        <v>101</v>
      </c>
      <c r="L34" s="76">
        <v>0.05</v>
      </c>
      <c r="M34" s="76">
        <v>8.0000000000000002E-3</v>
      </c>
      <c r="N34" s="75">
        <v>572000</v>
      </c>
      <c r="O34" s="75">
        <v>114.21</v>
      </c>
      <c r="P34" s="75">
        <v>0</v>
      </c>
      <c r="Q34" s="75">
        <v>653.28120000000001</v>
      </c>
      <c r="R34" s="76">
        <v>2.0000000000000001E-4</v>
      </c>
      <c r="S34" s="76">
        <v>1.06E-2</v>
      </c>
      <c r="T34" s="76">
        <v>1.4E-3</v>
      </c>
    </row>
    <row r="35" spans="1:20">
      <c r="A35" s="73" t="s">
        <v>386</v>
      </c>
      <c r="B35" s="74">
        <v>1940659</v>
      </c>
      <c r="C35" s="73" t="s">
        <v>99</v>
      </c>
      <c r="D35" s="73" t="s">
        <v>122</v>
      </c>
      <c r="E35" s="73" t="s">
        <v>379</v>
      </c>
      <c r="F35" s="73" t="s">
        <v>351</v>
      </c>
      <c r="G35" s="73" t="s">
        <v>926</v>
      </c>
      <c r="H35" s="73" t="s">
        <v>202</v>
      </c>
      <c r="I35" s="73" t="s">
        <v>387</v>
      </c>
      <c r="J35" s="75">
        <v>5.23</v>
      </c>
      <c r="K35" s="73" t="s">
        <v>101</v>
      </c>
      <c r="L35" s="76">
        <v>1.7500000000000002E-2</v>
      </c>
      <c r="M35" s="76">
        <v>4.5999999999999999E-3</v>
      </c>
      <c r="N35" s="75">
        <v>1328000</v>
      </c>
      <c r="O35" s="75">
        <v>107.89</v>
      </c>
      <c r="P35" s="75">
        <v>0</v>
      </c>
      <c r="Q35" s="75">
        <v>1432.7791999999999</v>
      </c>
      <c r="R35" s="76">
        <v>2.9999999999999997E-4</v>
      </c>
      <c r="S35" s="76">
        <v>2.3300000000000001E-2</v>
      </c>
      <c r="T35" s="76">
        <v>3.0999999999999999E-3</v>
      </c>
    </row>
    <row r="36" spans="1:20">
      <c r="A36" s="73" t="s">
        <v>388</v>
      </c>
      <c r="B36" s="74">
        <v>1103126</v>
      </c>
      <c r="C36" s="73" t="s">
        <v>99</v>
      </c>
      <c r="D36" s="73" t="s">
        <v>122</v>
      </c>
      <c r="E36" s="73" t="s">
        <v>350</v>
      </c>
      <c r="F36" s="73" t="s">
        <v>351</v>
      </c>
      <c r="G36" s="73" t="s">
        <v>927</v>
      </c>
      <c r="H36" s="73" t="s">
        <v>202</v>
      </c>
      <c r="I36" s="73" t="s">
        <v>360</v>
      </c>
      <c r="J36" s="75">
        <v>0.71</v>
      </c>
      <c r="K36" s="73" t="s">
        <v>101</v>
      </c>
      <c r="L36" s="76">
        <v>4.2000000000000003E-2</v>
      </c>
      <c r="M36" s="76">
        <v>2.0199999999999999E-2</v>
      </c>
      <c r="N36" s="75">
        <v>5000</v>
      </c>
      <c r="O36" s="75">
        <v>124.52</v>
      </c>
      <c r="P36" s="75">
        <v>0</v>
      </c>
      <c r="Q36" s="75">
        <v>6.226</v>
      </c>
      <c r="R36" s="76">
        <v>2.0000000000000001E-4</v>
      </c>
      <c r="S36" s="76">
        <v>1E-4</v>
      </c>
      <c r="T36" s="76">
        <v>0</v>
      </c>
    </row>
    <row r="37" spans="1:20">
      <c r="A37" s="73" t="s">
        <v>389</v>
      </c>
      <c r="B37" s="74">
        <v>7480049</v>
      </c>
      <c r="C37" s="73" t="s">
        <v>99</v>
      </c>
      <c r="D37" s="73" t="s">
        <v>122</v>
      </c>
      <c r="E37" s="73" t="s">
        <v>390</v>
      </c>
      <c r="F37" s="73" t="s">
        <v>351</v>
      </c>
      <c r="G37" s="73" t="s">
        <v>927</v>
      </c>
      <c r="H37" s="73" t="s">
        <v>202</v>
      </c>
      <c r="I37" s="73" t="s">
        <v>391</v>
      </c>
      <c r="J37" s="75">
        <v>1.3</v>
      </c>
      <c r="K37" s="73" t="s">
        <v>101</v>
      </c>
      <c r="L37" s="76">
        <v>4.7500000000000001E-2</v>
      </c>
      <c r="M37" s="76">
        <v>1.0500000000000001E-2</v>
      </c>
      <c r="N37" s="75">
        <v>102250.08</v>
      </c>
      <c r="O37" s="75">
        <v>126.84</v>
      </c>
      <c r="P37" s="75">
        <v>0</v>
      </c>
      <c r="Q37" s="75">
        <v>129.694001472</v>
      </c>
      <c r="R37" s="76">
        <v>5.0000000000000001E-4</v>
      </c>
      <c r="S37" s="76">
        <v>2.0999999999999999E-3</v>
      </c>
      <c r="T37" s="76">
        <v>2.9999999999999997E-4</v>
      </c>
    </row>
    <row r="38" spans="1:20">
      <c r="A38" s="73" t="s">
        <v>392</v>
      </c>
      <c r="B38" s="74">
        <v>1129907</v>
      </c>
      <c r="C38" s="73" t="s">
        <v>99</v>
      </c>
      <c r="D38" s="73" t="s">
        <v>122</v>
      </c>
      <c r="E38" s="73" t="s">
        <v>356</v>
      </c>
      <c r="F38" s="73" t="s">
        <v>351</v>
      </c>
      <c r="G38" s="73" t="s">
        <v>927</v>
      </c>
      <c r="H38" s="73" t="s">
        <v>202</v>
      </c>
      <c r="I38" s="73" t="s">
        <v>247</v>
      </c>
      <c r="J38" s="75">
        <v>0.25</v>
      </c>
      <c r="K38" s="73" t="s">
        <v>101</v>
      </c>
      <c r="L38" s="76">
        <v>2.4500000000000001E-2</v>
      </c>
      <c r="M38" s="76">
        <v>1.7600000000000001E-2</v>
      </c>
      <c r="N38" s="75">
        <v>325000</v>
      </c>
      <c r="O38" s="75">
        <v>101.84</v>
      </c>
      <c r="P38" s="75">
        <v>0</v>
      </c>
      <c r="Q38" s="75">
        <v>330.98</v>
      </c>
      <c r="R38" s="76">
        <v>3.0000000000000001E-3</v>
      </c>
      <c r="S38" s="76">
        <v>5.4000000000000003E-3</v>
      </c>
      <c r="T38" s="76">
        <v>6.9999999999999999E-4</v>
      </c>
    </row>
    <row r="39" spans="1:20">
      <c r="A39" s="73" t="s">
        <v>393</v>
      </c>
      <c r="B39" s="74">
        <v>4160115</v>
      </c>
      <c r="C39" s="73" t="s">
        <v>99</v>
      </c>
      <c r="D39" s="73" t="s">
        <v>122</v>
      </c>
      <c r="E39" s="73" t="s">
        <v>394</v>
      </c>
      <c r="F39" s="73" t="s">
        <v>945</v>
      </c>
      <c r="G39" s="73" t="s">
        <v>927</v>
      </c>
      <c r="H39" s="73" t="s">
        <v>202</v>
      </c>
      <c r="I39" s="73" t="s">
        <v>395</v>
      </c>
      <c r="J39" s="75">
        <v>1.1599999999999999</v>
      </c>
      <c r="K39" s="73" t="s">
        <v>101</v>
      </c>
      <c r="L39" s="76">
        <v>3.6400000000000002E-2</v>
      </c>
      <c r="M39" s="76">
        <v>1.0200000000000001E-2</v>
      </c>
      <c r="N39" s="75">
        <v>34500.35</v>
      </c>
      <c r="O39" s="75">
        <v>113.54</v>
      </c>
      <c r="P39" s="75">
        <v>0</v>
      </c>
      <c r="Q39" s="75">
        <v>39.171697389999999</v>
      </c>
      <c r="R39" s="76">
        <v>5.9999999999999995E-4</v>
      </c>
      <c r="S39" s="76">
        <v>5.9999999999999995E-4</v>
      </c>
      <c r="T39" s="76">
        <v>1E-4</v>
      </c>
    </row>
    <row r="40" spans="1:20">
      <c r="A40" s="73" t="s">
        <v>396</v>
      </c>
      <c r="B40" s="74">
        <v>6040299</v>
      </c>
      <c r="C40" s="73" t="s">
        <v>99</v>
      </c>
      <c r="D40" s="73" t="s">
        <v>122</v>
      </c>
      <c r="E40" s="73" t="s">
        <v>362</v>
      </c>
      <c r="F40" s="73" t="s">
        <v>351</v>
      </c>
      <c r="G40" s="73" t="s">
        <v>927</v>
      </c>
      <c r="H40" s="73" t="s">
        <v>202</v>
      </c>
      <c r="I40" s="73" t="s">
        <v>397</v>
      </c>
      <c r="J40" s="75">
        <v>0.36</v>
      </c>
      <c r="K40" s="73" t="s">
        <v>101</v>
      </c>
      <c r="L40" s="76">
        <v>3.4000000000000002E-2</v>
      </c>
      <c r="M40" s="76">
        <v>1.54E-2</v>
      </c>
      <c r="N40" s="75">
        <v>123000.13</v>
      </c>
      <c r="O40" s="75">
        <v>106.08</v>
      </c>
      <c r="P40" s="75">
        <v>0</v>
      </c>
      <c r="Q40" s="75">
        <v>130.47853790400001</v>
      </c>
      <c r="R40" s="76">
        <v>1E-4</v>
      </c>
      <c r="S40" s="76">
        <v>2.0999999999999999E-3</v>
      </c>
      <c r="T40" s="76">
        <v>2.9999999999999997E-4</v>
      </c>
    </row>
    <row r="41" spans="1:20">
      <c r="A41" s="73" t="s">
        <v>398</v>
      </c>
      <c r="B41" s="74">
        <v>1145564</v>
      </c>
      <c r="C41" s="73" t="s">
        <v>99</v>
      </c>
      <c r="D41" s="73" t="s">
        <v>122</v>
      </c>
      <c r="E41" s="73" t="s">
        <v>399</v>
      </c>
      <c r="F41" s="73" t="s">
        <v>945</v>
      </c>
      <c r="G41" s="73" t="s">
        <v>928</v>
      </c>
      <c r="H41" s="73" t="s">
        <v>149</v>
      </c>
      <c r="I41" s="73" t="s">
        <v>400</v>
      </c>
      <c r="J41" s="75">
        <v>5.04</v>
      </c>
      <c r="K41" s="73" t="s">
        <v>101</v>
      </c>
      <c r="L41" s="76">
        <v>8.3000000000000001E-3</v>
      </c>
      <c r="M41" s="76">
        <v>2.8999999999999998E-3</v>
      </c>
      <c r="N41" s="75">
        <v>224000</v>
      </c>
      <c r="O41" s="75">
        <v>103.55</v>
      </c>
      <c r="P41" s="75">
        <v>0</v>
      </c>
      <c r="Q41" s="75">
        <v>231.952</v>
      </c>
      <c r="R41" s="76">
        <v>1E-4</v>
      </c>
      <c r="S41" s="76">
        <v>3.8E-3</v>
      </c>
      <c r="T41" s="76">
        <v>5.0000000000000001E-4</v>
      </c>
    </row>
    <row r="42" spans="1:20">
      <c r="A42" s="73" t="s">
        <v>401</v>
      </c>
      <c r="B42" s="74">
        <v>1145572</v>
      </c>
      <c r="C42" s="73" t="s">
        <v>99</v>
      </c>
      <c r="D42" s="73" t="s">
        <v>122</v>
      </c>
      <c r="E42" s="73" t="s">
        <v>399</v>
      </c>
      <c r="F42" s="73" t="s">
        <v>945</v>
      </c>
      <c r="G42" s="73" t="s">
        <v>928</v>
      </c>
      <c r="H42" s="73" t="s">
        <v>149</v>
      </c>
      <c r="I42" s="73" t="s">
        <v>402</v>
      </c>
      <c r="J42" s="75">
        <v>8.89</v>
      </c>
      <c r="K42" s="73" t="s">
        <v>101</v>
      </c>
      <c r="L42" s="76">
        <v>1.6500000000000001E-2</v>
      </c>
      <c r="M42" s="76">
        <v>4.1000000000000003E-3</v>
      </c>
      <c r="N42" s="75">
        <v>524000</v>
      </c>
      <c r="O42" s="75">
        <v>112.42</v>
      </c>
      <c r="P42" s="75">
        <v>0</v>
      </c>
      <c r="Q42" s="75">
        <v>589.08079999999995</v>
      </c>
      <c r="R42" s="76">
        <v>4.0000000000000002E-4</v>
      </c>
      <c r="S42" s="76">
        <v>9.5999999999999992E-3</v>
      </c>
      <c r="T42" s="76">
        <v>1.2999999999999999E-3</v>
      </c>
    </row>
    <row r="43" spans="1:20">
      <c r="A43" s="73" t="s">
        <v>403</v>
      </c>
      <c r="B43" s="74">
        <v>1147503</v>
      </c>
      <c r="C43" s="73" t="s">
        <v>99</v>
      </c>
      <c r="D43" s="73" t="s">
        <v>122</v>
      </c>
      <c r="E43" s="73" t="s">
        <v>404</v>
      </c>
      <c r="F43" s="73" t="s">
        <v>126</v>
      </c>
      <c r="G43" s="73" t="s">
        <v>927</v>
      </c>
      <c r="H43" s="73" t="s">
        <v>202</v>
      </c>
      <c r="I43" s="73" t="s">
        <v>370</v>
      </c>
      <c r="J43" s="75">
        <v>8.83</v>
      </c>
      <c r="K43" s="73" t="s">
        <v>101</v>
      </c>
      <c r="L43" s="76">
        <v>2.6499999999999999E-2</v>
      </c>
      <c r="M43" s="76">
        <v>6.6E-3</v>
      </c>
      <c r="N43" s="75">
        <v>49747.47</v>
      </c>
      <c r="O43" s="75">
        <v>120.4</v>
      </c>
      <c r="P43" s="75">
        <v>0</v>
      </c>
      <c r="Q43" s="75">
        <v>59.89595388</v>
      </c>
      <c r="R43" s="76">
        <v>0</v>
      </c>
      <c r="S43" s="76">
        <v>1E-3</v>
      </c>
      <c r="T43" s="76">
        <v>1E-4</v>
      </c>
    </row>
    <row r="44" spans="1:20">
      <c r="A44" s="73" t="s">
        <v>405</v>
      </c>
      <c r="B44" s="74">
        <v>1138650</v>
      </c>
      <c r="C44" s="73" t="s">
        <v>99</v>
      </c>
      <c r="D44" s="73" t="s">
        <v>122</v>
      </c>
      <c r="E44" s="73" t="s">
        <v>406</v>
      </c>
      <c r="F44" s="73" t="s">
        <v>945</v>
      </c>
      <c r="G44" s="73" t="s">
        <v>928</v>
      </c>
      <c r="H44" s="73" t="s">
        <v>149</v>
      </c>
      <c r="I44" s="73" t="s">
        <v>407</v>
      </c>
      <c r="J44" s="75">
        <v>5.07</v>
      </c>
      <c r="K44" s="73" t="s">
        <v>101</v>
      </c>
      <c r="L44" s="76">
        <v>1.34E-2</v>
      </c>
      <c r="M44" s="76">
        <v>1.0800000000000001E-2</v>
      </c>
      <c r="N44" s="75">
        <v>767532.94</v>
      </c>
      <c r="O44" s="75">
        <v>102.52</v>
      </c>
      <c r="P44" s="75">
        <v>44.30301</v>
      </c>
      <c r="Q44" s="75">
        <v>831.17778008799996</v>
      </c>
      <c r="R44" s="76">
        <v>2.0000000000000001E-4</v>
      </c>
      <c r="S44" s="76">
        <v>1.35E-2</v>
      </c>
      <c r="T44" s="76">
        <v>1.8E-3</v>
      </c>
    </row>
    <row r="45" spans="1:20">
      <c r="A45" s="73" t="s">
        <v>408</v>
      </c>
      <c r="B45" s="74">
        <v>1156603</v>
      </c>
      <c r="C45" s="73" t="s">
        <v>99</v>
      </c>
      <c r="D45" s="73" t="s">
        <v>122</v>
      </c>
      <c r="E45" s="73" t="s">
        <v>406</v>
      </c>
      <c r="F45" s="73" t="s">
        <v>945</v>
      </c>
      <c r="G45" s="73" t="s">
        <v>927</v>
      </c>
      <c r="H45" s="73" t="s">
        <v>202</v>
      </c>
      <c r="I45" s="73" t="s">
        <v>409</v>
      </c>
      <c r="J45" s="75">
        <v>5.79</v>
      </c>
      <c r="K45" s="73" t="s">
        <v>101</v>
      </c>
      <c r="L45" s="76">
        <v>1.77E-2</v>
      </c>
      <c r="M45" s="76">
        <v>1.14E-2</v>
      </c>
      <c r="N45" s="75">
        <v>794000</v>
      </c>
      <c r="O45" s="75">
        <v>103.6</v>
      </c>
      <c r="P45" s="75">
        <v>0</v>
      </c>
      <c r="Q45" s="75">
        <v>822.58399999999995</v>
      </c>
      <c r="R45" s="76">
        <v>2.0000000000000001E-4</v>
      </c>
      <c r="S45" s="76">
        <v>1.34E-2</v>
      </c>
      <c r="T45" s="76">
        <v>1.8E-3</v>
      </c>
    </row>
    <row r="46" spans="1:20">
      <c r="A46" s="73" t="s">
        <v>410</v>
      </c>
      <c r="B46" s="74">
        <v>1156611</v>
      </c>
      <c r="C46" s="73" t="s">
        <v>99</v>
      </c>
      <c r="D46" s="73" t="s">
        <v>122</v>
      </c>
      <c r="E46" s="73" t="s">
        <v>406</v>
      </c>
      <c r="F46" s="73" t="s">
        <v>945</v>
      </c>
      <c r="G46" s="73" t="s">
        <v>927</v>
      </c>
      <c r="H46" s="73" t="s">
        <v>202</v>
      </c>
      <c r="I46" s="73" t="s">
        <v>402</v>
      </c>
      <c r="J46" s="75">
        <v>9.14</v>
      </c>
      <c r="K46" s="73" t="s">
        <v>101</v>
      </c>
      <c r="L46" s="76">
        <v>2.4799999999999999E-2</v>
      </c>
      <c r="M46" s="76">
        <v>1.44E-2</v>
      </c>
      <c r="N46" s="75">
        <v>285000</v>
      </c>
      <c r="O46" s="75">
        <v>109.75</v>
      </c>
      <c r="P46" s="75">
        <v>0</v>
      </c>
      <c r="Q46" s="75">
        <v>312.78750000000002</v>
      </c>
      <c r="R46" s="76">
        <v>1E-4</v>
      </c>
      <c r="S46" s="76">
        <v>5.1000000000000004E-3</v>
      </c>
      <c r="T46" s="76">
        <v>6.9999999999999999E-4</v>
      </c>
    </row>
    <row r="47" spans="1:20">
      <c r="A47" s="73" t="s">
        <v>411</v>
      </c>
      <c r="B47" s="74">
        <v>1134436</v>
      </c>
      <c r="C47" s="73" t="s">
        <v>99</v>
      </c>
      <c r="D47" s="73" t="s">
        <v>122</v>
      </c>
      <c r="E47" s="73" t="s">
        <v>406</v>
      </c>
      <c r="F47" s="73" t="s">
        <v>945</v>
      </c>
      <c r="G47" s="73" t="s">
        <v>927</v>
      </c>
      <c r="H47" s="73" t="s">
        <v>202</v>
      </c>
      <c r="I47" s="73" t="s">
        <v>412</v>
      </c>
      <c r="J47" s="75">
        <v>2.72</v>
      </c>
      <c r="K47" s="73" t="s">
        <v>101</v>
      </c>
      <c r="L47" s="76">
        <v>6.4999999999999997E-3</v>
      </c>
      <c r="M47" s="76">
        <v>1.04E-2</v>
      </c>
      <c r="N47" s="75">
        <v>122460.25</v>
      </c>
      <c r="O47" s="75">
        <v>98.99</v>
      </c>
      <c r="P47" s="75">
        <v>0</v>
      </c>
      <c r="Q47" s="75">
        <v>121.223401475</v>
      </c>
      <c r="R47" s="76">
        <v>2.0000000000000001E-4</v>
      </c>
      <c r="S47" s="76">
        <v>2E-3</v>
      </c>
      <c r="T47" s="76">
        <v>2.9999999999999997E-4</v>
      </c>
    </row>
    <row r="48" spans="1:20">
      <c r="A48" s="73" t="s">
        <v>413</v>
      </c>
      <c r="B48" s="74">
        <v>1940402</v>
      </c>
      <c r="C48" s="73" t="s">
        <v>99</v>
      </c>
      <c r="D48" s="73" t="s">
        <v>122</v>
      </c>
      <c r="E48" s="73" t="s">
        <v>379</v>
      </c>
      <c r="F48" s="73" t="s">
        <v>351</v>
      </c>
      <c r="G48" s="73" t="s">
        <v>927</v>
      </c>
      <c r="H48" s="73" t="s">
        <v>202</v>
      </c>
      <c r="I48" s="73" t="s">
        <v>414</v>
      </c>
      <c r="J48" s="75">
        <v>0.74</v>
      </c>
      <c r="K48" s="73" t="s">
        <v>101</v>
      </c>
      <c r="L48" s="76">
        <v>4.1000000000000002E-2</v>
      </c>
      <c r="M48" s="76">
        <v>1.7600000000000001E-2</v>
      </c>
      <c r="N48" s="75">
        <v>132000.12</v>
      </c>
      <c r="O48" s="75">
        <v>124.56</v>
      </c>
      <c r="P48" s="75">
        <v>0</v>
      </c>
      <c r="Q48" s="75">
        <v>164.41934947199999</v>
      </c>
      <c r="R48" s="76">
        <v>2.0000000000000001E-4</v>
      </c>
      <c r="S48" s="76">
        <v>2.7000000000000001E-3</v>
      </c>
      <c r="T48" s="76">
        <v>4.0000000000000002E-4</v>
      </c>
    </row>
    <row r="49" spans="1:20">
      <c r="A49" s="73" t="s">
        <v>415</v>
      </c>
      <c r="B49" s="74">
        <v>1940543</v>
      </c>
      <c r="C49" s="73" t="s">
        <v>99</v>
      </c>
      <c r="D49" s="73" t="s">
        <v>122</v>
      </c>
      <c r="E49" s="73" t="s">
        <v>379</v>
      </c>
      <c r="F49" s="73" t="s">
        <v>351</v>
      </c>
      <c r="G49" s="73" t="s">
        <v>927</v>
      </c>
      <c r="H49" s="73" t="s">
        <v>202</v>
      </c>
      <c r="I49" s="73" t="s">
        <v>416</v>
      </c>
      <c r="J49" s="75">
        <v>1.88</v>
      </c>
      <c r="K49" s="73" t="s">
        <v>101</v>
      </c>
      <c r="L49" s="76">
        <v>4.2000000000000003E-2</v>
      </c>
      <c r="M49" s="76">
        <v>0.01</v>
      </c>
      <c r="N49" s="75">
        <v>285000</v>
      </c>
      <c r="O49" s="75">
        <v>108.4</v>
      </c>
      <c r="P49" s="75">
        <v>0</v>
      </c>
      <c r="Q49" s="75">
        <v>308.94</v>
      </c>
      <c r="R49" s="76">
        <v>2.9999999999999997E-4</v>
      </c>
      <c r="S49" s="76">
        <v>5.0000000000000001E-3</v>
      </c>
      <c r="T49" s="76">
        <v>6.9999999999999999E-4</v>
      </c>
    </row>
    <row r="50" spans="1:20">
      <c r="A50" s="73" t="s">
        <v>417</v>
      </c>
      <c r="B50" s="74">
        <v>1940501</v>
      </c>
      <c r="C50" s="73" t="s">
        <v>99</v>
      </c>
      <c r="D50" s="73" t="s">
        <v>122</v>
      </c>
      <c r="E50" s="73" t="s">
        <v>379</v>
      </c>
      <c r="F50" s="73" t="s">
        <v>351</v>
      </c>
      <c r="G50" s="73" t="s">
        <v>927</v>
      </c>
      <c r="H50" s="73" t="s">
        <v>202</v>
      </c>
      <c r="I50" s="73" t="s">
        <v>418</v>
      </c>
      <c r="J50" s="75">
        <v>1.41</v>
      </c>
      <c r="K50" s="73" t="s">
        <v>101</v>
      </c>
      <c r="L50" s="76">
        <v>0.04</v>
      </c>
      <c r="M50" s="76">
        <v>1.2E-2</v>
      </c>
      <c r="N50" s="75">
        <v>316500</v>
      </c>
      <c r="O50" s="75">
        <v>110.36</v>
      </c>
      <c r="P50" s="75">
        <v>0</v>
      </c>
      <c r="Q50" s="75">
        <v>349.2894</v>
      </c>
      <c r="R50" s="76">
        <v>1E-4</v>
      </c>
      <c r="S50" s="76">
        <v>5.7000000000000002E-3</v>
      </c>
      <c r="T50" s="76">
        <v>8.0000000000000004E-4</v>
      </c>
    </row>
    <row r="51" spans="1:20">
      <c r="A51" s="73" t="s">
        <v>419</v>
      </c>
      <c r="B51" s="74">
        <v>1134998</v>
      </c>
      <c r="C51" s="73" t="s">
        <v>99</v>
      </c>
      <c r="D51" s="73" t="s">
        <v>122</v>
      </c>
      <c r="E51" s="73" t="s">
        <v>420</v>
      </c>
      <c r="F51" s="73" t="s">
        <v>126</v>
      </c>
      <c r="G51" s="73" t="s">
        <v>927</v>
      </c>
      <c r="H51" s="73" t="s">
        <v>202</v>
      </c>
      <c r="I51" s="73" t="s">
        <v>421</v>
      </c>
      <c r="J51" s="75">
        <v>0.25</v>
      </c>
      <c r="K51" s="73" t="s">
        <v>101</v>
      </c>
      <c r="L51" s="76">
        <v>5.8999999999999999E-3</v>
      </c>
      <c r="M51" s="76">
        <v>1.5800000000000002E-2</v>
      </c>
      <c r="N51" s="75">
        <v>93000.03</v>
      </c>
      <c r="O51" s="75">
        <v>101.41</v>
      </c>
      <c r="P51" s="75">
        <v>0</v>
      </c>
      <c r="Q51" s="75">
        <v>94.311330423000001</v>
      </c>
      <c r="R51" s="76">
        <v>1.9E-3</v>
      </c>
      <c r="S51" s="76">
        <v>1.5E-3</v>
      </c>
      <c r="T51" s="76">
        <v>2.0000000000000001E-4</v>
      </c>
    </row>
    <row r="52" spans="1:20">
      <c r="A52" s="73" t="s">
        <v>422</v>
      </c>
      <c r="B52" s="74">
        <v>1117357</v>
      </c>
      <c r="C52" s="73" t="s">
        <v>99</v>
      </c>
      <c r="D52" s="73" t="s">
        <v>122</v>
      </c>
      <c r="E52" s="73" t="s">
        <v>423</v>
      </c>
      <c r="F52" s="73" t="s">
        <v>945</v>
      </c>
      <c r="G52" s="73" t="s">
        <v>929</v>
      </c>
      <c r="H52" s="73" t="s">
        <v>202</v>
      </c>
      <c r="I52" s="73" t="s">
        <v>424</v>
      </c>
      <c r="J52" s="75">
        <v>0.5</v>
      </c>
      <c r="K52" s="73" t="s">
        <v>101</v>
      </c>
      <c r="L52" s="76">
        <v>4.9000000000000002E-2</v>
      </c>
      <c r="M52" s="76">
        <v>1.1599999999999999E-2</v>
      </c>
      <c r="N52" s="75">
        <v>21500</v>
      </c>
      <c r="O52" s="75">
        <v>112.86</v>
      </c>
      <c r="P52" s="75">
        <v>0</v>
      </c>
      <c r="Q52" s="75">
        <v>24.264900000000001</v>
      </c>
      <c r="R52" s="76">
        <v>2.0000000000000001E-4</v>
      </c>
      <c r="S52" s="76">
        <v>4.0000000000000002E-4</v>
      </c>
      <c r="T52" s="76">
        <v>1E-4</v>
      </c>
    </row>
    <row r="53" spans="1:20">
      <c r="A53" s="73" t="s">
        <v>425</v>
      </c>
      <c r="B53" s="74">
        <v>1159516</v>
      </c>
      <c r="C53" s="73" t="s">
        <v>99</v>
      </c>
      <c r="D53" s="73" t="s">
        <v>122</v>
      </c>
      <c r="E53" s="73" t="s">
        <v>426</v>
      </c>
      <c r="F53" s="73" t="s">
        <v>945</v>
      </c>
      <c r="G53" s="73" t="s">
        <v>929</v>
      </c>
      <c r="H53" s="73" t="s">
        <v>202</v>
      </c>
      <c r="I53" s="73" t="s">
        <v>299</v>
      </c>
      <c r="J53" s="75">
        <v>6.87</v>
      </c>
      <c r="K53" s="73" t="s">
        <v>101</v>
      </c>
      <c r="L53" s="76">
        <v>7.7999999999999996E-3</v>
      </c>
      <c r="M53" s="76">
        <v>1.4E-2</v>
      </c>
      <c r="N53" s="75">
        <v>57000</v>
      </c>
      <c r="O53" s="75">
        <v>95.13</v>
      </c>
      <c r="P53" s="75">
        <v>0</v>
      </c>
      <c r="Q53" s="75">
        <v>54.2241</v>
      </c>
      <c r="R53" s="76">
        <v>1E-4</v>
      </c>
      <c r="S53" s="76">
        <v>8.9999999999999998E-4</v>
      </c>
      <c r="T53" s="76">
        <v>1E-4</v>
      </c>
    </row>
    <row r="54" spans="1:20">
      <c r="A54" s="73" t="s">
        <v>427</v>
      </c>
      <c r="B54" s="74">
        <v>1161512</v>
      </c>
      <c r="C54" s="73" t="s">
        <v>99</v>
      </c>
      <c r="D54" s="73" t="s">
        <v>122</v>
      </c>
      <c r="E54" s="73" t="s">
        <v>426</v>
      </c>
      <c r="F54" s="73" t="s">
        <v>945</v>
      </c>
      <c r="G54" s="73" t="s">
        <v>929</v>
      </c>
      <c r="H54" s="73" t="s">
        <v>202</v>
      </c>
      <c r="I54" s="73" t="s">
        <v>428</v>
      </c>
      <c r="J54" s="75">
        <v>4.78</v>
      </c>
      <c r="K54" s="73" t="s">
        <v>101</v>
      </c>
      <c r="L54" s="76">
        <v>2E-3</v>
      </c>
      <c r="M54" s="76">
        <v>1.2E-2</v>
      </c>
      <c r="N54" s="75">
        <v>485000</v>
      </c>
      <c r="O54" s="75">
        <v>94.33</v>
      </c>
      <c r="P54" s="75">
        <v>0</v>
      </c>
      <c r="Q54" s="75">
        <v>457.50049999999999</v>
      </c>
      <c r="R54" s="76">
        <v>1.2999999999999999E-3</v>
      </c>
      <c r="S54" s="76">
        <v>7.4000000000000003E-3</v>
      </c>
      <c r="T54" s="76">
        <v>1E-3</v>
      </c>
    </row>
    <row r="55" spans="1:20">
      <c r="A55" s="73" t="s">
        <v>429</v>
      </c>
      <c r="B55" s="74">
        <v>1099738</v>
      </c>
      <c r="C55" s="73" t="s">
        <v>99</v>
      </c>
      <c r="D55" s="73" t="s">
        <v>122</v>
      </c>
      <c r="E55" s="73" t="s">
        <v>430</v>
      </c>
      <c r="F55" s="73" t="s">
        <v>431</v>
      </c>
      <c r="G55" s="73" t="s">
        <v>929</v>
      </c>
      <c r="H55" s="73" t="s">
        <v>202</v>
      </c>
      <c r="I55" s="73" t="s">
        <v>432</v>
      </c>
      <c r="J55" s="75">
        <v>0.99</v>
      </c>
      <c r="K55" s="73" t="s">
        <v>101</v>
      </c>
      <c r="L55" s="76">
        <v>4.65E-2</v>
      </c>
      <c r="M55" s="76">
        <v>1.6500000000000001E-2</v>
      </c>
      <c r="N55" s="75">
        <v>43500.28</v>
      </c>
      <c r="O55" s="75">
        <v>126.91</v>
      </c>
      <c r="P55" s="75">
        <v>0</v>
      </c>
      <c r="Q55" s="75">
        <v>55.206205347999997</v>
      </c>
      <c r="R55" s="76">
        <v>8.9999999999999998E-4</v>
      </c>
      <c r="S55" s="76">
        <v>8.9999999999999998E-4</v>
      </c>
      <c r="T55" s="76">
        <v>1E-4</v>
      </c>
    </row>
    <row r="56" spans="1:20">
      <c r="A56" s="73" t="s">
        <v>433</v>
      </c>
      <c r="B56" s="74">
        <v>6000236</v>
      </c>
      <c r="C56" s="73" t="s">
        <v>99</v>
      </c>
      <c r="D56" s="73" t="s">
        <v>122</v>
      </c>
      <c r="E56" s="73" t="s">
        <v>434</v>
      </c>
      <c r="F56" s="73" t="s">
        <v>435</v>
      </c>
      <c r="G56" s="73" t="s">
        <v>930</v>
      </c>
      <c r="H56" s="73" t="s">
        <v>149</v>
      </c>
      <c r="I56" s="73" t="s">
        <v>377</v>
      </c>
      <c r="J56" s="75">
        <v>4.67</v>
      </c>
      <c r="K56" s="73" t="s">
        <v>101</v>
      </c>
      <c r="L56" s="76">
        <v>4.4999999999999998E-2</v>
      </c>
      <c r="M56" s="76">
        <v>4.0000000000000001E-3</v>
      </c>
      <c r="N56" s="75">
        <v>126000</v>
      </c>
      <c r="O56" s="75">
        <v>124.05</v>
      </c>
      <c r="P56" s="75">
        <v>0</v>
      </c>
      <c r="Q56" s="75">
        <v>156.303</v>
      </c>
      <c r="R56" s="76">
        <v>0</v>
      </c>
      <c r="S56" s="76">
        <v>2.5000000000000001E-3</v>
      </c>
      <c r="T56" s="76">
        <v>2.9999999999999997E-4</v>
      </c>
    </row>
    <row r="57" spans="1:20">
      <c r="A57" s="73" t="s">
        <v>436</v>
      </c>
      <c r="B57" s="74">
        <v>6000285</v>
      </c>
      <c r="C57" s="73" t="s">
        <v>99</v>
      </c>
      <c r="D57" s="73" t="s">
        <v>122</v>
      </c>
      <c r="E57" s="73" t="s">
        <v>434</v>
      </c>
      <c r="F57" s="73" t="s">
        <v>435</v>
      </c>
      <c r="G57" s="73" t="s">
        <v>930</v>
      </c>
      <c r="H57" s="73" t="s">
        <v>149</v>
      </c>
      <c r="I57" s="73" t="s">
        <v>437</v>
      </c>
      <c r="J57" s="75">
        <v>9.39</v>
      </c>
      <c r="K57" s="73" t="s">
        <v>101</v>
      </c>
      <c r="L57" s="76">
        <v>2.3900000000000001E-2</v>
      </c>
      <c r="M57" s="76">
        <v>7.7000000000000002E-3</v>
      </c>
      <c r="N57" s="75">
        <v>1411000</v>
      </c>
      <c r="O57" s="75">
        <v>116.99</v>
      </c>
      <c r="P57" s="75">
        <v>0</v>
      </c>
      <c r="Q57" s="75">
        <v>1650.7289000000001</v>
      </c>
      <c r="R57" s="76">
        <v>6.9999999999999999E-4</v>
      </c>
      <c r="S57" s="76">
        <v>2.6800000000000001E-2</v>
      </c>
      <c r="T57" s="76">
        <v>3.5999999999999999E-3</v>
      </c>
    </row>
    <row r="58" spans="1:20">
      <c r="A58" s="73" t="s">
        <v>438</v>
      </c>
      <c r="B58" s="74">
        <v>6000210</v>
      </c>
      <c r="C58" s="73" t="s">
        <v>99</v>
      </c>
      <c r="D58" s="73" t="s">
        <v>122</v>
      </c>
      <c r="E58" s="73" t="s">
        <v>434</v>
      </c>
      <c r="F58" s="73" t="s">
        <v>435</v>
      </c>
      <c r="G58" s="73" t="s">
        <v>930</v>
      </c>
      <c r="H58" s="73" t="s">
        <v>149</v>
      </c>
      <c r="I58" s="73" t="s">
        <v>299</v>
      </c>
      <c r="J58" s="75">
        <v>6.8</v>
      </c>
      <c r="K58" s="73" t="s">
        <v>101</v>
      </c>
      <c r="L58" s="76">
        <v>3.85E-2</v>
      </c>
      <c r="M58" s="76">
        <v>5.8999999999999999E-3</v>
      </c>
      <c r="N58" s="75">
        <v>458000.82</v>
      </c>
      <c r="O58" s="75">
        <v>125.9</v>
      </c>
      <c r="P58" s="75">
        <v>0</v>
      </c>
      <c r="Q58" s="75">
        <v>576.62303238000004</v>
      </c>
      <c r="R58" s="76">
        <v>2.0000000000000001E-4</v>
      </c>
      <c r="S58" s="76">
        <v>9.4000000000000004E-3</v>
      </c>
      <c r="T58" s="76">
        <v>1.1999999999999999E-3</v>
      </c>
    </row>
    <row r="59" spans="1:20">
      <c r="A59" s="73" t="s">
        <v>439</v>
      </c>
      <c r="B59" s="74">
        <v>6040257</v>
      </c>
      <c r="C59" s="73" t="s">
        <v>99</v>
      </c>
      <c r="D59" s="73" t="s">
        <v>122</v>
      </c>
      <c r="E59" s="73" t="s">
        <v>362</v>
      </c>
      <c r="F59" s="73" t="s">
        <v>351</v>
      </c>
      <c r="G59" s="73" t="s">
        <v>929</v>
      </c>
      <c r="H59" s="73" t="s">
        <v>202</v>
      </c>
      <c r="I59" s="73" t="s">
        <v>440</v>
      </c>
      <c r="J59" s="75">
        <v>0.11</v>
      </c>
      <c r="K59" s="73" t="s">
        <v>101</v>
      </c>
      <c r="L59" s="76">
        <v>0.05</v>
      </c>
      <c r="M59" s="76">
        <v>3.0300000000000001E-2</v>
      </c>
      <c r="N59" s="75">
        <v>523000.32000000001</v>
      </c>
      <c r="O59" s="75">
        <v>111.1</v>
      </c>
      <c r="P59" s="75">
        <v>0</v>
      </c>
      <c r="Q59" s="75">
        <v>581.05335551999997</v>
      </c>
      <c r="R59" s="76">
        <v>5.0000000000000001E-4</v>
      </c>
      <c r="S59" s="76">
        <v>9.4000000000000004E-3</v>
      </c>
      <c r="T59" s="76">
        <v>1.2999999999999999E-3</v>
      </c>
    </row>
    <row r="60" spans="1:20">
      <c r="A60" s="73" t="s">
        <v>441</v>
      </c>
      <c r="B60" s="74">
        <v>2260487</v>
      </c>
      <c r="C60" s="73" t="s">
        <v>99</v>
      </c>
      <c r="D60" s="73" t="s">
        <v>122</v>
      </c>
      <c r="E60" s="73" t="s">
        <v>442</v>
      </c>
      <c r="F60" s="73" t="s">
        <v>945</v>
      </c>
      <c r="G60" s="73" t="s">
        <v>929</v>
      </c>
      <c r="H60" s="73" t="s">
        <v>202</v>
      </c>
      <c r="I60" s="73" t="s">
        <v>443</v>
      </c>
      <c r="J60" s="75">
        <v>5.4</v>
      </c>
      <c r="K60" s="73" t="s">
        <v>101</v>
      </c>
      <c r="L60" s="76">
        <v>2.5999999999999999E-2</v>
      </c>
      <c r="M60" s="76">
        <v>1.29E-2</v>
      </c>
      <c r="N60" s="75">
        <v>399844.05</v>
      </c>
      <c r="O60" s="75">
        <v>108.8</v>
      </c>
      <c r="P60" s="75">
        <v>0</v>
      </c>
      <c r="Q60" s="75">
        <v>435.03032639999998</v>
      </c>
      <c r="R60" s="76">
        <v>1.1000000000000001E-3</v>
      </c>
      <c r="S60" s="76">
        <v>7.1000000000000004E-3</v>
      </c>
      <c r="T60" s="76">
        <v>8.9999999999999998E-4</v>
      </c>
    </row>
    <row r="61" spans="1:20">
      <c r="A61" s="73" t="s">
        <v>444</v>
      </c>
      <c r="B61" s="74">
        <v>3230232</v>
      </c>
      <c r="C61" s="73" t="s">
        <v>99</v>
      </c>
      <c r="D61" s="73" t="s">
        <v>122</v>
      </c>
      <c r="E61" s="73" t="s">
        <v>445</v>
      </c>
      <c r="F61" s="73" t="s">
        <v>945</v>
      </c>
      <c r="G61" s="73" t="s">
        <v>929</v>
      </c>
      <c r="H61" s="73" t="s">
        <v>202</v>
      </c>
      <c r="I61" s="73" t="s">
        <v>446</v>
      </c>
      <c r="J61" s="75">
        <v>5.17</v>
      </c>
      <c r="K61" s="73" t="s">
        <v>101</v>
      </c>
      <c r="L61" s="76">
        <v>2.1499999999999998E-2</v>
      </c>
      <c r="M61" s="76">
        <v>1.3899999999999999E-2</v>
      </c>
      <c r="N61" s="75">
        <v>61000.68</v>
      </c>
      <c r="O61" s="75">
        <v>106.17</v>
      </c>
      <c r="P61" s="75">
        <v>0</v>
      </c>
      <c r="Q61" s="75">
        <v>64.764421956000007</v>
      </c>
      <c r="R61" s="76">
        <v>0</v>
      </c>
      <c r="S61" s="76">
        <v>1.1000000000000001E-3</v>
      </c>
      <c r="T61" s="76">
        <v>1E-4</v>
      </c>
    </row>
    <row r="62" spans="1:20">
      <c r="A62" s="73" t="s">
        <v>447</v>
      </c>
      <c r="B62" s="74">
        <v>3230265</v>
      </c>
      <c r="C62" s="73" t="s">
        <v>99</v>
      </c>
      <c r="D62" s="73" t="s">
        <v>122</v>
      </c>
      <c r="E62" s="73" t="s">
        <v>445</v>
      </c>
      <c r="F62" s="73" t="s">
        <v>945</v>
      </c>
      <c r="G62" s="73" t="s">
        <v>929</v>
      </c>
      <c r="H62" s="73" t="s">
        <v>202</v>
      </c>
      <c r="I62" s="73" t="s">
        <v>428</v>
      </c>
      <c r="J62" s="75">
        <v>5.84</v>
      </c>
      <c r="K62" s="73" t="s">
        <v>101</v>
      </c>
      <c r="L62" s="76">
        <v>2.35E-2</v>
      </c>
      <c r="M62" s="76">
        <v>1.34E-2</v>
      </c>
      <c r="N62" s="75">
        <v>295744.75</v>
      </c>
      <c r="O62" s="75">
        <v>107.81</v>
      </c>
      <c r="P62" s="75">
        <v>0</v>
      </c>
      <c r="Q62" s="75">
        <v>318.842414975</v>
      </c>
      <c r="R62" s="76">
        <v>4.0000000000000002E-4</v>
      </c>
      <c r="S62" s="76">
        <v>5.1999999999999998E-3</v>
      </c>
      <c r="T62" s="76">
        <v>6.9999999999999999E-4</v>
      </c>
    </row>
    <row r="63" spans="1:20">
      <c r="A63" s="73" t="s">
        <v>448</v>
      </c>
      <c r="B63" s="74">
        <v>3230091</v>
      </c>
      <c r="C63" s="73" t="s">
        <v>99</v>
      </c>
      <c r="D63" s="73" t="s">
        <v>122</v>
      </c>
      <c r="E63" s="73" t="s">
        <v>445</v>
      </c>
      <c r="F63" s="73" t="s">
        <v>945</v>
      </c>
      <c r="G63" s="73" t="s">
        <v>929</v>
      </c>
      <c r="H63" s="73" t="s">
        <v>202</v>
      </c>
      <c r="I63" s="73" t="s">
        <v>449</v>
      </c>
      <c r="J63" s="75">
        <v>0.03</v>
      </c>
      <c r="K63" s="73" t="s">
        <v>101</v>
      </c>
      <c r="L63" s="76">
        <v>5.0999999999999997E-2</v>
      </c>
      <c r="M63" s="76">
        <v>1.04E-2</v>
      </c>
      <c r="N63" s="75">
        <v>83702.399999999994</v>
      </c>
      <c r="O63" s="75">
        <v>113.86</v>
      </c>
      <c r="P63" s="75">
        <v>0</v>
      </c>
      <c r="Q63" s="75">
        <v>95.303552640000007</v>
      </c>
      <c r="R63" s="76">
        <v>2.0000000000000001E-4</v>
      </c>
      <c r="S63" s="76">
        <v>1.5E-3</v>
      </c>
      <c r="T63" s="76">
        <v>2.0000000000000001E-4</v>
      </c>
    </row>
    <row r="64" spans="1:20">
      <c r="A64" s="73" t="s">
        <v>450</v>
      </c>
      <c r="B64" s="74">
        <v>3230190</v>
      </c>
      <c r="C64" s="73" t="s">
        <v>99</v>
      </c>
      <c r="D64" s="73" t="s">
        <v>122</v>
      </c>
      <c r="E64" s="73" t="s">
        <v>445</v>
      </c>
      <c r="F64" s="73" t="s">
        <v>945</v>
      </c>
      <c r="G64" s="73" t="s">
        <v>929</v>
      </c>
      <c r="H64" s="73" t="s">
        <v>202</v>
      </c>
      <c r="I64" s="73" t="s">
        <v>451</v>
      </c>
      <c r="J64" s="75">
        <v>4.6100000000000003</v>
      </c>
      <c r="K64" s="73" t="s">
        <v>101</v>
      </c>
      <c r="L64" s="76">
        <v>1.7600000000000001E-2</v>
      </c>
      <c r="M64" s="76">
        <v>1.3299999999999999E-2</v>
      </c>
      <c r="N64" s="75">
        <v>178351.66</v>
      </c>
      <c r="O64" s="75">
        <v>103.5</v>
      </c>
      <c r="P64" s="75">
        <v>3.62256</v>
      </c>
      <c r="Q64" s="75">
        <v>188.2165281</v>
      </c>
      <c r="R64" s="76">
        <v>1E-4</v>
      </c>
      <c r="S64" s="76">
        <v>3.0999999999999999E-3</v>
      </c>
      <c r="T64" s="76">
        <v>4.0000000000000002E-4</v>
      </c>
    </row>
    <row r="65" spans="1:20">
      <c r="A65" s="73" t="s">
        <v>452</v>
      </c>
      <c r="B65" s="74">
        <v>3230166</v>
      </c>
      <c r="C65" s="73" t="s">
        <v>99</v>
      </c>
      <c r="D65" s="73" t="s">
        <v>122</v>
      </c>
      <c r="E65" s="73" t="s">
        <v>445</v>
      </c>
      <c r="F65" s="73" t="s">
        <v>945</v>
      </c>
      <c r="G65" s="73" t="s">
        <v>929</v>
      </c>
      <c r="H65" s="73" t="s">
        <v>202</v>
      </c>
      <c r="I65" s="73" t="s">
        <v>453</v>
      </c>
      <c r="J65" s="75">
        <v>1.47</v>
      </c>
      <c r="K65" s="73" t="s">
        <v>101</v>
      </c>
      <c r="L65" s="76">
        <v>2.5499999999999998E-2</v>
      </c>
      <c r="M65" s="76">
        <v>1.8200000000000001E-2</v>
      </c>
      <c r="N65" s="75">
        <v>266413.28000000003</v>
      </c>
      <c r="O65" s="75">
        <v>102.15</v>
      </c>
      <c r="P65" s="75">
        <v>6.6045999999999996</v>
      </c>
      <c r="Q65" s="75">
        <v>278.74576552000002</v>
      </c>
      <c r="R65" s="76">
        <v>2.0000000000000001E-4</v>
      </c>
      <c r="S65" s="76">
        <v>4.4999999999999997E-3</v>
      </c>
      <c r="T65" s="76">
        <v>5.9999999999999995E-4</v>
      </c>
    </row>
    <row r="66" spans="1:20">
      <c r="A66" s="73" t="s">
        <v>454</v>
      </c>
      <c r="B66" s="74">
        <v>3230372</v>
      </c>
      <c r="C66" s="73" t="s">
        <v>99</v>
      </c>
      <c r="D66" s="73" t="s">
        <v>122</v>
      </c>
      <c r="E66" s="73" t="s">
        <v>445</v>
      </c>
      <c r="F66" s="73" t="s">
        <v>945</v>
      </c>
      <c r="G66" s="73" t="s">
        <v>929</v>
      </c>
      <c r="H66" s="73" t="s">
        <v>202</v>
      </c>
      <c r="I66" s="73" t="s">
        <v>455</v>
      </c>
      <c r="J66" s="75">
        <v>7.2</v>
      </c>
      <c r="K66" s="73" t="s">
        <v>101</v>
      </c>
      <c r="L66" s="76">
        <v>6.4999999999999997E-3</v>
      </c>
      <c r="M66" s="76">
        <v>1.5100000000000001E-2</v>
      </c>
      <c r="N66" s="75">
        <v>493020</v>
      </c>
      <c r="O66" s="75">
        <v>93.74</v>
      </c>
      <c r="P66" s="75">
        <v>6.0442299999999998</v>
      </c>
      <c r="Q66" s="75">
        <v>468.20117800000003</v>
      </c>
      <c r="R66" s="76">
        <v>1.1999999999999999E-3</v>
      </c>
      <c r="S66" s="76">
        <v>7.6E-3</v>
      </c>
      <c r="T66" s="76">
        <v>1E-3</v>
      </c>
    </row>
    <row r="67" spans="1:20">
      <c r="A67" s="73" t="s">
        <v>456</v>
      </c>
      <c r="B67" s="74">
        <v>1940444</v>
      </c>
      <c r="C67" s="73" t="s">
        <v>99</v>
      </c>
      <c r="D67" s="73" t="s">
        <v>122</v>
      </c>
      <c r="E67" s="73" t="s">
        <v>379</v>
      </c>
      <c r="F67" s="73" t="s">
        <v>351</v>
      </c>
      <c r="G67" s="73" t="s">
        <v>929</v>
      </c>
      <c r="H67" s="73" t="s">
        <v>202</v>
      </c>
      <c r="I67" s="73" t="s">
        <v>416</v>
      </c>
      <c r="J67" s="75">
        <v>0.99</v>
      </c>
      <c r="K67" s="73" t="s">
        <v>101</v>
      </c>
      <c r="L67" s="76">
        <v>3.9300000000000002E-2</v>
      </c>
      <c r="M67" s="76">
        <v>0.15809999999999999</v>
      </c>
      <c r="N67" s="75">
        <v>167487.6</v>
      </c>
      <c r="O67" s="75">
        <v>113.55</v>
      </c>
      <c r="P67" s="75">
        <v>100.66502</v>
      </c>
      <c r="Q67" s="75">
        <v>290.84718980000002</v>
      </c>
      <c r="R67" s="76">
        <v>2.0000000000000001E-4</v>
      </c>
      <c r="S67" s="76">
        <v>4.7000000000000002E-3</v>
      </c>
      <c r="T67" s="76">
        <v>5.9999999999999995E-4</v>
      </c>
    </row>
    <row r="68" spans="1:20">
      <c r="A68" s="73" t="s">
        <v>457</v>
      </c>
      <c r="B68" s="74">
        <v>1138544</v>
      </c>
      <c r="C68" s="73" t="s">
        <v>99</v>
      </c>
      <c r="D68" s="73" t="s">
        <v>122</v>
      </c>
      <c r="E68" s="73" t="s">
        <v>458</v>
      </c>
      <c r="F68" s="73" t="s">
        <v>945</v>
      </c>
      <c r="G68" s="73" t="s">
        <v>929</v>
      </c>
      <c r="H68" s="73" t="s">
        <v>202</v>
      </c>
      <c r="I68" s="73" t="s">
        <v>367</v>
      </c>
      <c r="J68" s="75">
        <v>6.81</v>
      </c>
      <c r="K68" s="73" t="s">
        <v>101</v>
      </c>
      <c r="L68" s="76">
        <v>3.5000000000000003E-2</v>
      </c>
      <c r="M68" s="76">
        <v>1.3100000000000001E-2</v>
      </c>
      <c r="N68" s="75">
        <v>666000.63</v>
      </c>
      <c r="O68" s="75">
        <v>118.6</v>
      </c>
      <c r="P68" s="75">
        <v>0</v>
      </c>
      <c r="Q68" s="75">
        <v>789.87674718000005</v>
      </c>
      <c r="R68" s="76">
        <v>8.9999999999999998E-4</v>
      </c>
      <c r="S68" s="76">
        <v>1.2800000000000001E-2</v>
      </c>
      <c r="T68" s="76">
        <v>1.6999999999999999E-3</v>
      </c>
    </row>
    <row r="69" spans="1:20">
      <c r="A69" s="73" t="s">
        <v>459</v>
      </c>
      <c r="B69" s="74">
        <v>1136753</v>
      </c>
      <c r="C69" s="73" t="s">
        <v>99</v>
      </c>
      <c r="D69" s="73" t="s">
        <v>122</v>
      </c>
      <c r="E69" s="73" t="s">
        <v>458</v>
      </c>
      <c r="F69" s="73" t="s">
        <v>945</v>
      </c>
      <c r="G69" s="73" t="s">
        <v>929</v>
      </c>
      <c r="H69" s="73" t="s">
        <v>202</v>
      </c>
      <c r="I69" s="73" t="s">
        <v>460</v>
      </c>
      <c r="J69" s="75">
        <v>5.37</v>
      </c>
      <c r="K69" s="73" t="s">
        <v>101</v>
      </c>
      <c r="L69" s="76">
        <v>0.04</v>
      </c>
      <c r="M69" s="76">
        <v>1.2200000000000001E-2</v>
      </c>
      <c r="N69" s="75">
        <v>261000.74</v>
      </c>
      <c r="O69" s="75">
        <v>117.53</v>
      </c>
      <c r="P69" s="75">
        <v>0</v>
      </c>
      <c r="Q69" s="75">
        <v>306.75416972199997</v>
      </c>
      <c r="R69" s="76">
        <v>2.9999999999999997E-4</v>
      </c>
      <c r="S69" s="76">
        <v>5.0000000000000001E-3</v>
      </c>
      <c r="T69" s="76">
        <v>6.9999999999999999E-4</v>
      </c>
    </row>
    <row r="70" spans="1:20">
      <c r="A70" s="73" t="s">
        <v>461</v>
      </c>
      <c r="B70" s="74">
        <v>1120021</v>
      </c>
      <c r="C70" s="73" t="s">
        <v>99</v>
      </c>
      <c r="D70" s="73" t="s">
        <v>122</v>
      </c>
      <c r="E70" s="73" t="s">
        <v>458</v>
      </c>
      <c r="F70" s="73" t="s">
        <v>945</v>
      </c>
      <c r="G70" s="73" t="s">
        <v>929</v>
      </c>
      <c r="H70" s="73" t="s">
        <v>202</v>
      </c>
      <c r="I70" s="73" t="s">
        <v>462</v>
      </c>
      <c r="J70" s="75">
        <v>0.43</v>
      </c>
      <c r="K70" s="73" t="s">
        <v>101</v>
      </c>
      <c r="L70" s="76">
        <v>3.9E-2</v>
      </c>
      <c r="M70" s="76">
        <v>2.3099999999999999E-2</v>
      </c>
      <c r="N70" s="75">
        <v>89392.55</v>
      </c>
      <c r="O70" s="75">
        <v>109.4</v>
      </c>
      <c r="P70" s="75">
        <v>0</v>
      </c>
      <c r="Q70" s="75">
        <v>97.795449700000006</v>
      </c>
      <c r="R70" s="76">
        <v>1.8E-3</v>
      </c>
      <c r="S70" s="76">
        <v>1.6000000000000001E-3</v>
      </c>
      <c r="T70" s="76">
        <v>2.0000000000000001E-4</v>
      </c>
    </row>
    <row r="71" spans="1:20">
      <c r="A71" s="73" t="s">
        <v>463</v>
      </c>
      <c r="B71" s="74">
        <v>7770217</v>
      </c>
      <c r="C71" s="73" t="s">
        <v>99</v>
      </c>
      <c r="D71" s="73" t="s">
        <v>122</v>
      </c>
      <c r="E71" s="73" t="s">
        <v>464</v>
      </c>
      <c r="F71" s="73" t="s">
        <v>465</v>
      </c>
      <c r="G71" s="73" t="s">
        <v>929</v>
      </c>
      <c r="H71" s="73" t="s">
        <v>202</v>
      </c>
      <c r="I71" s="73" t="s">
        <v>281</v>
      </c>
      <c r="J71" s="75">
        <v>3.99</v>
      </c>
      <c r="K71" s="73" t="s">
        <v>101</v>
      </c>
      <c r="L71" s="76">
        <v>4.2999999999999997E-2</v>
      </c>
      <c r="M71" s="76">
        <v>7.6E-3</v>
      </c>
      <c r="N71" s="75">
        <v>36000</v>
      </c>
      <c r="O71" s="75">
        <v>117.75</v>
      </c>
      <c r="P71" s="75">
        <v>0</v>
      </c>
      <c r="Q71" s="75">
        <v>42.39</v>
      </c>
      <c r="R71" s="76">
        <v>0</v>
      </c>
      <c r="S71" s="76">
        <v>6.9999999999999999E-4</v>
      </c>
      <c r="T71" s="76">
        <v>1E-4</v>
      </c>
    </row>
    <row r="72" spans="1:20">
      <c r="A72" s="73" t="s">
        <v>466</v>
      </c>
      <c r="B72" s="74">
        <v>1139492</v>
      </c>
      <c r="C72" s="73" t="s">
        <v>99</v>
      </c>
      <c r="D72" s="73" t="s">
        <v>122</v>
      </c>
      <c r="E72" s="73" t="s">
        <v>467</v>
      </c>
      <c r="F72" s="73" t="s">
        <v>351</v>
      </c>
      <c r="G72" s="73" t="s">
        <v>931</v>
      </c>
      <c r="H72" s="73" t="s">
        <v>149</v>
      </c>
      <c r="I72" s="73" t="s">
        <v>299</v>
      </c>
      <c r="J72" s="75">
        <v>2.64</v>
      </c>
      <c r="K72" s="73" t="s">
        <v>101</v>
      </c>
      <c r="L72" s="76">
        <v>9.4999999999999998E-3</v>
      </c>
      <c r="M72" s="76">
        <v>5.4000000000000003E-3</v>
      </c>
      <c r="N72" s="75">
        <v>704000.12</v>
      </c>
      <c r="O72" s="75">
        <v>102.09</v>
      </c>
      <c r="P72" s="75">
        <v>0</v>
      </c>
      <c r="Q72" s="75">
        <v>718.71372250800005</v>
      </c>
      <c r="R72" s="76">
        <v>8.9999999999999998E-4</v>
      </c>
      <c r="S72" s="76">
        <v>1.17E-2</v>
      </c>
      <c r="T72" s="76">
        <v>1.6000000000000001E-3</v>
      </c>
    </row>
    <row r="73" spans="1:20">
      <c r="A73" s="73" t="s">
        <v>468</v>
      </c>
      <c r="B73" s="74">
        <v>1157353</v>
      </c>
      <c r="C73" s="73" t="s">
        <v>99</v>
      </c>
      <c r="D73" s="73" t="s">
        <v>122</v>
      </c>
      <c r="E73" s="73" t="s">
        <v>467</v>
      </c>
      <c r="F73" s="73" t="s">
        <v>351</v>
      </c>
      <c r="G73" s="73" t="s">
        <v>931</v>
      </c>
      <c r="H73" s="73" t="s">
        <v>149</v>
      </c>
      <c r="I73" s="73" t="s">
        <v>469</v>
      </c>
      <c r="J73" s="75">
        <v>3.7</v>
      </c>
      <c r="K73" s="73" t="s">
        <v>101</v>
      </c>
      <c r="L73" s="76">
        <v>0.01</v>
      </c>
      <c r="M73" s="76">
        <v>6.4000000000000003E-3</v>
      </c>
      <c r="N73" s="75">
        <v>305000</v>
      </c>
      <c r="O73" s="75">
        <v>101.55</v>
      </c>
      <c r="P73" s="75">
        <v>0</v>
      </c>
      <c r="Q73" s="75">
        <v>309.72750000000002</v>
      </c>
      <c r="R73" s="76">
        <v>8.0000000000000004E-4</v>
      </c>
      <c r="S73" s="76">
        <v>5.0000000000000001E-3</v>
      </c>
      <c r="T73" s="76">
        <v>6.9999999999999999E-4</v>
      </c>
    </row>
    <row r="74" spans="1:20">
      <c r="A74" s="73" t="s">
        <v>470</v>
      </c>
      <c r="B74" s="74">
        <v>1161538</v>
      </c>
      <c r="C74" s="73" t="s">
        <v>99</v>
      </c>
      <c r="D74" s="73" t="s">
        <v>122</v>
      </c>
      <c r="E74" s="73" t="s">
        <v>467</v>
      </c>
      <c r="F74" s="73" t="s">
        <v>351</v>
      </c>
      <c r="G74" s="73" t="s">
        <v>931</v>
      </c>
      <c r="H74" s="73" t="s">
        <v>149</v>
      </c>
      <c r="I74" s="73" t="s">
        <v>471</v>
      </c>
      <c r="J74" s="75">
        <v>6.33</v>
      </c>
      <c r="K74" s="73" t="s">
        <v>101</v>
      </c>
      <c r="L74" s="76">
        <v>5.0000000000000001E-3</v>
      </c>
      <c r="M74" s="76">
        <v>3.3E-3</v>
      </c>
      <c r="N74" s="75">
        <v>457000</v>
      </c>
      <c r="O74" s="75">
        <v>100.25</v>
      </c>
      <c r="P74" s="75">
        <v>0</v>
      </c>
      <c r="Q74" s="75">
        <v>458.14249999999998</v>
      </c>
      <c r="R74" s="76">
        <v>5.9999999999999995E-4</v>
      </c>
      <c r="S74" s="76">
        <v>7.4000000000000003E-3</v>
      </c>
      <c r="T74" s="76">
        <v>1E-3</v>
      </c>
    </row>
    <row r="75" spans="1:20">
      <c r="A75" s="73" t="s">
        <v>472</v>
      </c>
      <c r="B75" s="74">
        <v>1154764</v>
      </c>
      <c r="C75" s="73" t="s">
        <v>99</v>
      </c>
      <c r="D75" s="73" t="s">
        <v>122</v>
      </c>
      <c r="E75" s="73" t="s">
        <v>467</v>
      </c>
      <c r="F75" s="73" t="s">
        <v>351</v>
      </c>
      <c r="G75" s="73" t="s">
        <v>931</v>
      </c>
      <c r="H75" s="73" t="s">
        <v>149</v>
      </c>
      <c r="I75" s="73" t="s">
        <v>227</v>
      </c>
      <c r="J75" s="75">
        <v>2.2000000000000002</v>
      </c>
      <c r="K75" s="73" t="s">
        <v>101</v>
      </c>
      <c r="L75" s="76">
        <v>2.8E-3</v>
      </c>
      <c r="M75" s="76">
        <v>9.7999999999999997E-3</v>
      </c>
      <c r="N75" s="75">
        <v>180000</v>
      </c>
      <c r="O75" s="75">
        <v>98.5</v>
      </c>
      <c r="P75" s="75">
        <v>0</v>
      </c>
      <c r="Q75" s="75">
        <v>177.3</v>
      </c>
      <c r="R75" s="76">
        <v>4.0000000000000002E-4</v>
      </c>
      <c r="S75" s="76">
        <v>2.8999999999999998E-3</v>
      </c>
      <c r="T75" s="76">
        <v>4.0000000000000002E-4</v>
      </c>
    </row>
    <row r="76" spans="1:20">
      <c r="A76" s="73" t="s">
        <v>473</v>
      </c>
      <c r="B76" s="74">
        <v>11109150</v>
      </c>
      <c r="C76" s="73" t="s">
        <v>99</v>
      </c>
      <c r="D76" s="73" t="s">
        <v>122</v>
      </c>
      <c r="E76" s="73" t="s">
        <v>474</v>
      </c>
      <c r="F76" s="73" t="s">
        <v>475</v>
      </c>
      <c r="G76" s="73" t="s">
        <v>932</v>
      </c>
      <c r="H76" s="73" t="s">
        <v>202</v>
      </c>
      <c r="I76" s="73" t="s">
        <v>409</v>
      </c>
      <c r="J76" s="75">
        <v>7.14</v>
      </c>
      <c r="K76" s="73" t="s">
        <v>101</v>
      </c>
      <c r="L76" s="76">
        <v>5.1499999999999997E-2</v>
      </c>
      <c r="M76" s="76">
        <v>2.2100000000000002E-2</v>
      </c>
      <c r="N76" s="75">
        <v>40000</v>
      </c>
      <c r="O76" s="75">
        <f>Q76/N76*100*1000</f>
        <v>142.86749999999998</v>
      </c>
      <c r="P76" s="75">
        <v>0</v>
      </c>
      <c r="Q76" s="75">
        <v>57.146999999999998</v>
      </c>
      <c r="R76" s="76">
        <v>0</v>
      </c>
      <c r="S76" s="76">
        <v>3.8E-3</v>
      </c>
      <c r="T76" s="76">
        <v>5.0000000000000001E-4</v>
      </c>
    </row>
    <row r="77" spans="1:20">
      <c r="A77" s="73" t="s">
        <v>473</v>
      </c>
      <c r="B77" s="74">
        <v>1110915</v>
      </c>
      <c r="C77" s="73" t="s">
        <v>99</v>
      </c>
      <c r="D77" s="73" t="s">
        <v>122</v>
      </c>
      <c r="E77" s="73" t="s">
        <v>474</v>
      </c>
      <c r="F77" s="73" t="s">
        <v>475</v>
      </c>
      <c r="G77" s="73" t="s">
        <v>932</v>
      </c>
      <c r="H77" s="73" t="s">
        <v>202</v>
      </c>
      <c r="I77" s="73" t="s">
        <v>409</v>
      </c>
      <c r="J77" s="75">
        <v>7.14</v>
      </c>
      <c r="K77" s="73" t="s">
        <v>101</v>
      </c>
      <c r="L77" s="76">
        <v>5.1499999999999997E-2</v>
      </c>
      <c r="M77" s="76">
        <v>2.2100000000000002E-2</v>
      </c>
      <c r="N77" s="75">
        <f>159649-N76</f>
        <v>119649</v>
      </c>
      <c r="O77" s="75">
        <f>Q77/N77*100*1000</f>
        <v>147.38025390935152</v>
      </c>
      <c r="P77" s="75">
        <v>0</v>
      </c>
      <c r="Q77" s="75">
        <f>176.339</f>
        <v>176.339</v>
      </c>
      <c r="R77" s="76">
        <v>0</v>
      </c>
      <c r="S77" s="76">
        <v>3.8E-3</v>
      </c>
      <c r="T77" s="76">
        <v>5.0000000000000001E-4</v>
      </c>
    </row>
    <row r="78" spans="1:20">
      <c r="A78" s="73" t="s">
        <v>476</v>
      </c>
      <c r="B78" s="74">
        <v>1140615</v>
      </c>
      <c r="C78" s="73" t="s">
        <v>99</v>
      </c>
      <c r="D78" s="73" t="s">
        <v>122</v>
      </c>
      <c r="E78" s="73" t="s">
        <v>477</v>
      </c>
      <c r="F78" s="73" t="s">
        <v>945</v>
      </c>
      <c r="G78" s="73" t="s">
        <v>932</v>
      </c>
      <c r="H78" s="73" t="s">
        <v>202</v>
      </c>
      <c r="I78" s="73" t="s">
        <v>346</v>
      </c>
      <c r="J78" s="75">
        <v>3.95</v>
      </c>
      <c r="K78" s="73" t="s">
        <v>101</v>
      </c>
      <c r="L78" s="76">
        <v>1.6E-2</v>
      </c>
      <c r="M78" s="76">
        <v>1.4500000000000001E-2</v>
      </c>
      <c r="N78" s="75">
        <f>95000-N79</f>
        <v>20000</v>
      </c>
      <c r="O78" s="75">
        <v>102.05</v>
      </c>
      <c r="P78" s="75">
        <v>0</v>
      </c>
      <c r="Q78" s="75">
        <f>95.07-Q79</f>
        <v>20.401999999999987</v>
      </c>
      <c r="R78" s="76">
        <v>2.0000000000000001E-4</v>
      </c>
      <c r="S78" s="76">
        <v>1.6000000000000001E-3</v>
      </c>
      <c r="T78" s="76">
        <v>2.0000000000000001E-4</v>
      </c>
    </row>
    <row r="79" spans="1:20">
      <c r="A79" s="73" t="s">
        <v>476</v>
      </c>
      <c r="B79" s="74">
        <v>11406150</v>
      </c>
      <c r="C79" s="73" t="s">
        <v>99</v>
      </c>
      <c r="D79" s="73" t="s">
        <v>122</v>
      </c>
      <c r="E79" s="73" t="s">
        <v>477</v>
      </c>
      <c r="F79" s="73" t="s">
        <v>945</v>
      </c>
      <c r="G79" s="73" t="s">
        <v>932</v>
      </c>
      <c r="H79" s="73" t="s">
        <v>202</v>
      </c>
      <c r="I79" s="73" t="s">
        <v>478</v>
      </c>
      <c r="J79" s="75">
        <v>3.46</v>
      </c>
      <c r="K79" s="73" t="s">
        <v>101</v>
      </c>
      <c r="L79" s="76">
        <v>1.6E-2</v>
      </c>
      <c r="M79" s="76">
        <v>1.4500000000000001E-2</v>
      </c>
      <c r="N79" s="75">
        <v>75000</v>
      </c>
      <c r="O79" s="75">
        <f>Q79/N79*100*1000</f>
        <v>99.557333333333347</v>
      </c>
      <c r="P79" s="75">
        <v>0</v>
      </c>
      <c r="Q79" s="75">
        <f>74.668</f>
        <v>74.668000000000006</v>
      </c>
      <c r="R79" s="76">
        <v>0</v>
      </c>
      <c r="S79" s="76">
        <v>0</v>
      </c>
      <c r="T79" s="76">
        <v>0</v>
      </c>
    </row>
    <row r="80" spans="1:20">
      <c r="A80" s="73" t="s">
        <v>479</v>
      </c>
      <c r="B80" s="74">
        <v>2300242</v>
      </c>
      <c r="C80" s="73" t="s">
        <v>99</v>
      </c>
      <c r="D80" s="73" t="s">
        <v>122</v>
      </c>
      <c r="E80" s="73" t="s">
        <v>480</v>
      </c>
      <c r="F80" s="73" t="s">
        <v>131</v>
      </c>
      <c r="G80" s="73" t="s">
        <v>932</v>
      </c>
      <c r="H80" s="73" t="s">
        <v>202</v>
      </c>
      <c r="I80" s="73" t="s">
        <v>481</v>
      </c>
      <c r="J80" s="75">
        <v>7.44</v>
      </c>
      <c r="K80" s="73" t="s">
        <v>101</v>
      </c>
      <c r="L80" s="76">
        <v>1.7000000000000001E-2</v>
      </c>
      <c r="M80" s="76">
        <v>1.2500000000000001E-2</v>
      </c>
      <c r="N80" s="75">
        <v>1047500</v>
      </c>
      <c r="O80" s="75">
        <v>101.93</v>
      </c>
      <c r="P80" s="75">
        <v>0</v>
      </c>
      <c r="Q80" s="75">
        <v>1067.71675</v>
      </c>
      <c r="R80" s="76">
        <v>8.0000000000000004E-4</v>
      </c>
      <c r="S80" s="76">
        <v>1.7399999999999999E-2</v>
      </c>
      <c r="T80" s="76">
        <v>2.3E-3</v>
      </c>
    </row>
    <row r="81" spans="1:20">
      <c r="A81" s="73" t="s">
        <v>482</v>
      </c>
      <c r="B81" s="74">
        <v>2300143</v>
      </c>
      <c r="C81" s="73" t="s">
        <v>99</v>
      </c>
      <c r="D81" s="73" t="s">
        <v>122</v>
      </c>
      <c r="E81" s="73" t="s">
        <v>480</v>
      </c>
      <c r="F81" s="73" t="s">
        <v>131</v>
      </c>
      <c r="G81" s="73" t="s">
        <v>932</v>
      </c>
      <c r="H81" s="73" t="s">
        <v>202</v>
      </c>
      <c r="I81" s="73" t="s">
        <v>483</v>
      </c>
      <c r="J81" s="75">
        <v>1.4</v>
      </c>
      <c r="K81" s="73" t="s">
        <v>101</v>
      </c>
      <c r="L81" s="76">
        <v>3.6999999999999998E-2</v>
      </c>
      <c r="M81" s="76">
        <v>1.3899999999999999E-2</v>
      </c>
      <c r="N81" s="75">
        <v>376000</v>
      </c>
      <c r="O81" s="75">
        <v>107.21</v>
      </c>
      <c r="P81" s="75">
        <v>0</v>
      </c>
      <c r="Q81" s="75">
        <v>403.1096</v>
      </c>
      <c r="R81" s="76">
        <v>2.9999999999999997E-4</v>
      </c>
      <c r="S81" s="76">
        <v>6.6E-3</v>
      </c>
      <c r="T81" s="76">
        <v>8.9999999999999998E-4</v>
      </c>
    </row>
    <row r="82" spans="1:20">
      <c r="A82" s="73" t="s">
        <v>484</v>
      </c>
      <c r="B82" s="74">
        <v>1260736</v>
      </c>
      <c r="C82" s="73" t="s">
        <v>99</v>
      </c>
      <c r="D82" s="73" t="s">
        <v>122</v>
      </c>
      <c r="E82" s="73" t="s">
        <v>485</v>
      </c>
      <c r="F82" s="73" t="s">
        <v>949</v>
      </c>
      <c r="G82" s="73" t="s">
        <v>932</v>
      </c>
      <c r="H82" s="73" t="s">
        <v>202</v>
      </c>
      <c r="I82" s="73" t="s">
        <v>239</v>
      </c>
      <c r="J82" s="75">
        <v>6.01</v>
      </c>
      <c r="K82" s="73" t="s">
        <v>101</v>
      </c>
      <c r="L82" s="76">
        <v>1.29E-2</v>
      </c>
      <c r="M82" s="76">
        <v>5.2200000000000003E-2</v>
      </c>
      <c r="N82" s="75">
        <v>567000</v>
      </c>
      <c r="O82" s="75">
        <v>78.52</v>
      </c>
      <c r="P82" s="75">
        <v>0</v>
      </c>
      <c r="Q82" s="75">
        <v>445.20839999999998</v>
      </c>
      <c r="R82" s="76">
        <v>5.9999999999999995E-4</v>
      </c>
      <c r="S82" s="76">
        <v>7.1999999999999998E-3</v>
      </c>
      <c r="T82" s="76">
        <v>1E-3</v>
      </c>
    </row>
    <row r="83" spans="1:20">
      <c r="A83" s="73" t="s">
        <v>486</v>
      </c>
      <c r="B83" s="74">
        <v>7670177</v>
      </c>
      <c r="C83" s="73" t="s">
        <v>99</v>
      </c>
      <c r="D83" s="73" t="s">
        <v>122</v>
      </c>
      <c r="E83" s="73" t="s">
        <v>487</v>
      </c>
      <c r="F83" s="73" t="s">
        <v>431</v>
      </c>
      <c r="G83" s="73" t="s">
        <v>932</v>
      </c>
      <c r="H83" s="73" t="s">
        <v>202</v>
      </c>
      <c r="I83" s="73" t="s">
        <v>357</v>
      </c>
      <c r="J83" s="75">
        <v>2.17</v>
      </c>
      <c r="K83" s="73" t="s">
        <v>101</v>
      </c>
      <c r="L83" s="76">
        <v>2.5499999999999998E-2</v>
      </c>
      <c r="M83" s="76">
        <v>1.5599999999999999E-2</v>
      </c>
      <c r="N83" s="75">
        <v>67000.19</v>
      </c>
      <c r="O83" s="75">
        <v>104.38</v>
      </c>
      <c r="P83" s="75">
        <v>0</v>
      </c>
      <c r="Q83" s="75">
        <v>69.934798322000006</v>
      </c>
      <c r="R83" s="76">
        <v>2.0000000000000001E-4</v>
      </c>
      <c r="S83" s="76">
        <v>1.1000000000000001E-3</v>
      </c>
      <c r="T83" s="76">
        <v>2.0000000000000001E-4</v>
      </c>
    </row>
    <row r="84" spans="1:20">
      <c r="A84" s="73" t="s">
        <v>488</v>
      </c>
      <c r="B84" s="74">
        <v>1161769</v>
      </c>
      <c r="C84" s="73" t="s">
        <v>99</v>
      </c>
      <c r="D84" s="73" t="s">
        <v>122</v>
      </c>
      <c r="E84" s="73" t="s">
        <v>489</v>
      </c>
      <c r="F84" s="73" t="s">
        <v>351</v>
      </c>
      <c r="G84" s="73" t="s">
        <v>932</v>
      </c>
      <c r="H84" s="73" t="s">
        <v>202</v>
      </c>
      <c r="I84" s="73" t="s">
        <v>490</v>
      </c>
      <c r="J84" s="75">
        <v>4.97</v>
      </c>
      <c r="K84" s="73" t="s">
        <v>101</v>
      </c>
      <c r="L84" s="76">
        <v>2E-3</v>
      </c>
      <c r="M84" s="76">
        <v>8.2000000000000007E-3</v>
      </c>
      <c r="N84" s="75">
        <f>118000-N85</f>
        <v>68000</v>
      </c>
      <c r="O84" s="75">
        <v>96.55</v>
      </c>
      <c r="P84" s="75">
        <v>0</v>
      </c>
      <c r="Q84" s="75">
        <f>113.41-Q85</f>
        <v>65.55</v>
      </c>
      <c r="R84" s="76">
        <v>2.0000000000000001E-4</v>
      </c>
      <c r="S84" s="76">
        <v>1.8E-3</v>
      </c>
      <c r="T84" s="76">
        <v>2.0000000000000001E-4</v>
      </c>
    </row>
    <row r="85" spans="1:20">
      <c r="A85" s="73" t="s">
        <v>488</v>
      </c>
      <c r="B85" s="74">
        <v>11617690</v>
      </c>
      <c r="C85" s="73" t="s">
        <v>99</v>
      </c>
      <c r="D85" s="73" t="s">
        <v>122</v>
      </c>
      <c r="E85" s="73" t="s">
        <v>489</v>
      </c>
      <c r="F85" s="73" t="s">
        <v>351</v>
      </c>
      <c r="G85" s="73" t="s">
        <v>932</v>
      </c>
      <c r="H85" s="73" t="s">
        <v>202</v>
      </c>
      <c r="I85" s="73" t="s">
        <v>490</v>
      </c>
      <c r="J85" s="75">
        <v>4.97</v>
      </c>
      <c r="K85" s="73" t="s">
        <v>101</v>
      </c>
      <c r="L85" s="76">
        <v>2E-3</v>
      </c>
      <c r="M85" s="76">
        <v>8.2000000000000007E-3</v>
      </c>
      <c r="N85" s="75">
        <v>50000</v>
      </c>
      <c r="O85" s="75">
        <v>96.55</v>
      </c>
      <c r="P85" s="75">
        <v>0</v>
      </c>
      <c r="Q85" s="75">
        <f>47.86</f>
        <v>47.86</v>
      </c>
      <c r="R85" s="76">
        <v>2.0000000000000001E-4</v>
      </c>
      <c r="S85" s="76">
        <v>1.8E-3</v>
      </c>
      <c r="T85" s="76">
        <v>2.0000000000000001E-4</v>
      </c>
    </row>
    <row r="86" spans="1:20">
      <c r="A86" s="73" t="s">
        <v>491</v>
      </c>
      <c r="B86" s="74">
        <v>1142512</v>
      </c>
      <c r="C86" s="73" t="s">
        <v>99</v>
      </c>
      <c r="D86" s="73" t="s">
        <v>122</v>
      </c>
      <c r="E86" s="73" t="s">
        <v>489</v>
      </c>
      <c r="F86" s="73" t="s">
        <v>351</v>
      </c>
      <c r="G86" s="73" t="s">
        <v>932</v>
      </c>
      <c r="H86" s="73" t="s">
        <v>202</v>
      </c>
      <c r="I86" s="73" t="s">
        <v>492</v>
      </c>
      <c r="J86" s="75">
        <v>2.89</v>
      </c>
      <c r="K86" s="73" t="s">
        <v>101</v>
      </c>
      <c r="L86" s="76">
        <v>6.7999999999999996E-3</v>
      </c>
      <c r="M86" s="76">
        <v>9.1000000000000004E-3</v>
      </c>
      <c r="N86" s="75">
        <v>270311</v>
      </c>
      <c r="O86" s="75">
        <v>99.9</v>
      </c>
      <c r="P86" s="75">
        <v>0</v>
      </c>
      <c r="Q86" s="75">
        <v>270.04068899999999</v>
      </c>
      <c r="R86" s="76">
        <v>5.0000000000000001E-4</v>
      </c>
      <c r="S86" s="76">
        <v>4.4000000000000003E-3</v>
      </c>
      <c r="T86" s="76">
        <v>5.9999999999999995E-4</v>
      </c>
    </row>
    <row r="87" spans="1:20">
      <c r="A87" s="73" t="s">
        <v>493</v>
      </c>
      <c r="B87" s="74">
        <v>1127422</v>
      </c>
      <c r="C87" s="73" t="s">
        <v>99</v>
      </c>
      <c r="D87" s="73" t="s">
        <v>122</v>
      </c>
      <c r="E87" s="73" t="s">
        <v>489</v>
      </c>
      <c r="F87" s="73" t="s">
        <v>351</v>
      </c>
      <c r="G87" s="73" t="s">
        <v>932</v>
      </c>
      <c r="H87" s="73" t="s">
        <v>202</v>
      </c>
      <c r="I87" s="73" t="s">
        <v>409</v>
      </c>
      <c r="J87" s="75">
        <v>1</v>
      </c>
      <c r="K87" s="73" t="s">
        <v>101</v>
      </c>
      <c r="L87" s="76">
        <v>0.02</v>
      </c>
      <c r="M87" s="76">
        <v>1.9E-2</v>
      </c>
      <c r="N87" s="75">
        <v>150000</v>
      </c>
      <c r="O87" s="75">
        <v>102.8</v>
      </c>
      <c r="P87" s="75">
        <v>0</v>
      </c>
      <c r="Q87" s="75">
        <v>154.19999999999999</v>
      </c>
      <c r="R87" s="76">
        <v>5.0000000000000001E-4</v>
      </c>
      <c r="S87" s="76">
        <v>2.5000000000000001E-3</v>
      </c>
      <c r="T87" s="76">
        <v>2.9999999999999997E-4</v>
      </c>
    </row>
    <row r="88" spans="1:20">
      <c r="A88" s="73" t="s">
        <v>494</v>
      </c>
      <c r="B88" s="74">
        <v>3230125</v>
      </c>
      <c r="C88" s="73" t="s">
        <v>99</v>
      </c>
      <c r="D88" s="73" t="s">
        <v>122</v>
      </c>
      <c r="E88" s="73" t="s">
        <v>445</v>
      </c>
      <c r="F88" s="73" t="s">
        <v>945</v>
      </c>
      <c r="G88" s="73" t="s">
        <v>932</v>
      </c>
      <c r="H88" s="73" t="s">
        <v>202</v>
      </c>
      <c r="I88" s="73" t="s">
        <v>495</v>
      </c>
      <c r="J88" s="75">
        <v>1.71</v>
      </c>
      <c r="K88" s="73" t="s">
        <v>101</v>
      </c>
      <c r="L88" s="76">
        <v>4.9000000000000002E-2</v>
      </c>
      <c r="M88" s="76">
        <v>2.12E-2</v>
      </c>
      <c r="N88" s="75">
        <v>232000.59</v>
      </c>
      <c r="O88" s="75">
        <v>109.04</v>
      </c>
      <c r="P88" s="75">
        <v>0</v>
      </c>
      <c r="Q88" s="75">
        <v>252.973443336</v>
      </c>
      <c r="R88" s="76">
        <v>4.0000000000000002E-4</v>
      </c>
      <c r="S88" s="76">
        <v>4.1000000000000003E-3</v>
      </c>
      <c r="T88" s="76">
        <v>5.0000000000000001E-4</v>
      </c>
    </row>
    <row r="89" spans="1:20">
      <c r="A89" s="73" t="s">
        <v>496</v>
      </c>
      <c r="B89" s="74">
        <v>3230224</v>
      </c>
      <c r="C89" s="73" t="s">
        <v>99</v>
      </c>
      <c r="D89" s="73" t="s">
        <v>122</v>
      </c>
      <c r="E89" s="73" t="s">
        <v>445</v>
      </c>
      <c r="F89" s="73" t="s">
        <v>945</v>
      </c>
      <c r="G89" s="73" t="s">
        <v>932</v>
      </c>
      <c r="H89" s="73" t="s">
        <v>202</v>
      </c>
      <c r="I89" s="73" t="s">
        <v>497</v>
      </c>
      <c r="J89" s="75">
        <v>1.62</v>
      </c>
      <c r="K89" s="73" t="s">
        <v>101</v>
      </c>
      <c r="L89" s="76">
        <v>5.8500000000000003E-2</v>
      </c>
      <c r="M89" s="76">
        <v>1.61E-2</v>
      </c>
      <c r="N89" s="75">
        <v>47160.27</v>
      </c>
      <c r="O89" s="75">
        <v>116.23</v>
      </c>
      <c r="P89" s="75">
        <v>0</v>
      </c>
      <c r="Q89" s="75">
        <v>54.814381820999998</v>
      </c>
      <c r="R89" s="76">
        <v>1E-4</v>
      </c>
      <c r="S89" s="76">
        <v>8.9999999999999998E-4</v>
      </c>
      <c r="T89" s="76">
        <v>1E-4</v>
      </c>
    </row>
    <row r="90" spans="1:20">
      <c r="A90" s="73" t="s">
        <v>498</v>
      </c>
      <c r="B90" s="74">
        <v>1103670</v>
      </c>
      <c r="C90" s="73" t="s">
        <v>99</v>
      </c>
      <c r="D90" s="73" t="s">
        <v>122</v>
      </c>
      <c r="E90" s="73" t="s">
        <v>499</v>
      </c>
      <c r="F90" s="73" t="s">
        <v>431</v>
      </c>
      <c r="G90" s="73" t="s">
        <v>931</v>
      </c>
      <c r="H90" s="73" t="s">
        <v>149</v>
      </c>
      <c r="I90" s="73" t="s">
        <v>500</v>
      </c>
      <c r="J90" s="75">
        <v>0.95</v>
      </c>
      <c r="K90" s="73" t="s">
        <v>101</v>
      </c>
      <c r="L90" s="76">
        <v>4.0500000000000001E-2</v>
      </c>
      <c r="M90" s="76">
        <v>3.8699999999999998E-2</v>
      </c>
      <c r="N90" s="75">
        <v>24000.1</v>
      </c>
      <c r="O90" s="75">
        <v>125.43</v>
      </c>
      <c r="P90" s="75">
        <v>16.19868</v>
      </c>
      <c r="Q90" s="75">
        <v>46.302005430000001</v>
      </c>
      <c r="R90" s="76">
        <v>2.9999999999999997E-4</v>
      </c>
      <c r="S90" s="76">
        <v>8.0000000000000004E-4</v>
      </c>
      <c r="T90" s="76">
        <v>1E-4</v>
      </c>
    </row>
    <row r="91" spans="1:20">
      <c r="A91" s="73" t="s">
        <v>501</v>
      </c>
      <c r="B91" s="74">
        <v>1132927</v>
      </c>
      <c r="C91" s="73" t="s">
        <v>99</v>
      </c>
      <c r="D91" s="73" t="s">
        <v>122</v>
      </c>
      <c r="E91" s="73" t="s">
        <v>502</v>
      </c>
      <c r="F91" s="73" t="s">
        <v>945</v>
      </c>
      <c r="G91" s="73" t="s">
        <v>931</v>
      </c>
      <c r="H91" s="73" t="s">
        <v>149</v>
      </c>
      <c r="I91" s="73" t="s">
        <v>367</v>
      </c>
      <c r="J91" s="75">
        <v>2.73</v>
      </c>
      <c r="K91" s="73" t="s">
        <v>101</v>
      </c>
      <c r="L91" s="76">
        <v>2.75E-2</v>
      </c>
      <c r="M91" s="76">
        <v>1.5299999999999999E-2</v>
      </c>
      <c r="N91" s="75">
        <v>317641.78000000003</v>
      </c>
      <c r="O91" s="75">
        <v>104.65</v>
      </c>
      <c r="P91" s="75">
        <v>8.3589900000000004</v>
      </c>
      <c r="Q91" s="75">
        <v>340.77111277</v>
      </c>
      <c r="R91" s="76">
        <v>6.9999999999999999E-4</v>
      </c>
      <c r="S91" s="76">
        <v>5.4999999999999997E-3</v>
      </c>
      <c r="T91" s="76">
        <v>6.9999999999999999E-4</v>
      </c>
    </row>
    <row r="92" spans="1:20">
      <c r="A92" s="73" t="s">
        <v>503</v>
      </c>
      <c r="B92" s="74">
        <v>1128586</v>
      </c>
      <c r="C92" s="73" t="s">
        <v>99</v>
      </c>
      <c r="D92" s="73" t="s">
        <v>122</v>
      </c>
      <c r="E92" s="73" t="s">
        <v>502</v>
      </c>
      <c r="F92" s="73" t="s">
        <v>945</v>
      </c>
      <c r="G92" s="73" t="s">
        <v>931</v>
      </c>
      <c r="H92" s="73" t="s">
        <v>149</v>
      </c>
      <c r="I92" s="73" t="s">
        <v>443</v>
      </c>
      <c r="J92" s="75">
        <v>0.04</v>
      </c>
      <c r="K92" s="73" t="s">
        <v>101</v>
      </c>
      <c r="L92" s="76">
        <v>2.75E-2</v>
      </c>
      <c r="M92" s="76">
        <v>-0.25729999999999997</v>
      </c>
      <c r="N92" s="75">
        <v>150775.67000000001</v>
      </c>
      <c r="O92" s="75">
        <v>103.56</v>
      </c>
      <c r="P92" s="75">
        <v>0</v>
      </c>
      <c r="Q92" s="75">
        <v>156.143283852</v>
      </c>
      <c r="R92" s="76">
        <v>8.0000000000000004E-4</v>
      </c>
      <c r="S92" s="76">
        <v>2.5000000000000001E-3</v>
      </c>
      <c r="T92" s="76">
        <v>2.9999999999999997E-4</v>
      </c>
    </row>
    <row r="93" spans="1:20">
      <c r="A93" s="73" t="s">
        <v>504</v>
      </c>
      <c r="B93" s="74">
        <v>1138973</v>
      </c>
      <c r="C93" s="73" t="s">
        <v>99</v>
      </c>
      <c r="D93" s="73" t="s">
        <v>122</v>
      </c>
      <c r="E93" s="73" t="s">
        <v>502</v>
      </c>
      <c r="F93" s="73" t="s">
        <v>945</v>
      </c>
      <c r="G93" s="73" t="s">
        <v>931</v>
      </c>
      <c r="H93" s="73" t="s">
        <v>149</v>
      </c>
      <c r="I93" s="73" t="s">
        <v>269</v>
      </c>
      <c r="J93" s="75">
        <v>6.8</v>
      </c>
      <c r="K93" s="73" t="s">
        <v>101</v>
      </c>
      <c r="L93" s="76">
        <v>1.9599999999999999E-2</v>
      </c>
      <c r="M93" s="76">
        <v>1.5599999999999999E-2</v>
      </c>
      <c r="N93" s="75">
        <v>832000.88</v>
      </c>
      <c r="O93" s="75">
        <v>103.7</v>
      </c>
      <c r="P93" s="75">
        <v>0</v>
      </c>
      <c r="Q93" s="75">
        <v>862.78491255999995</v>
      </c>
      <c r="R93" s="76">
        <v>8.0000000000000004E-4</v>
      </c>
      <c r="S93" s="76">
        <v>1.4E-2</v>
      </c>
      <c r="T93" s="76">
        <v>1.9E-3</v>
      </c>
    </row>
    <row r="94" spans="1:20">
      <c r="A94" s="73" t="s">
        <v>505</v>
      </c>
      <c r="B94" s="74">
        <v>1167147</v>
      </c>
      <c r="C94" s="73" t="s">
        <v>99</v>
      </c>
      <c r="D94" s="73" t="s">
        <v>122</v>
      </c>
      <c r="E94" s="73" t="s">
        <v>502</v>
      </c>
      <c r="F94" s="73" t="s">
        <v>945</v>
      </c>
      <c r="G94" s="73" t="s">
        <v>931</v>
      </c>
      <c r="H94" s="73" t="s">
        <v>149</v>
      </c>
      <c r="I94" s="73" t="s">
        <v>281</v>
      </c>
      <c r="J94" s="75">
        <v>7.93</v>
      </c>
      <c r="K94" s="73" t="s">
        <v>101</v>
      </c>
      <c r="L94" s="76">
        <v>1.5800000000000002E-2</v>
      </c>
      <c r="M94" s="76">
        <v>1.6899999999999998E-2</v>
      </c>
      <c r="N94" s="75">
        <v>300000</v>
      </c>
      <c r="O94" s="75">
        <v>99.2</v>
      </c>
      <c r="P94" s="75">
        <v>0</v>
      </c>
      <c r="Q94" s="75">
        <v>297.60000000000002</v>
      </c>
      <c r="R94" s="76">
        <v>0</v>
      </c>
      <c r="S94" s="76">
        <v>4.7999999999999996E-3</v>
      </c>
      <c r="T94" s="76">
        <v>5.9999999999999995E-4</v>
      </c>
    </row>
    <row r="95" spans="1:20">
      <c r="A95" s="73" t="s">
        <v>506</v>
      </c>
      <c r="B95" s="74">
        <v>1142595</v>
      </c>
      <c r="C95" s="73" t="s">
        <v>99</v>
      </c>
      <c r="D95" s="73" t="s">
        <v>122</v>
      </c>
      <c r="E95" s="73" t="s">
        <v>507</v>
      </c>
      <c r="F95" s="73" t="s">
        <v>435</v>
      </c>
      <c r="G95" s="73" t="s">
        <v>932</v>
      </c>
      <c r="H95" s="73" t="s">
        <v>202</v>
      </c>
      <c r="I95" s="73" t="s">
        <v>412</v>
      </c>
      <c r="J95" s="75">
        <v>5.23</v>
      </c>
      <c r="K95" s="73" t="s">
        <v>101</v>
      </c>
      <c r="L95" s="76">
        <v>1.23E-2</v>
      </c>
      <c r="M95" s="76">
        <v>1.35E-2</v>
      </c>
      <c r="N95" s="75">
        <v>245000</v>
      </c>
      <c r="O95" s="75">
        <v>99.95</v>
      </c>
      <c r="P95" s="75">
        <v>0</v>
      </c>
      <c r="Q95" s="75">
        <v>244.8775</v>
      </c>
      <c r="R95" s="76">
        <v>1E-4</v>
      </c>
      <c r="S95" s="76">
        <v>4.0000000000000001E-3</v>
      </c>
      <c r="T95" s="76">
        <v>5.0000000000000001E-4</v>
      </c>
    </row>
    <row r="96" spans="1:20">
      <c r="A96" s="73" t="s">
        <v>508</v>
      </c>
      <c r="B96" s="74">
        <v>1157569</v>
      </c>
      <c r="C96" s="73" t="s">
        <v>99</v>
      </c>
      <c r="D96" s="73" t="s">
        <v>122</v>
      </c>
      <c r="E96" s="73" t="s">
        <v>477</v>
      </c>
      <c r="F96" s="73" t="s">
        <v>945</v>
      </c>
      <c r="G96" s="73" t="s">
        <v>932</v>
      </c>
      <c r="H96" s="73" t="s">
        <v>202</v>
      </c>
      <c r="I96" s="73" t="s">
        <v>509</v>
      </c>
      <c r="J96" s="75">
        <v>5.65</v>
      </c>
      <c r="K96" s="73" t="s">
        <v>101</v>
      </c>
      <c r="L96" s="76">
        <v>1.4200000000000001E-2</v>
      </c>
      <c r="M96" s="76">
        <v>1.5800000000000002E-2</v>
      </c>
      <c r="N96" s="75">
        <v>276000</v>
      </c>
      <c r="O96" s="75">
        <v>98.75</v>
      </c>
      <c r="P96" s="75">
        <v>0</v>
      </c>
      <c r="Q96" s="75">
        <v>272.55</v>
      </c>
      <c r="R96" s="76">
        <v>5.0000000000000001E-4</v>
      </c>
      <c r="S96" s="76">
        <v>4.4000000000000003E-3</v>
      </c>
      <c r="T96" s="76">
        <v>5.9999999999999995E-4</v>
      </c>
    </row>
    <row r="97" spans="1:20">
      <c r="A97" s="73" t="s">
        <v>510</v>
      </c>
      <c r="B97" s="74">
        <v>1410281</v>
      </c>
      <c r="C97" s="73" t="s">
        <v>99</v>
      </c>
      <c r="D97" s="73" t="s">
        <v>122</v>
      </c>
      <c r="E97" s="73" t="s">
        <v>511</v>
      </c>
      <c r="F97" s="73" t="s">
        <v>126</v>
      </c>
      <c r="G97" s="73" t="s">
        <v>932</v>
      </c>
      <c r="H97" s="73" t="s">
        <v>202</v>
      </c>
      <c r="I97" s="73" t="s">
        <v>281</v>
      </c>
      <c r="J97" s="75">
        <v>0.12</v>
      </c>
      <c r="K97" s="73" t="s">
        <v>101</v>
      </c>
      <c r="L97" s="76">
        <v>2.1499999999999998E-2</v>
      </c>
      <c r="M97" s="76">
        <v>4.5</v>
      </c>
      <c r="N97" s="75">
        <v>-0.01</v>
      </c>
      <c r="O97" s="75">
        <v>98.55</v>
      </c>
      <c r="P97" s="75">
        <v>1.0000000000000001E-5</v>
      </c>
      <c r="Q97" s="75">
        <v>1.4499999999999999E-7</v>
      </c>
      <c r="R97" s="76">
        <v>0</v>
      </c>
      <c r="S97" s="76">
        <v>0</v>
      </c>
      <c r="T97" s="76">
        <v>0</v>
      </c>
    </row>
    <row r="98" spans="1:20">
      <c r="A98" s="73" t="s">
        <v>512</v>
      </c>
      <c r="B98" s="74">
        <v>1410307</v>
      </c>
      <c r="C98" s="73" t="s">
        <v>99</v>
      </c>
      <c r="D98" s="73" t="s">
        <v>122</v>
      </c>
      <c r="E98" s="73" t="s">
        <v>511</v>
      </c>
      <c r="F98" s="73" t="s">
        <v>126</v>
      </c>
      <c r="G98" s="73" t="s">
        <v>932</v>
      </c>
      <c r="H98" s="73" t="s">
        <v>202</v>
      </c>
      <c r="I98" s="73" t="s">
        <v>513</v>
      </c>
      <c r="J98" s="75">
        <v>2.92</v>
      </c>
      <c r="K98" s="73" t="s">
        <v>101</v>
      </c>
      <c r="L98" s="76">
        <v>1.7999999999999999E-2</v>
      </c>
      <c r="M98" s="76">
        <v>4.4299999999999999E-2</v>
      </c>
      <c r="N98" s="75">
        <v>65722.91</v>
      </c>
      <c r="O98" s="75">
        <v>93.18</v>
      </c>
      <c r="P98" s="75">
        <v>0</v>
      </c>
      <c r="Q98" s="75">
        <v>61.240607537999999</v>
      </c>
      <c r="R98" s="76">
        <v>1E-4</v>
      </c>
      <c r="S98" s="76">
        <v>1E-3</v>
      </c>
      <c r="T98" s="76">
        <v>1E-4</v>
      </c>
    </row>
    <row r="99" spans="1:20">
      <c r="A99" s="73" t="s">
        <v>514</v>
      </c>
      <c r="B99" s="74">
        <v>1124080</v>
      </c>
      <c r="C99" s="73" t="s">
        <v>99</v>
      </c>
      <c r="D99" s="73" t="s">
        <v>122</v>
      </c>
      <c r="E99" s="73" t="s">
        <v>467</v>
      </c>
      <c r="F99" s="73" t="s">
        <v>351</v>
      </c>
      <c r="G99" s="73" t="s">
        <v>933</v>
      </c>
      <c r="H99" s="73" t="s">
        <v>149</v>
      </c>
      <c r="I99" s="73" t="s">
        <v>515</v>
      </c>
      <c r="J99" s="75">
        <v>1.01</v>
      </c>
      <c r="K99" s="73" t="s">
        <v>101</v>
      </c>
      <c r="L99" s="76">
        <v>4.1500000000000002E-2</v>
      </c>
      <c r="M99" s="76">
        <v>4.1000000000000003E-3</v>
      </c>
      <c r="N99" s="75">
        <v>63500.46</v>
      </c>
      <c r="O99" s="75">
        <v>107.4</v>
      </c>
      <c r="P99" s="75">
        <v>71.221639999999994</v>
      </c>
      <c r="Q99" s="75">
        <v>139.42113404</v>
      </c>
      <c r="R99" s="76">
        <v>5.9999999999999995E-4</v>
      </c>
      <c r="S99" s="76">
        <v>2.3E-3</v>
      </c>
      <c r="T99" s="76">
        <v>2.9999999999999997E-4</v>
      </c>
    </row>
    <row r="100" spans="1:20">
      <c r="A100" s="73" t="s">
        <v>516</v>
      </c>
      <c r="B100" s="74">
        <v>1155357</v>
      </c>
      <c r="C100" s="73" t="s">
        <v>99</v>
      </c>
      <c r="D100" s="73" t="s">
        <v>122</v>
      </c>
      <c r="E100" s="73" t="s">
        <v>517</v>
      </c>
      <c r="F100" s="73" t="s">
        <v>126</v>
      </c>
      <c r="G100" s="73" t="s">
        <v>934</v>
      </c>
      <c r="H100" s="73" t="s">
        <v>202</v>
      </c>
      <c r="I100" s="73" t="s">
        <v>518</v>
      </c>
      <c r="J100" s="75">
        <v>2.0099999999999998</v>
      </c>
      <c r="K100" s="73" t="s">
        <v>101</v>
      </c>
      <c r="L100" s="76">
        <v>3.15E-2</v>
      </c>
      <c r="M100" s="76">
        <v>0.15870000000000001</v>
      </c>
      <c r="N100" s="75">
        <v>220800</v>
      </c>
      <c r="O100" s="75">
        <v>79.17</v>
      </c>
      <c r="P100" s="75">
        <v>0</v>
      </c>
      <c r="Q100" s="75">
        <v>174.80735999999999</v>
      </c>
      <c r="R100" s="76">
        <v>5.9999999999999995E-4</v>
      </c>
      <c r="S100" s="76">
        <v>2.8E-3</v>
      </c>
      <c r="T100" s="76">
        <v>4.0000000000000002E-4</v>
      </c>
    </row>
    <row r="101" spans="1:20">
      <c r="A101" s="73" t="s">
        <v>519</v>
      </c>
      <c r="B101" s="74">
        <v>2510238</v>
      </c>
      <c r="C101" s="73" t="s">
        <v>99</v>
      </c>
      <c r="D101" s="73" t="s">
        <v>122</v>
      </c>
      <c r="E101" s="73" t="s">
        <v>520</v>
      </c>
      <c r="F101" s="73" t="s">
        <v>945</v>
      </c>
      <c r="G101" s="73" t="s">
        <v>934</v>
      </c>
      <c r="H101" s="73" t="s">
        <v>202</v>
      </c>
      <c r="I101" s="73" t="s">
        <v>443</v>
      </c>
      <c r="J101" s="75">
        <v>6.27</v>
      </c>
      <c r="K101" s="73" t="s">
        <v>101</v>
      </c>
      <c r="L101" s="76">
        <v>1.9400000000000001E-2</v>
      </c>
      <c r="M101" s="76">
        <v>1.2999999999999999E-2</v>
      </c>
      <c r="N101" s="75">
        <v>153900</v>
      </c>
      <c r="O101" s="75">
        <v>104.4</v>
      </c>
      <c r="P101" s="75">
        <v>0</v>
      </c>
      <c r="Q101" s="75">
        <v>160.67160000000001</v>
      </c>
      <c r="R101" s="76">
        <v>5.9999999999999995E-4</v>
      </c>
      <c r="S101" s="76">
        <v>2.5999999999999999E-3</v>
      </c>
      <c r="T101" s="76">
        <v>2.9999999999999997E-4</v>
      </c>
    </row>
    <row r="102" spans="1:20">
      <c r="A102" s="73" t="s">
        <v>521</v>
      </c>
      <c r="B102" s="74">
        <v>1139849</v>
      </c>
      <c r="C102" s="73" t="s">
        <v>99</v>
      </c>
      <c r="D102" s="73" t="s">
        <v>122</v>
      </c>
      <c r="E102" s="73" t="s">
        <v>522</v>
      </c>
      <c r="F102" s="73" t="s">
        <v>945</v>
      </c>
      <c r="G102" s="73" t="s">
        <v>933</v>
      </c>
      <c r="H102" s="73" t="s">
        <v>149</v>
      </c>
      <c r="I102" s="73" t="s">
        <v>523</v>
      </c>
      <c r="J102" s="75">
        <v>4.37</v>
      </c>
      <c r="K102" s="73" t="s">
        <v>101</v>
      </c>
      <c r="L102" s="76">
        <v>2.5000000000000001E-2</v>
      </c>
      <c r="M102" s="76">
        <v>2.5100000000000001E-2</v>
      </c>
      <c r="N102" s="75">
        <v>100000</v>
      </c>
      <c r="O102" s="75">
        <v>101</v>
      </c>
      <c r="P102" s="75">
        <v>0</v>
      </c>
      <c r="Q102" s="75">
        <v>101</v>
      </c>
      <c r="R102" s="76">
        <v>2.9999999999999997E-4</v>
      </c>
      <c r="S102" s="76">
        <v>1.6000000000000001E-3</v>
      </c>
      <c r="T102" s="76">
        <v>2.0000000000000001E-4</v>
      </c>
    </row>
    <row r="103" spans="1:20">
      <c r="A103" s="73" t="s">
        <v>524</v>
      </c>
      <c r="B103" s="74">
        <v>1141639</v>
      </c>
      <c r="C103" s="73" t="s">
        <v>99</v>
      </c>
      <c r="D103" s="73" t="s">
        <v>122</v>
      </c>
      <c r="E103" s="73" t="s">
        <v>525</v>
      </c>
      <c r="F103" s="73" t="s">
        <v>465</v>
      </c>
      <c r="G103" s="73" t="s">
        <v>934</v>
      </c>
      <c r="H103" s="73" t="s">
        <v>202</v>
      </c>
      <c r="I103" s="73" t="s">
        <v>515</v>
      </c>
      <c r="J103" s="75">
        <v>1.53</v>
      </c>
      <c r="K103" s="73" t="s">
        <v>101</v>
      </c>
      <c r="L103" s="76">
        <v>2.6499999999999999E-2</v>
      </c>
      <c r="M103" s="76">
        <v>6.8000000000000005E-2</v>
      </c>
      <c r="N103" s="75">
        <v>79000.14</v>
      </c>
      <c r="O103" s="75">
        <v>94.5</v>
      </c>
      <c r="P103" s="75">
        <v>0</v>
      </c>
      <c r="Q103" s="75">
        <v>74.655132300000005</v>
      </c>
      <c r="R103" s="76">
        <v>2.0000000000000001E-4</v>
      </c>
      <c r="S103" s="76">
        <v>1.1999999999999999E-3</v>
      </c>
      <c r="T103" s="76">
        <v>2.0000000000000001E-4</v>
      </c>
    </row>
    <row r="104" spans="1:20">
      <c r="A104" s="73" t="s">
        <v>526</v>
      </c>
      <c r="B104" s="74">
        <v>1160670</v>
      </c>
      <c r="C104" s="73" t="s">
        <v>99</v>
      </c>
      <c r="D104" s="73" t="s">
        <v>122</v>
      </c>
      <c r="E104" s="73" t="s">
        <v>525</v>
      </c>
      <c r="F104" s="73" t="s">
        <v>465</v>
      </c>
      <c r="G104" s="73" t="s">
        <v>934</v>
      </c>
      <c r="H104" s="73" t="s">
        <v>202</v>
      </c>
      <c r="I104" s="73" t="s">
        <v>527</v>
      </c>
      <c r="J104" s="75">
        <v>3.37</v>
      </c>
      <c r="K104" s="73" t="s">
        <v>101</v>
      </c>
      <c r="L104" s="76">
        <v>1.0500000000000001E-2</v>
      </c>
      <c r="M104" s="76">
        <v>4.6600000000000003E-2</v>
      </c>
      <c r="N104" s="75">
        <v>279366.90000000002</v>
      </c>
      <c r="O104" s="75">
        <v>88</v>
      </c>
      <c r="P104" s="75">
        <v>0</v>
      </c>
      <c r="Q104" s="75">
        <v>245.842872</v>
      </c>
      <c r="R104" s="76">
        <v>1.1999999999999999E-3</v>
      </c>
      <c r="S104" s="76">
        <v>4.0000000000000001E-3</v>
      </c>
      <c r="T104" s="76">
        <v>5.0000000000000001E-4</v>
      </c>
    </row>
    <row r="105" spans="1:20">
      <c r="A105" s="73" t="s">
        <v>528</v>
      </c>
      <c r="B105" s="74">
        <v>1139716</v>
      </c>
      <c r="C105" s="73" t="s">
        <v>99</v>
      </c>
      <c r="D105" s="73" t="s">
        <v>122</v>
      </c>
      <c r="E105" s="73" t="s">
        <v>529</v>
      </c>
      <c r="F105" s="73" t="s">
        <v>945</v>
      </c>
      <c r="G105" s="73" t="s">
        <v>934</v>
      </c>
      <c r="H105" s="73" t="s">
        <v>202</v>
      </c>
      <c r="I105" s="73" t="s">
        <v>530</v>
      </c>
      <c r="J105" s="75">
        <v>3.81</v>
      </c>
      <c r="K105" s="73" t="s">
        <v>101</v>
      </c>
      <c r="L105" s="76">
        <v>2.3E-2</v>
      </c>
      <c r="M105" s="76">
        <v>2.06E-2</v>
      </c>
      <c r="N105" s="75">
        <v>106000</v>
      </c>
      <c r="O105" s="75">
        <v>102.05</v>
      </c>
      <c r="P105" s="75">
        <v>0</v>
      </c>
      <c r="Q105" s="75">
        <v>108.173</v>
      </c>
      <c r="R105" s="76">
        <v>6.9999999999999999E-4</v>
      </c>
      <c r="S105" s="76">
        <v>1.8E-3</v>
      </c>
      <c r="T105" s="76">
        <v>2.0000000000000001E-4</v>
      </c>
    </row>
    <row r="106" spans="1:20">
      <c r="A106" s="73" t="s">
        <v>531</v>
      </c>
      <c r="B106" s="74">
        <v>2260545</v>
      </c>
      <c r="C106" s="73" t="s">
        <v>99</v>
      </c>
      <c r="D106" s="73" t="s">
        <v>122</v>
      </c>
      <c r="E106" s="73" t="s">
        <v>442</v>
      </c>
      <c r="F106" s="73" t="s">
        <v>945</v>
      </c>
      <c r="G106" s="73" t="s">
        <v>929</v>
      </c>
      <c r="H106" s="73" t="s">
        <v>202</v>
      </c>
      <c r="I106" s="73" t="s">
        <v>532</v>
      </c>
      <c r="J106" s="75">
        <v>4.84</v>
      </c>
      <c r="K106" s="73" t="s">
        <v>101</v>
      </c>
      <c r="L106" s="76">
        <v>2.4E-2</v>
      </c>
      <c r="M106" s="76">
        <v>1.15E-2</v>
      </c>
      <c r="N106" s="75">
        <v>181000.1</v>
      </c>
      <c r="O106" s="75">
        <v>107.18</v>
      </c>
      <c r="P106" s="75">
        <v>0</v>
      </c>
      <c r="Q106" s="75">
        <v>193.99590717999999</v>
      </c>
      <c r="R106" s="76">
        <v>4.0000000000000002E-4</v>
      </c>
      <c r="S106" s="76">
        <v>3.2000000000000002E-3</v>
      </c>
      <c r="T106" s="76">
        <v>4.0000000000000002E-4</v>
      </c>
    </row>
    <row r="107" spans="1:20">
      <c r="A107" s="73" t="s">
        <v>533</v>
      </c>
      <c r="B107" s="74">
        <v>1115278</v>
      </c>
      <c r="C107" s="73" t="s">
        <v>99</v>
      </c>
      <c r="D107" s="73" t="s">
        <v>122</v>
      </c>
      <c r="E107" s="73" t="s">
        <v>467</v>
      </c>
      <c r="F107" s="73" t="s">
        <v>351</v>
      </c>
      <c r="G107" s="73" t="s">
        <v>935</v>
      </c>
      <c r="H107" s="73" t="s">
        <v>149</v>
      </c>
      <c r="I107" s="73" t="s">
        <v>354</v>
      </c>
      <c r="J107" s="75">
        <v>0.2</v>
      </c>
      <c r="K107" s="73" t="s">
        <v>101</v>
      </c>
      <c r="L107" s="76">
        <v>5.2999999999999999E-2</v>
      </c>
      <c r="M107" s="76">
        <v>1.9900000000000001E-2</v>
      </c>
      <c r="N107" s="75">
        <v>76000</v>
      </c>
      <c r="O107" s="75">
        <v>109.95</v>
      </c>
      <c r="P107" s="75">
        <v>0</v>
      </c>
      <c r="Q107" s="75">
        <v>83.561999999999998</v>
      </c>
      <c r="R107" s="76">
        <v>2.9999999999999997E-4</v>
      </c>
      <c r="S107" s="76">
        <v>1.4E-3</v>
      </c>
      <c r="T107" s="76">
        <v>2.0000000000000001E-4</v>
      </c>
    </row>
    <row r="108" spans="1:20">
      <c r="A108" s="73" t="s">
        <v>535</v>
      </c>
      <c r="B108" s="74">
        <v>1127349</v>
      </c>
      <c r="C108" s="73" t="s">
        <v>99</v>
      </c>
      <c r="D108" s="73" t="s">
        <v>122</v>
      </c>
      <c r="E108" s="73" t="s">
        <v>536</v>
      </c>
      <c r="F108" s="73" t="s">
        <v>431</v>
      </c>
      <c r="G108" s="73" t="s">
        <v>935</v>
      </c>
      <c r="H108" s="73" t="s">
        <v>149</v>
      </c>
      <c r="I108" s="73" t="s">
        <v>537</v>
      </c>
      <c r="J108" s="75">
        <v>0.46</v>
      </c>
      <c r="K108" s="73" t="s">
        <v>101</v>
      </c>
      <c r="L108" s="76">
        <v>4.2999999999999997E-2</v>
      </c>
      <c r="M108" s="76">
        <v>5.4999999999999997E-3</v>
      </c>
      <c r="N108" s="75">
        <v>241000</v>
      </c>
      <c r="O108" s="75">
        <v>103.25</v>
      </c>
      <c r="P108" s="75">
        <v>0</v>
      </c>
      <c r="Q108" s="75">
        <v>248.83250000000001</v>
      </c>
      <c r="R108" s="76">
        <v>2E-3</v>
      </c>
      <c r="S108" s="76">
        <v>4.0000000000000001E-3</v>
      </c>
      <c r="T108" s="76">
        <v>5.0000000000000001E-4</v>
      </c>
    </row>
    <row r="109" spans="1:20">
      <c r="A109" s="73" t="s">
        <v>538</v>
      </c>
      <c r="B109" s="74">
        <v>3870094</v>
      </c>
      <c r="C109" s="73" t="s">
        <v>99</v>
      </c>
      <c r="D109" s="73" t="s">
        <v>122</v>
      </c>
      <c r="E109" s="73" t="s">
        <v>539</v>
      </c>
      <c r="F109" s="73" t="s">
        <v>949</v>
      </c>
      <c r="G109" s="73" t="s">
        <v>935</v>
      </c>
      <c r="H109" s="73" t="s">
        <v>149</v>
      </c>
      <c r="I109" s="73" t="s">
        <v>540</v>
      </c>
      <c r="J109" s="75">
        <v>0.08</v>
      </c>
      <c r="K109" s="73" t="s">
        <v>101</v>
      </c>
      <c r="L109" s="76">
        <v>4.8000000000000001E-2</v>
      </c>
      <c r="M109" s="76">
        <v>9.9000000000000005E-2</v>
      </c>
      <c r="N109" s="75">
        <v>62000.17</v>
      </c>
      <c r="O109" s="75">
        <v>103.8</v>
      </c>
      <c r="P109" s="75">
        <v>0</v>
      </c>
      <c r="Q109" s="75">
        <v>64.35617646</v>
      </c>
      <c r="R109" s="76">
        <v>5.9999999999999995E-4</v>
      </c>
      <c r="S109" s="76">
        <v>1E-3</v>
      </c>
      <c r="T109" s="76">
        <v>1E-4</v>
      </c>
    </row>
    <row r="110" spans="1:20">
      <c r="A110" s="73" t="s">
        <v>541</v>
      </c>
      <c r="B110" s="74">
        <v>1123884</v>
      </c>
      <c r="C110" s="73" t="s">
        <v>99</v>
      </c>
      <c r="D110" s="73" t="s">
        <v>122</v>
      </c>
      <c r="E110" s="73" t="s">
        <v>542</v>
      </c>
      <c r="F110" s="73" t="s">
        <v>946</v>
      </c>
      <c r="G110" s="73" t="s">
        <v>936</v>
      </c>
      <c r="H110" s="73" t="s">
        <v>202</v>
      </c>
      <c r="I110" s="73" t="s">
        <v>543</v>
      </c>
      <c r="J110" s="75">
        <v>0.51</v>
      </c>
      <c r="K110" s="73" t="s">
        <v>101</v>
      </c>
      <c r="L110" s="76">
        <v>5.5E-2</v>
      </c>
      <c r="M110" s="76">
        <v>3.6499999999999998E-2</v>
      </c>
      <c r="N110" s="75">
        <v>57000.160000000003</v>
      </c>
      <c r="O110" s="75">
        <v>105</v>
      </c>
      <c r="P110" s="75">
        <v>1.63124</v>
      </c>
      <c r="Q110" s="75">
        <v>61.481408000000002</v>
      </c>
      <c r="R110" s="76">
        <v>5.1000000000000004E-3</v>
      </c>
      <c r="S110" s="76">
        <v>1E-3</v>
      </c>
      <c r="T110" s="76">
        <v>1E-4</v>
      </c>
    </row>
    <row r="111" spans="1:20">
      <c r="A111" s="73" t="s">
        <v>544</v>
      </c>
      <c r="B111" s="74">
        <v>2510279</v>
      </c>
      <c r="C111" s="73" t="s">
        <v>99</v>
      </c>
      <c r="D111" s="73" t="s">
        <v>122</v>
      </c>
      <c r="E111" s="73" t="s">
        <v>520</v>
      </c>
      <c r="F111" s="73" t="s">
        <v>945</v>
      </c>
      <c r="G111" s="73" t="s">
        <v>934</v>
      </c>
      <c r="H111" s="73" t="s">
        <v>202</v>
      </c>
      <c r="I111" s="73" t="s">
        <v>348</v>
      </c>
      <c r="J111" s="75">
        <v>7.26</v>
      </c>
      <c r="K111" s="73" t="s">
        <v>101</v>
      </c>
      <c r="L111" s="76">
        <v>1.5299999999999999E-2</v>
      </c>
      <c r="M111" s="76">
        <v>1.5299999999999999E-2</v>
      </c>
      <c r="N111" s="75">
        <v>149000</v>
      </c>
      <c r="O111" s="75">
        <v>100</v>
      </c>
      <c r="P111" s="75">
        <v>0</v>
      </c>
      <c r="Q111" s="75">
        <v>149</v>
      </c>
      <c r="R111" s="76">
        <v>0</v>
      </c>
      <c r="S111" s="76">
        <v>2.3999999999999998E-3</v>
      </c>
      <c r="T111" s="76">
        <v>2.9999999999999997E-4</v>
      </c>
    </row>
    <row r="112" spans="1:20">
      <c r="A112" s="73" t="s">
        <v>545</v>
      </c>
      <c r="B112" s="74">
        <v>2510139</v>
      </c>
      <c r="C112" s="73" t="s">
        <v>99</v>
      </c>
      <c r="D112" s="73" t="s">
        <v>122</v>
      </c>
      <c r="E112" s="73" t="s">
        <v>520</v>
      </c>
      <c r="F112" s="73" t="s">
        <v>945</v>
      </c>
      <c r="G112" s="73" t="s">
        <v>936</v>
      </c>
      <c r="H112" s="73" t="s">
        <v>202</v>
      </c>
      <c r="I112" s="73" t="s">
        <v>462</v>
      </c>
      <c r="J112" s="75">
        <v>0.49</v>
      </c>
      <c r="K112" s="73" t="s">
        <v>101</v>
      </c>
      <c r="L112" s="76">
        <v>4.2500000000000003E-2</v>
      </c>
      <c r="M112" s="76">
        <v>6.6900000000000001E-2</v>
      </c>
      <c r="N112" s="75">
        <v>54667.01</v>
      </c>
      <c r="O112" s="75">
        <v>108.55</v>
      </c>
      <c r="P112" s="75">
        <v>31.255179999999999</v>
      </c>
      <c r="Q112" s="75">
        <v>90.596219355000002</v>
      </c>
      <c r="R112" s="76">
        <v>1.1000000000000001E-3</v>
      </c>
      <c r="S112" s="76">
        <v>1.5E-3</v>
      </c>
      <c r="T112" s="76">
        <v>2.0000000000000001E-4</v>
      </c>
    </row>
    <row r="113" spans="1:20">
      <c r="A113" s="73" t="s">
        <v>546</v>
      </c>
      <c r="B113" s="74">
        <v>2510162</v>
      </c>
      <c r="C113" s="73" t="s">
        <v>99</v>
      </c>
      <c r="D113" s="73" t="s">
        <v>122</v>
      </c>
      <c r="E113" s="73" t="s">
        <v>520</v>
      </c>
      <c r="F113" s="73" t="s">
        <v>945</v>
      </c>
      <c r="G113" s="73" t="s">
        <v>936</v>
      </c>
      <c r="H113" s="73" t="s">
        <v>202</v>
      </c>
      <c r="I113" s="73" t="s">
        <v>547</v>
      </c>
      <c r="J113" s="75">
        <v>1.39</v>
      </c>
      <c r="K113" s="73" t="s">
        <v>101</v>
      </c>
      <c r="L113" s="76">
        <v>4.5999999999999999E-2</v>
      </c>
      <c r="M113" s="76">
        <v>1.9800000000000002E-2</v>
      </c>
      <c r="N113" s="75">
        <v>56000.53</v>
      </c>
      <c r="O113" s="75">
        <v>105.29</v>
      </c>
      <c r="P113" s="75">
        <v>0</v>
      </c>
      <c r="Q113" s="75">
        <v>58.962958037</v>
      </c>
      <c r="R113" s="76">
        <v>2.9999999999999997E-4</v>
      </c>
      <c r="S113" s="76">
        <v>1E-3</v>
      </c>
      <c r="T113" s="76">
        <v>1E-4</v>
      </c>
    </row>
    <row r="114" spans="1:20">
      <c r="A114" s="73" t="s">
        <v>548</v>
      </c>
      <c r="B114" s="74">
        <v>1121326</v>
      </c>
      <c r="C114" s="73" t="s">
        <v>99</v>
      </c>
      <c r="D114" s="73" t="s">
        <v>122</v>
      </c>
      <c r="E114" s="73" t="s">
        <v>549</v>
      </c>
      <c r="F114" s="73" t="s">
        <v>550</v>
      </c>
      <c r="G114" s="73" t="s">
        <v>950</v>
      </c>
      <c r="H114" s="73" t="s">
        <v>202</v>
      </c>
      <c r="I114" s="73" t="s">
        <v>551</v>
      </c>
      <c r="J114" s="75">
        <v>0.82</v>
      </c>
      <c r="K114" s="73" t="s">
        <v>101</v>
      </c>
      <c r="L114" s="76">
        <v>4.65E-2</v>
      </c>
      <c r="M114" s="76">
        <v>1.4947999999999999</v>
      </c>
      <c r="N114" s="75">
        <v>162000</v>
      </c>
      <c r="O114" s="75">
        <v>42.85</v>
      </c>
      <c r="P114" s="75">
        <v>0</v>
      </c>
      <c r="Q114" s="75">
        <v>69.417000000000002</v>
      </c>
      <c r="R114" s="76">
        <v>4.0000000000000002E-4</v>
      </c>
      <c r="S114" s="76">
        <v>1.1000000000000001E-3</v>
      </c>
      <c r="T114" s="76">
        <v>1E-4</v>
      </c>
    </row>
    <row r="115" spans="1:20">
      <c r="A115" s="73" t="s">
        <v>552</v>
      </c>
      <c r="B115" s="74">
        <v>5760160</v>
      </c>
      <c r="C115" s="73" t="s">
        <v>99</v>
      </c>
      <c r="D115" s="73" t="s">
        <v>122</v>
      </c>
      <c r="E115" s="73" t="s">
        <v>553</v>
      </c>
      <c r="F115" s="73" t="s">
        <v>554</v>
      </c>
      <c r="G115" s="73" t="s">
        <v>936</v>
      </c>
      <c r="H115" s="73" t="s">
        <v>202</v>
      </c>
      <c r="I115" s="73" t="s">
        <v>555</v>
      </c>
      <c r="J115" s="75">
        <v>0.69</v>
      </c>
      <c r="K115" s="73" t="s">
        <v>101</v>
      </c>
      <c r="L115" s="76">
        <v>4.9500000000000002E-2</v>
      </c>
      <c r="M115" s="76">
        <v>1.7299999999999999E-2</v>
      </c>
      <c r="N115" s="75">
        <v>106000.33</v>
      </c>
      <c r="O115" s="75">
        <v>125.35</v>
      </c>
      <c r="P115" s="75">
        <v>0</v>
      </c>
      <c r="Q115" s="75">
        <v>132.871413655</v>
      </c>
      <c r="R115" s="76">
        <v>2.0000000000000001E-4</v>
      </c>
      <c r="S115" s="76">
        <v>2.2000000000000001E-3</v>
      </c>
      <c r="T115" s="76">
        <v>2.9999999999999997E-4</v>
      </c>
    </row>
    <row r="116" spans="1:20">
      <c r="A116" s="73" t="s">
        <v>556</v>
      </c>
      <c r="B116" s="74">
        <v>1127414</v>
      </c>
      <c r="C116" s="73" t="s">
        <v>99</v>
      </c>
      <c r="D116" s="73" t="s">
        <v>122</v>
      </c>
      <c r="E116" s="73" t="s">
        <v>489</v>
      </c>
      <c r="F116" s="73" t="s">
        <v>351</v>
      </c>
      <c r="G116" s="73" t="s">
        <v>936</v>
      </c>
      <c r="H116" s="73" t="s">
        <v>202</v>
      </c>
      <c r="I116" s="73" t="s">
        <v>247</v>
      </c>
      <c r="J116" s="75">
        <v>0.99</v>
      </c>
      <c r="K116" s="73" t="s">
        <v>101</v>
      </c>
      <c r="L116" s="76">
        <v>2.4E-2</v>
      </c>
      <c r="M116" s="76">
        <v>1.8700000000000001E-2</v>
      </c>
      <c r="N116" s="75">
        <v>85500.14</v>
      </c>
      <c r="O116" s="75">
        <v>102.24</v>
      </c>
      <c r="P116" s="75">
        <v>0</v>
      </c>
      <c r="Q116" s="75">
        <v>87.415343136000004</v>
      </c>
      <c r="R116" s="76">
        <v>2E-3</v>
      </c>
      <c r="S116" s="76">
        <v>1.4E-3</v>
      </c>
      <c r="T116" s="76">
        <v>2.0000000000000001E-4</v>
      </c>
    </row>
    <row r="117" spans="1:20">
      <c r="A117" s="73" t="s">
        <v>557</v>
      </c>
      <c r="B117" s="74">
        <v>1125210</v>
      </c>
      <c r="C117" s="73" t="s">
        <v>99</v>
      </c>
      <c r="D117" s="73" t="s">
        <v>122</v>
      </c>
      <c r="E117" s="73" t="s">
        <v>558</v>
      </c>
      <c r="F117" s="73" t="s">
        <v>946</v>
      </c>
      <c r="G117" s="73" t="s">
        <v>936</v>
      </c>
      <c r="H117" s="73" t="s">
        <v>202</v>
      </c>
      <c r="I117" s="73" t="s">
        <v>559</v>
      </c>
      <c r="J117" s="75">
        <v>1.46</v>
      </c>
      <c r="K117" s="73" t="s">
        <v>101</v>
      </c>
      <c r="L117" s="76">
        <v>5.5E-2</v>
      </c>
      <c r="M117" s="76">
        <v>2.12E-2</v>
      </c>
      <c r="N117" s="75">
        <v>55333.51</v>
      </c>
      <c r="O117" s="75">
        <v>108.3</v>
      </c>
      <c r="P117" s="75">
        <v>0</v>
      </c>
      <c r="Q117" s="75">
        <v>59.926191330000002</v>
      </c>
      <c r="R117" s="76">
        <v>1.1999999999999999E-3</v>
      </c>
      <c r="S117" s="76">
        <v>1E-3</v>
      </c>
      <c r="T117" s="76">
        <v>1E-4</v>
      </c>
    </row>
    <row r="118" spans="1:20">
      <c r="A118" s="73" t="s">
        <v>560</v>
      </c>
      <c r="B118" s="74">
        <v>3130291</v>
      </c>
      <c r="C118" s="73" t="s">
        <v>99</v>
      </c>
      <c r="D118" s="73" t="s">
        <v>122</v>
      </c>
      <c r="E118" s="73" t="s">
        <v>561</v>
      </c>
      <c r="F118" s="73" t="s">
        <v>949</v>
      </c>
      <c r="G118" s="73" t="s">
        <v>937</v>
      </c>
      <c r="H118" s="73" t="s">
        <v>149</v>
      </c>
      <c r="I118" s="73" t="s">
        <v>563</v>
      </c>
      <c r="J118" s="75">
        <v>1.8</v>
      </c>
      <c r="K118" s="73" t="s">
        <v>101</v>
      </c>
      <c r="L118" s="76">
        <v>3.9E-2</v>
      </c>
      <c r="M118" s="76">
        <v>6.4699999999999994E-2</v>
      </c>
      <c r="N118" s="75">
        <v>88000.03</v>
      </c>
      <c r="O118" s="75">
        <v>95.3</v>
      </c>
      <c r="P118" s="75">
        <v>0</v>
      </c>
      <c r="Q118" s="75">
        <v>83.864028590000004</v>
      </c>
      <c r="R118" s="76">
        <v>2.0000000000000001E-4</v>
      </c>
      <c r="S118" s="76">
        <v>1.4E-3</v>
      </c>
      <c r="T118" s="76">
        <v>2.0000000000000001E-4</v>
      </c>
    </row>
    <row r="119" spans="1:20">
      <c r="A119" s="73" t="s">
        <v>564</v>
      </c>
      <c r="B119" s="74">
        <v>1142231</v>
      </c>
      <c r="C119" s="73" t="s">
        <v>99</v>
      </c>
      <c r="D119" s="73" t="s">
        <v>122</v>
      </c>
      <c r="E119" s="73" t="s">
        <v>565</v>
      </c>
      <c r="F119" s="73" t="s">
        <v>949</v>
      </c>
      <c r="G119" s="73" t="s">
        <v>937</v>
      </c>
      <c r="H119" s="73" t="s">
        <v>149</v>
      </c>
      <c r="I119" s="73" t="s">
        <v>543</v>
      </c>
      <c r="J119" s="75">
        <v>4.51</v>
      </c>
      <c r="K119" s="73" t="s">
        <v>101</v>
      </c>
      <c r="L119" s="76">
        <v>2.5700000000000001E-2</v>
      </c>
      <c r="M119" s="76">
        <v>4.4600000000000001E-2</v>
      </c>
      <c r="N119" s="75">
        <v>167000</v>
      </c>
      <c r="O119" s="75">
        <v>93.31</v>
      </c>
      <c r="P119" s="75">
        <v>0</v>
      </c>
      <c r="Q119" s="75">
        <v>155.82769999999999</v>
      </c>
      <c r="R119" s="76">
        <v>2.0000000000000001E-4</v>
      </c>
      <c r="S119" s="76">
        <v>2.5000000000000001E-3</v>
      </c>
      <c r="T119" s="76">
        <v>2.9999999999999997E-4</v>
      </c>
    </row>
    <row r="120" spans="1:20">
      <c r="A120" s="73" t="s">
        <v>566</v>
      </c>
      <c r="B120" s="74">
        <v>1129550</v>
      </c>
      <c r="C120" s="73" t="s">
        <v>99</v>
      </c>
      <c r="D120" s="73" t="s">
        <v>122</v>
      </c>
      <c r="E120" s="73" t="s">
        <v>565</v>
      </c>
      <c r="F120" s="73" t="s">
        <v>949</v>
      </c>
      <c r="G120" s="73" t="s">
        <v>937</v>
      </c>
      <c r="H120" s="73" t="s">
        <v>149</v>
      </c>
      <c r="I120" s="73" t="s">
        <v>269</v>
      </c>
      <c r="J120" s="75">
        <v>0.52</v>
      </c>
      <c r="K120" s="73" t="s">
        <v>101</v>
      </c>
      <c r="L120" s="76">
        <v>4.8000000000000001E-2</v>
      </c>
      <c r="M120" s="76">
        <v>3.6600000000000001E-2</v>
      </c>
      <c r="N120" s="75">
        <v>83000</v>
      </c>
      <c r="O120" s="75">
        <v>100.4</v>
      </c>
      <c r="P120" s="75">
        <v>1.992</v>
      </c>
      <c r="Q120" s="75">
        <v>85.323999999999998</v>
      </c>
      <c r="R120" s="76">
        <v>1.1000000000000001E-3</v>
      </c>
      <c r="S120" s="76">
        <v>1.4E-3</v>
      </c>
      <c r="T120" s="76">
        <v>2.0000000000000001E-4</v>
      </c>
    </row>
    <row r="121" spans="1:20">
      <c r="A121" s="73" t="s">
        <v>567</v>
      </c>
      <c r="B121" s="74">
        <v>2590255</v>
      </c>
      <c r="C121" s="73" t="s">
        <v>99</v>
      </c>
      <c r="D121" s="73" t="s">
        <v>122</v>
      </c>
      <c r="E121" s="73" t="s">
        <v>568</v>
      </c>
      <c r="F121" s="73" t="s">
        <v>435</v>
      </c>
      <c r="G121" s="73" t="s">
        <v>938</v>
      </c>
      <c r="H121" s="73" t="s">
        <v>202</v>
      </c>
      <c r="I121" s="73" t="s">
        <v>569</v>
      </c>
      <c r="J121" s="75">
        <v>0</v>
      </c>
      <c r="K121" s="73" t="s">
        <v>101</v>
      </c>
      <c r="L121" s="76">
        <v>4.8000000000000001E-2</v>
      </c>
      <c r="M121" s="76">
        <v>0</v>
      </c>
      <c r="N121" s="75">
        <v>-0.01</v>
      </c>
      <c r="O121" s="75">
        <v>120.63</v>
      </c>
      <c r="P121" s="75">
        <v>0</v>
      </c>
      <c r="Q121" s="75">
        <v>-1.2063E-5</v>
      </c>
      <c r="R121" s="76">
        <v>0</v>
      </c>
      <c r="S121" s="76">
        <v>0</v>
      </c>
      <c r="T121" s="76">
        <v>0</v>
      </c>
    </row>
    <row r="122" spans="1:20">
      <c r="A122" s="73" t="s">
        <v>570</v>
      </c>
      <c r="B122" s="74">
        <v>1127299</v>
      </c>
      <c r="C122" s="73" t="s">
        <v>99</v>
      </c>
      <c r="D122" s="73" t="s">
        <v>122</v>
      </c>
      <c r="E122" s="73" t="s">
        <v>571</v>
      </c>
      <c r="F122" s="73" t="s">
        <v>949</v>
      </c>
      <c r="G122" s="73" t="s">
        <v>938</v>
      </c>
      <c r="H122" s="73" t="s">
        <v>202</v>
      </c>
      <c r="I122" s="73" t="s">
        <v>572</v>
      </c>
      <c r="J122" s="75">
        <v>0.14000000000000001</v>
      </c>
      <c r="K122" s="73" t="s">
        <v>101</v>
      </c>
      <c r="L122" s="76">
        <v>5.3999999999999999E-2</v>
      </c>
      <c r="M122" s="76">
        <v>0.21</v>
      </c>
      <c r="N122" s="75">
        <v>12000.55</v>
      </c>
      <c r="O122" s="75">
        <v>101.22</v>
      </c>
      <c r="P122" s="75">
        <v>0</v>
      </c>
      <c r="Q122" s="75">
        <v>12.14695671</v>
      </c>
      <c r="R122" s="76">
        <v>2.9999999999999997E-4</v>
      </c>
      <c r="S122" s="76">
        <v>2.0000000000000001E-4</v>
      </c>
      <c r="T122" s="76">
        <v>0</v>
      </c>
    </row>
    <row r="123" spans="1:20">
      <c r="A123" s="73" t="s">
        <v>573</v>
      </c>
      <c r="B123" s="74">
        <v>1121227</v>
      </c>
      <c r="C123" s="73" t="s">
        <v>99</v>
      </c>
      <c r="D123" s="73" t="s">
        <v>122</v>
      </c>
      <c r="E123" s="73" t="s">
        <v>574</v>
      </c>
      <c r="F123" s="73" t="s">
        <v>949</v>
      </c>
      <c r="G123" s="73" t="s">
        <v>939</v>
      </c>
      <c r="H123" s="73" t="s">
        <v>202</v>
      </c>
      <c r="I123" s="73" t="s">
        <v>462</v>
      </c>
      <c r="J123" s="75">
        <v>0.34</v>
      </c>
      <c r="K123" s="73" t="s">
        <v>101</v>
      </c>
      <c r="L123" s="76">
        <v>4.4999999999999998E-2</v>
      </c>
      <c r="M123" s="76">
        <v>5.3400000000000003E-2</v>
      </c>
      <c r="N123" s="75">
        <v>152000.16</v>
      </c>
      <c r="O123" s="75">
        <v>106.68</v>
      </c>
      <c r="P123" s="75">
        <v>0</v>
      </c>
      <c r="Q123" s="75">
        <v>162.15377068800001</v>
      </c>
      <c r="R123" s="76">
        <v>2.5000000000000001E-3</v>
      </c>
      <c r="S123" s="76">
        <v>2.5999999999999999E-3</v>
      </c>
      <c r="T123" s="76">
        <v>4.0000000000000002E-4</v>
      </c>
    </row>
    <row r="124" spans="1:20">
      <c r="A124" s="73" t="s">
        <v>575</v>
      </c>
      <c r="B124" s="74">
        <v>1142652</v>
      </c>
      <c r="C124" s="73" t="s">
        <v>99</v>
      </c>
      <c r="D124" s="73" t="s">
        <v>122</v>
      </c>
      <c r="E124" s="73" t="s">
        <v>576</v>
      </c>
      <c r="F124" s="73" t="s">
        <v>945</v>
      </c>
      <c r="G124" s="73" t="s">
        <v>211</v>
      </c>
      <c r="H124" s="73" t="s">
        <v>577</v>
      </c>
      <c r="I124" s="73" t="s">
        <v>578</v>
      </c>
      <c r="J124" s="75">
        <v>3.61</v>
      </c>
      <c r="K124" s="73" t="s">
        <v>101</v>
      </c>
      <c r="L124" s="76">
        <v>1.9E-2</v>
      </c>
      <c r="M124" s="76">
        <v>3.1800000000000002E-2</v>
      </c>
      <c r="N124" s="75">
        <v>66500</v>
      </c>
      <c r="O124" s="75">
        <v>96.32</v>
      </c>
      <c r="P124" s="75">
        <v>0</v>
      </c>
      <c r="Q124" s="75">
        <v>64.052800000000005</v>
      </c>
      <c r="R124" s="76">
        <v>2.9999999999999997E-4</v>
      </c>
      <c r="S124" s="76">
        <v>1E-3</v>
      </c>
      <c r="T124" s="76">
        <v>1E-4</v>
      </c>
    </row>
    <row r="125" spans="1:20">
      <c r="A125" s="73" t="s">
        <v>579</v>
      </c>
      <c r="B125" s="74">
        <v>1131614</v>
      </c>
      <c r="C125" s="73" t="s">
        <v>99</v>
      </c>
      <c r="D125" s="73" t="s">
        <v>122</v>
      </c>
      <c r="E125" s="73" t="s">
        <v>580</v>
      </c>
      <c r="F125" s="73" t="s">
        <v>131</v>
      </c>
      <c r="G125" s="73" t="s">
        <v>211</v>
      </c>
      <c r="H125" s="73" t="s">
        <v>577</v>
      </c>
      <c r="I125" s="73" t="s">
        <v>581</v>
      </c>
      <c r="J125" s="75">
        <v>0.39</v>
      </c>
      <c r="K125" s="73" t="s">
        <v>101</v>
      </c>
      <c r="L125" s="76">
        <v>0.06</v>
      </c>
      <c r="M125" s="76">
        <v>3.6993</v>
      </c>
      <c r="N125" s="75">
        <v>279000</v>
      </c>
      <c r="O125" s="75">
        <v>41.03</v>
      </c>
      <c r="P125" s="75">
        <v>0</v>
      </c>
      <c r="Q125" s="75">
        <v>114.47369999999999</v>
      </c>
      <c r="R125" s="76">
        <v>4.0000000000000002E-4</v>
      </c>
      <c r="S125" s="76">
        <v>1.9E-3</v>
      </c>
      <c r="T125" s="76">
        <v>2.0000000000000001E-4</v>
      </c>
    </row>
    <row r="126" spans="1:20">
      <c r="A126" s="73" t="s">
        <v>582</v>
      </c>
      <c r="B126" s="74">
        <v>1141712</v>
      </c>
      <c r="C126" s="73" t="s">
        <v>99</v>
      </c>
      <c r="D126" s="73" t="s">
        <v>122</v>
      </c>
      <c r="E126" s="73" t="s">
        <v>583</v>
      </c>
      <c r="F126" s="73" t="s">
        <v>945</v>
      </c>
      <c r="G126" s="73" t="s">
        <v>211</v>
      </c>
      <c r="H126" s="73" t="s">
        <v>577</v>
      </c>
      <c r="I126" s="73" t="s">
        <v>543</v>
      </c>
      <c r="J126" s="75">
        <v>1.98</v>
      </c>
      <c r="K126" s="73" t="s">
        <v>101</v>
      </c>
      <c r="L126" s="76">
        <v>0.01</v>
      </c>
      <c r="M126" s="76">
        <v>2.0400000000000001E-2</v>
      </c>
      <c r="N126" s="75">
        <v>555600</v>
      </c>
      <c r="O126" s="75">
        <v>96.61</v>
      </c>
      <c r="P126" s="75">
        <v>0</v>
      </c>
      <c r="Q126" s="75">
        <v>536.76516000000004</v>
      </c>
      <c r="R126" s="76">
        <v>1.1000000000000001E-3</v>
      </c>
      <c r="S126" s="76">
        <v>8.6999999999999994E-3</v>
      </c>
      <c r="T126" s="76">
        <v>1.1999999999999999E-3</v>
      </c>
    </row>
    <row r="127" spans="1:20">
      <c r="A127" s="73" t="s">
        <v>584</v>
      </c>
      <c r="B127" s="74">
        <v>1140581</v>
      </c>
      <c r="C127" s="73" t="s">
        <v>99</v>
      </c>
      <c r="D127" s="73" t="s">
        <v>122</v>
      </c>
      <c r="E127" s="73" t="s">
        <v>585</v>
      </c>
      <c r="F127" s="73" t="s">
        <v>945</v>
      </c>
      <c r="G127" s="73" t="s">
        <v>211</v>
      </c>
      <c r="H127" s="73" t="s">
        <v>577</v>
      </c>
      <c r="I127" s="73" t="s">
        <v>281</v>
      </c>
      <c r="J127" s="75">
        <v>2.4300000000000002</v>
      </c>
      <c r="K127" s="73" t="s">
        <v>101</v>
      </c>
      <c r="L127" s="76">
        <v>2.1000000000000001E-2</v>
      </c>
      <c r="M127" s="76">
        <v>1.84E-2</v>
      </c>
      <c r="N127" s="75">
        <v>166000.53</v>
      </c>
      <c r="O127" s="75">
        <v>102.48</v>
      </c>
      <c r="P127" s="75">
        <v>0</v>
      </c>
      <c r="Q127" s="75">
        <v>170.11734314399999</v>
      </c>
      <c r="R127" s="76">
        <v>6.9999999999999999E-4</v>
      </c>
      <c r="S127" s="76">
        <v>2.8E-3</v>
      </c>
      <c r="T127" s="76">
        <v>4.0000000000000002E-4</v>
      </c>
    </row>
    <row r="128" spans="1:20">
      <c r="A128" s="73" t="s">
        <v>586</v>
      </c>
      <c r="B128" s="74">
        <v>1155928</v>
      </c>
      <c r="C128" s="73" t="s">
        <v>99</v>
      </c>
      <c r="D128" s="73" t="s">
        <v>122</v>
      </c>
      <c r="E128" s="73" t="s">
        <v>585</v>
      </c>
      <c r="F128" s="73" t="s">
        <v>945</v>
      </c>
      <c r="G128" s="73" t="s">
        <v>211</v>
      </c>
      <c r="H128" s="73" t="s">
        <v>577</v>
      </c>
      <c r="I128" s="73" t="s">
        <v>587</v>
      </c>
      <c r="J128" s="75">
        <v>5.93</v>
      </c>
      <c r="K128" s="73" t="s">
        <v>101</v>
      </c>
      <c r="L128" s="76">
        <v>2.75E-2</v>
      </c>
      <c r="M128" s="76">
        <v>1.77E-2</v>
      </c>
      <c r="N128" s="75">
        <v>592000</v>
      </c>
      <c r="O128" s="75">
        <v>105.22</v>
      </c>
      <c r="P128" s="75">
        <v>0</v>
      </c>
      <c r="Q128" s="75">
        <v>622.90239999999994</v>
      </c>
      <c r="R128" s="76">
        <v>1.5E-3</v>
      </c>
      <c r="S128" s="76">
        <v>1.01E-2</v>
      </c>
      <c r="T128" s="76">
        <v>1.2999999999999999E-3</v>
      </c>
    </row>
    <row r="129" spans="1:20">
      <c r="A129" s="73" t="s">
        <v>588</v>
      </c>
      <c r="B129" s="74">
        <v>7300171</v>
      </c>
      <c r="C129" s="73" t="s">
        <v>99</v>
      </c>
      <c r="D129" s="73" t="s">
        <v>122</v>
      </c>
      <c r="E129" s="73" t="s">
        <v>589</v>
      </c>
      <c r="F129" s="73" t="s">
        <v>554</v>
      </c>
      <c r="G129" s="73" t="s">
        <v>211</v>
      </c>
      <c r="H129" s="73" t="s">
        <v>577</v>
      </c>
      <c r="I129" s="73" t="s">
        <v>590</v>
      </c>
      <c r="J129" s="75">
        <v>5.03</v>
      </c>
      <c r="K129" s="73" t="s">
        <v>101</v>
      </c>
      <c r="L129" s="76">
        <v>3.6999999999999998E-2</v>
      </c>
      <c r="M129" s="76">
        <v>6.8000000000000005E-2</v>
      </c>
      <c r="N129" s="75">
        <v>54000.57</v>
      </c>
      <c r="O129" s="75">
        <v>86.03</v>
      </c>
      <c r="P129" s="75">
        <v>0</v>
      </c>
      <c r="Q129" s="75">
        <v>46.456690371000001</v>
      </c>
      <c r="R129" s="76">
        <v>1E-4</v>
      </c>
      <c r="S129" s="76">
        <v>8.0000000000000004E-4</v>
      </c>
      <c r="T129" s="76">
        <v>1E-4</v>
      </c>
    </row>
    <row r="130" spans="1:20">
      <c r="A130" s="77" t="s">
        <v>248</v>
      </c>
      <c r="B130" s="72"/>
      <c r="C130" s="72"/>
      <c r="D130" s="72"/>
      <c r="E130" s="72"/>
      <c r="F130" s="72">
        <v>0</v>
      </c>
      <c r="J130" s="78">
        <v>2.91</v>
      </c>
      <c r="M130" s="79">
        <v>8.1600000000000006E-2</v>
      </c>
      <c r="N130" s="78">
        <v>23096282.039999999</v>
      </c>
      <c r="P130" s="78">
        <v>77.856039999999993</v>
      </c>
      <c r="Q130" s="78">
        <v>21759.566816120245</v>
      </c>
      <c r="S130" s="79">
        <v>0.3538</v>
      </c>
      <c r="T130" s="79">
        <v>4.7E-2</v>
      </c>
    </row>
    <row r="131" spans="1:20">
      <c r="A131" s="73" t="s">
        <v>591</v>
      </c>
      <c r="B131" s="74">
        <v>1134212</v>
      </c>
      <c r="C131" s="73" t="s">
        <v>99</v>
      </c>
      <c r="D131" s="73" t="s">
        <v>122</v>
      </c>
      <c r="E131" s="73" t="s">
        <v>350</v>
      </c>
      <c r="F131" s="73" t="s">
        <v>351</v>
      </c>
      <c r="G131" s="73" t="s">
        <v>926</v>
      </c>
      <c r="H131" s="73" t="s">
        <v>202</v>
      </c>
      <c r="I131" s="73" t="s">
        <v>287</v>
      </c>
      <c r="J131" s="75">
        <v>0.54</v>
      </c>
      <c r="K131" s="73" t="s">
        <v>101</v>
      </c>
      <c r="L131" s="76">
        <v>1.95E-2</v>
      </c>
      <c r="M131" s="76">
        <v>6.9999999999999999E-4</v>
      </c>
      <c r="N131" s="75">
        <v>92000.320000000007</v>
      </c>
      <c r="O131" s="75">
        <v>101.91</v>
      </c>
      <c r="P131" s="75">
        <v>0</v>
      </c>
      <c r="Q131" s="75">
        <v>93.757526111999994</v>
      </c>
      <c r="R131" s="76">
        <v>4.0000000000000002E-4</v>
      </c>
      <c r="S131" s="76">
        <v>1.5E-3</v>
      </c>
      <c r="T131" s="76">
        <v>2.0000000000000001E-4</v>
      </c>
    </row>
    <row r="132" spans="1:20">
      <c r="A132" s="73" t="s">
        <v>592</v>
      </c>
      <c r="B132" s="74">
        <v>7480155</v>
      </c>
      <c r="C132" s="73" t="s">
        <v>99</v>
      </c>
      <c r="D132" s="73" t="s">
        <v>122</v>
      </c>
      <c r="E132" s="73" t="s">
        <v>390</v>
      </c>
      <c r="F132" s="73" t="s">
        <v>351</v>
      </c>
      <c r="G132" s="73" t="s">
        <v>926</v>
      </c>
      <c r="H132" s="73" t="s">
        <v>202</v>
      </c>
      <c r="I132" s="73" t="s">
        <v>377</v>
      </c>
      <c r="J132" s="75">
        <v>2.38</v>
      </c>
      <c r="K132" s="73" t="s">
        <v>101</v>
      </c>
      <c r="L132" s="76">
        <v>1.8700000000000001E-2</v>
      </c>
      <c r="M132" s="76">
        <v>7.6E-3</v>
      </c>
      <c r="N132" s="75">
        <v>849000.5</v>
      </c>
      <c r="O132" s="75">
        <v>103.72</v>
      </c>
      <c r="P132" s="75">
        <v>0</v>
      </c>
      <c r="Q132" s="75">
        <v>880.58331859999998</v>
      </c>
      <c r="R132" s="76">
        <v>5.9999999999999995E-4</v>
      </c>
      <c r="S132" s="76">
        <v>1.43E-2</v>
      </c>
      <c r="T132" s="76">
        <v>1.9E-3</v>
      </c>
    </row>
    <row r="133" spans="1:20">
      <c r="A133" s="73" t="s">
        <v>593</v>
      </c>
      <c r="B133" s="74">
        <v>7480163</v>
      </c>
      <c r="C133" s="73" t="s">
        <v>99</v>
      </c>
      <c r="D133" s="73" t="s">
        <v>122</v>
      </c>
      <c r="E133" s="73" t="s">
        <v>390</v>
      </c>
      <c r="F133" s="73" t="s">
        <v>351</v>
      </c>
      <c r="G133" s="73" t="s">
        <v>926</v>
      </c>
      <c r="H133" s="73" t="s">
        <v>202</v>
      </c>
      <c r="I133" s="73" t="s">
        <v>370</v>
      </c>
      <c r="J133" s="75">
        <v>5.0999999999999996</v>
      </c>
      <c r="K133" s="73" t="s">
        <v>101</v>
      </c>
      <c r="L133" s="76">
        <v>2.6800000000000001E-2</v>
      </c>
      <c r="M133" s="76">
        <v>1.0999999999999999E-2</v>
      </c>
      <c r="N133" s="75">
        <v>1204000.8</v>
      </c>
      <c r="O133" s="75">
        <v>109.7</v>
      </c>
      <c r="P133" s="75">
        <v>0</v>
      </c>
      <c r="Q133" s="75">
        <v>1320.7888776</v>
      </c>
      <c r="R133" s="76">
        <v>5.0000000000000001E-4</v>
      </c>
      <c r="S133" s="76">
        <v>2.1499999999999998E-2</v>
      </c>
      <c r="T133" s="76">
        <v>2.8999999999999998E-3</v>
      </c>
    </row>
    <row r="134" spans="1:20">
      <c r="A134" s="73" t="s">
        <v>594</v>
      </c>
      <c r="B134" s="74">
        <v>1159623</v>
      </c>
      <c r="C134" s="73" t="s">
        <v>99</v>
      </c>
      <c r="D134" s="73" t="s">
        <v>122</v>
      </c>
      <c r="E134" s="73" t="s">
        <v>595</v>
      </c>
      <c r="F134" s="73" t="s">
        <v>345</v>
      </c>
      <c r="G134" s="73" t="s">
        <v>948</v>
      </c>
      <c r="H134" s="73" t="s">
        <v>149</v>
      </c>
      <c r="I134" s="73" t="s">
        <v>412</v>
      </c>
      <c r="J134" s="75">
        <v>4.0999999999999996</v>
      </c>
      <c r="K134" s="73" t="s">
        <v>101</v>
      </c>
      <c r="L134" s="76">
        <v>3.3999999999999998E-3</v>
      </c>
      <c r="M134" s="76">
        <v>3.3999999999999998E-3</v>
      </c>
      <c r="N134" s="75">
        <v>1150000</v>
      </c>
      <c r="O134" s="75">
        <v>100.32</v>
      </c>
      <c r="P134" s="75">
        <v>0</v>
      </c>
      <c r="Q134" s="75">
        <v>1153.68</v>
      </c>
      <c r="R134" s="76">
        <v>2.0999999999999999E-3</v>
      </c>
      <c r="S134" s="76">
        <v>1.8800000000000001E-2</v>
      </c>
      <c r="T134" s="76">
        <v>2.5000000000000001E-3</v>
      </c>
    </row>
    <row r="135" spans="1:20">
      <c r="A135" s="73" t="s">
        <v>596</v>
      </c>
      <c r="B135" s="74">
        <v>1162502</v>
      </c>
      <c r="C135" s="73" t="s">
        <v>99</v>
      </c>
      <c r="D135" s="73" t="s">
        <v>122</v>
      </c>
      <c r="E135" s="73" t="s">
        <v>595</v>
      </c>
      <c r="F135" s="73" t="s">
        <v>345</v>
      </c>
      <c r="G135" s="73" t="s">
        <v>948</v>
      </c>
      <c r="H135" s="73" t="s">
        <v>149</v>
      </c>
      <c r="I135" s="73" t="s">
        <v>346</v>
      </c>
      <c r="J135" s="75">
        <v>6.57</v>
      </c>
      <c r="K135" s="73" t="s">
        <v>101</v>
      </c>
      <c r="L135" s="76">
        <v>1.2E-2</v>
      </c>
      <c r="M135" s="76">
        <v>1.7500000000000002E-2</v>
      </c>
      <c r="N135" s="75">
        <v>10000</v>
      </c>
      <c r="O135" s="75">
        <v>97.02</v>
      </c>
      <c r="P135" s="75">
        <v>0</v>
      </c>
      <c r="Q135" s="75">
        <v>9.702</v>
      </c>
      <c r="R135" s="76">
        <v>1E-4</v>
      </c>
      <c r="S135" s="76">
        <v>2.0000000000000001E-4</v>
      </c>
      <c r="T135" s="76">
        <v>0</v>
      </c>
    </row>
    <row r="136" spans="1:20">
      <c r="A136" s="73" t="s">
        <v>597</v>
      </c>
      <c r="B136" s="74">
        <v>6040422</v>
      </c>
      <c r="C136" s="73" t="s">
        <v>99</v>
      </c>
      <c r="D136" s="73" t="s">
        <v>122</v>
      </c>
      <c r="E136" s="73" t="s">
        <v>362</v>
      </c>
      <c r="F136" s="73" t="s">
        <v>351</v>
      </c>
      <c r="G136" s="73" t="s">
        <v>926</v>
      </c>
      <c r="H136" s="73" t="s">
        <v>202</v>
      </c>
      <c r="I136" s="73" t="s">
        <v>598</v>
      </c>
      <c r="J136" s="75">
        <v>3.55</v>
      </c>
      <c r="K136" s="73" t="s">
        <v>101</v>
      </c>
      <c r="L136" s="76">
        <v>2.0199999999999999E-2</v>
      </c>
      <c r="M136" s="76">
        <v>8.3000000000000001E-3</v>
      </c>
      <c r="N136" s="75">
        <v>90000</v>
      </c>
      <c r="O136" s="75">
        <v>104.95</v>
      </c>
      <c r="P136" s="75">
        <v>0</v>
      </c>
      <c r="Q136" s="75">
        <v>94.454999999999998</v>
      </c>
      <c r="R136" s="76">
        <v>1E-4</v>
      </c>
      <c r="S136" s="76">
        <v>1.5E-3</v>
      </c>
      <c r="T136" s="76">
        <v>2.0000000000000001E-4</v>
      </c>
    </row>
    <row r="137" spans="1:20">
      <c r="A137" s="73" t="s">
        <v>599</v>
      </c>
      <c r="B137" s="74">
        <v>2310167</v>
      </c>
      <c r="C137" s="73" t="s">
        <v>99</v>
      </c>
      <c r="D137" s="73" t="s">
        <v>122</v>
      </c>
      <c r="E137" s="73" t="s">
        <v>364</v>
      </c>
      <c r="F137" s="73" t="s">
        <v>351</v>
      </c>
      <c r="G137" s="73" t="s">
        <v>926</v>
      </c>
      <c r="H137" s="73" t="s">
        <v>202</v>
      </c>
      <c r="I137" s="73" t="s">
        <v>600</v>
      </c>
      <c r="J137" s="75">
        <v>4.68</v>
      </c>
      <c r="K137" s="73" t="s">
        <v>101</v>
      </c>
      <c r="L137" s="76">
        <v>2.98E-2</v>
      </c>
      <c r="M137" s="76">
        <v>9.7000000000000003E-3</v>
      </c>
      <c r="N137" s="75">
        <v>36000</v>
      </c>
      <c r="O137" s="75">
        <v>109.85</v>
      </c>
      <c r="P137" s="75">
        <v>0</v>
      </c>
      <c r="Q137" s="75">
        <v>39.545999999999999</v>
      </c>
      <c r="R137" s="76">
        <v>0</v>
      </c>
      <c r="S137" s="76">
        <v>5.9999999999999995E-4</v>
      </c>
      <c r="T137" s="76">
        <v>1E-4</v>
      </c>
    </row>
    <row r="138" spans="1:20">
      <c r="A138" s="73" t="s">
        <v>601</v>
      </c>
      <c r="B138" s="74">
        <v>2310175</v>
      </c>
      <c r="C138" s="73" t="s">
        <v>99</v>
      </c>
      <c r="D138" s="73" t="s">
        <v>122</v>
      </c>
      <c r="E138" s="73" t="s">
        <v>364</v>
      </c>
      <c r="F138" s="73" t="s">
        <v>351</v>
      </c>
      <c r="G138" s="73" t="s">
        <v>926</v>
      </c>
      <c r="H138" s="73" t="s">
        <v>202</v>
      </c>
      <c r="I138" s="73" t="s">
        <v>509</v>
      </c>
      <c r="J138" s="75">
        <v>1.91</v>
      </c>
      <c r="K138" s="73" t="s">
        <v>101</v>
      </c>
      <c r="L138" s="76">
        <v>2.47E-2</v>
      </c>
      <c r="M138" s="76">
        <v>6.1000000000000004E-3</v>
      </c>
      <c r="N138" s="75">
        <v>872000</v>
      </c>
      <c r="O138" s="75">
        <v>103.72</v>
      </c>
      <c r="P138" s="75">
        <v>0</v>
      </c>
      <c r="Q138" s="75">
        <v>904.4384</v>
      </c>
      <c r="R138" s="76">
        <v>2.9999999999999997E-4</v>
      </c>
      <c r="S138" s="76">
        <v>1.47E-2</v>
      </c>
      <c r="T138" s="76">
        <v>2E-3</v>
      </c>
    </row>
    <row r="139" spans="1:20">
      <c r="A139" s="73" t="s">
        <v>602</v>
      </c>
      <c r="B139" s="74">
        <v>1138205</v>
      </c>
      <c r="C139" s="73" t="s">
        <v>99</v>
      </c>
      <c r="D139" s="73" t="s">
        <v>122</v>
      </c>
      <c r="E139" s="73" t="s">
        <v>603</v>
      </c>
      <c r="F139" s="73" t="s">
        <v>351</v>
      </c>
      <c r="G139" s="73" t="s">
        <v>926</v>
      </c>
      <c r="H139" s="73" t="s">
        <v>202</v>
      </c>
      <c r="I139" s="73" t="s">
        <v>604</v>
      </c>
      <c r="J139" s="75">
        <v>1.73</v>
      </c>
      <c r="K139" s="73" t="s">
        <v>101</v>
      </c>
      <c r="L139" s="76">
        <v>2.07E-2</v>
      </c>
      <c r="M139" s="76">
        <v>6.3E-3</v>
      </c>
      <c r="N139" s="75">
        <v>131000</v>
      </c>
      <c r="O139" s="75">
        <v>103.01</v>
      </c>
      <c r="P139" s="75">
        <v>0</v>
      </c>
      <c r="Q139" s="75">
        <v>134.94309999999999</v>
      </c>
      <c r="R139" s="76">
        <v>5.0000000000000001E-4</v>
      </c>
      <c r="S139" s="76">
        <v>2.2000000000000001E-3</v>
      </c>
      <c r="T139" s="76">
        <v>2.9999999999999997E-4</v>
      </c>
    </row>
    <row r="140" spans="1:20">
      <c r="A140" s="73" t="s">
        <v>605</v>
      </c>
      <c r="B140" s="74">
        <v>1145580</v>
      </c>
      <c r="C140" s="73" t="s">
        <v>99</v>
      </c>
      <c r="D140" s="73" t="s">
        <v>122</v>
      </c>
      <c r="E140" s="73" t="s">
        <v>399</v>
      </c>
      <c r="F140" s="73" t="s">
        <v>945</v>
      </c>
      <c r="G140" s="73" t="s">
        <v>928</v>
      </c>
      <c r="H140" s="73" t="s">
        <v>149</v>
      </c>
      <c r="I140" s="73" t="s">
        <v>606</v>
      </c>
      <c r="J140" s="75">
        <v>2.95</v>
      </c>
      <c r="K140" s="73" t="s">
        <v>101</v>
      </c>
      <c r="L140" s="76">
        <v>1.6299999999999999E-2</v>
      </c>
      <c r="M140" s="76">
        <v>5.8999999999999999E-3</v>
      </c>
      <c r="N140" s="75">
        <v>155000</v>
      </c>
      <c r="O140" s="75">
        <v>103.09</v>
      </c>
      <c r="P140" s="75">
        <v>0</v>
      </c>
      <c r="Q140" s="75">
        <v>159.7895</v>
      </c>
      <c r="R140" s="76">
        <v>2.0000000000000001E-4</v>
      </c>
      <c r="S140" s="76">
        <v>2.5999999999999999E-3</v>
      </c>
      <c r="T140" s="76">
        <v>2.9999999999999997E-4</v>
      </c>
    </row>
    <row r="141" spans="1:20">
      <c r="A141" s="73" t="s">
        <v>607</v>
      </c>
      <c r="B141" s="74">
        <v>1138940</v>
      </c>
      <c r="C141" s="73" t="s">
        <v>99</v>
      </c>
      <c r="D141" s="73" t="s">
        <v>122</v>
      </c>
      <c r="E141" s="73" t="s">
        <v>608</v>
      </c>
      <c r="F141" s="73" t="s">
        <v>949</v>
      </c>
      <c r="G141" s="73" t="s">
        <v>928</v>
      </c>
      <c r="H141" s="73" t="s">
        <v>149</v>
      </c>
      <c r="I141" s="73" t="s">
        <v>609</v>
      </c>
      <c r="J141" s="75">
        <v>5.07</v>
      </c>
      <c r="K141" s="73" t="s">
        <v>101</v>
      </c>
      <c r="L141" s="76">
        <v>2.75E-2</v>
      </c>
      <c r="M141" s="76">
        <v>2.1999999999999999E-2</v>
      </c>
      <c r="N141" s="75">
        <v>72997.97</v>
      </c>
      <c r="O141" s="75">
        <v>102.83</v>
      </c>
      <c r="P141" s="75">
        <v>0</v>
      </c>
      <c r="Q141" s="75">
        <v>75.063812550999998</v>
      </c>
      <c r="R141" s="76">
        <v>6.9999999999999999E-4</v>
      </c>
      <c r="S141" s="76">
        <v>1.1999999999999999E-3</v>
      </c>
      <c r="T141" s="76">
        <v>2.0000000000000001E-4</v>
      </c>
    </row>
    <row r="142" spans="1:20">
      <c r="A142" s="73" t="s">
        <v>610</v>
      </c>
      <c r="B142" s="74">
        <v>1940550</v>
      </c>
      <c r="C142" s="73" t="s">
        <v>99</v>
      </c>
      <c r="D142" s="73" t="s">
        <v>122</v>
      </c>
      <c r="E142" s="73" t="s">
        <v>379</v>
      </c>
      <c r="F142" s="73" t="s">
        <v>351</v>
      </c>
      <c r="G142" s="73" t="s">
        <v>927</v>
      </c>
      <c r="H142" s="73" t="s">
        <v>202</v>
      </c>
      <c r="I142" s="73" t="s">
        <v>611</v>
      </c>
      <c r="J142" s="75">
        <v>1.87</v>
      </c>
      <c r="K142" s="73" t="s">
        <v>101</v>
      </c>
      <c r="L142" s="76">
        <v>6.5000000000000002E-2</v>
      </c>
      <c r="M142" s="76">
        <v>8.0999999999999996E-3</v>
      </c>
      <c r="N142" s="75">
        <v>36000</v>
      </c>
      <c r="O142" s="75">
        <v>111.3</v>
      </c>
      <c r="P142" s="75">
        <v>0</v>
      </c>
      <c r="Q142" s="75">
        <v>40.067999999999998</v>
      </c>
      <c r="R142" s="76">
        <v>2.0000000000000001E-4</v>
      </c>
      <c r="S142" s="76">
        <v>6.9999999999999999E-4</v>
      </c>
      <c r="T142" s="76">
        <v>1E-4</v>
      </c>
    </row>
    <row r="143" spans="1:20">
      <c r="A143" s="73" t="s">
        <v>612</v>
      </c>
      <c r="B143" s="74">
        <v>1940410</v>
      </c>
      <c r="C143" s="73" t="s">
        <v>99</v>
      </c>
      <c r="D143" s="73" t="s">
        <v>122</v>
      </c>
      <c r="E143" s="73" t="s">
        <v>379</v>
      </c>
      <c r="F143" s="73" t="s">
        <v>351</v>
      </c>
      <c r="G143" s="73" t="s">
        <v>927</v>
      </c>
      <c r="H143" s="73" t="s">
        <v>202</v>
      </c>
      <c r="I143" s="73" t="s">
        <v>613</v>
      </c>
      <c r="J143" s="75">
        <v>0.74</v>
      </c>
      <c r="K143" s="73" t="s">
        <v>101</v>
      </c>
      <c r="L143" s="76">
        <v>6.0999999999999999E-2</v>
      </c>
      <c r="M143" s="76">
        <v>1.1000000000000001E-3</v>
      </c>
      <c r="N143" s="75">
        <v>119500.33</v>
      </c>
      <c r="O143" s="75">
        <v>106.01</v>
      </c>
      <c r="P143" s="75">
        <v>0</v>
      </c>
      <c r="Q143" s="75">
        <v>126.682299833</v>
      </c>
      <c r="R143" s="76">
        <v>2.9999999999999997E-4</v>
      </c>
      <c r="S143" s="76">
        <v>2.0999999999999999E-3</v>
      </c>
      <c r="T143" s="76">
        <v>2.9999999999999997E-4</v>
      </c>
    </row>
    <row r="144" spans="1:20">
      <c r="A144" s="73" t="s">
        <v>614</v>
      </c>
      <c r="B144" s="74">
        <v>1134980</v>
      </c>
      <c r="C144" s="73" t="s">
        <v>99</v>
      </c>
      <c r="D144" s="73" t="s">
        <v>122</v>
      </c>
      <c r="E144" s="73" t="s">
        <v>420</v>
      </c>
      <c r="F144" s="73" t="s">
        <v>126</v>
      </c>
      <c r="G144" s="73" t="s">
        <v>927</v>
      </c>
      <c r="H144" s="73" t="s">
        <v>202</v>
      </c>
      <c r="I144" s="73" t="s">
        <v>412</v>
      </c>
      <c r="J144" s="75">
        <v>0.25</v>
      </c>
      <c r="K144" s="73" t="s">
        <v>101</v>
      </c>
      <c r="L144" s="76">
        <v>1.24E-2</v>
      </c>
      <c r="M144" s="76">
        <v>1.1999999999999999E-3</v>
      </c>
      <c r="N144" s="75">
        <v>36333.379999999997</v>
      </c>
      <c r="O144" s="75">
        <v>100.59</v>
      </c>
      <c r="P144" s="75">
        <v>0</v>
      </c>
      <c r="Q144" s="75">
        <v>36.547746942000003</v>
      </c>
      <c r="R144" s="76">
        <v>5.0000000000000001E-4</v>
      </c>
      <c r="S144" s="76">
        <v>5.9999999999999995E-4</v>
      </c>
      <c r="T144" s="76">
        <v>1E-4</v>
      </c>
    </row>
    <row r="145" spans="1:20">
      <c r="A145" s="73" t="s">
        <v>615</v>
      </c>
      <c r="B145" s="74">
        <v>7460389</v>
      </c>
      <c r="C145" s="73" t="s">
        <v>99</v>
      </c>
      <c r="D145" s="73" t="s">
        <v>122</v>
      </c>
      <c r="E145" s="73" t="s">
        <v>616</v>
      </c>
      <c r="F145" s="73" t="s">
        <v>617</v>
      </c>
      <c r="G145" s="73" t="s">
        <v>927</v>
      </c>
      <c r="H145" s="73" t="s">
        <v>202</v>
      </c>
      <c r="I145" s="73" t="s">
        <v>618</v>
      </c>
      <c r="J145" s="75">
        <v>4.7</v>
      </c>
      <c r="K145" s="73" t="s">
        <v>101</v>
      </c>
      <c r="L145" s="76">
        <v>2.6100000000000002E-2</v>
      </c>
      <c r="M145" s="76">
        <v>9.1999999999999998E-3</v>
      </c>
      <c r="N145" s="75">
        <v>324689.09999999998</v>
      </c>
      <c r="O145" s="75">
        <v>108.12</v>
      </c>
      <c r="P145" s="75">
        <v>0</v>
      </c>
      <c r="Q145" s="75">
        <v>351.05385491999999</v>
      </c>
      <c r="R145" s="76">
        <v>5.9999999999999995E-4</v>
      </c>
      <c r="S145" s="76">
        <v>5.7000000000000002E-3</v>
      </c>
      <c r="T145" s="76">
        <v>8.0000000000000004E-4</v>
      </c>
    </row>
    <row r="146" spans="1:20">
      <c r="A146" s="73" t="s">
        <v>619</v>
      </c>
      <c r="B146" s="74">
        <v>7460363</v>
      </c>
      <c r="C146" s="73" t="s">
        <v>99</v>
      </c>
      <c r="D146" s="73" t="s">
        <v>122</v>
      </c>
      <c r="E146" s="73" t="s">
        <v>616</v>
      </c>
      <c r="F146" s="73" t="s">
        <v>617</v>
      </c>
      <c r="G146" s="73" t="s">
        <v>927</v>
      </c>
      <c r="H146" s="73" t="s">
        <v>202</v>
      </c>
      <c r="I146" s="73" t="s">
        <v>490</v>
      </c>
      <c r="J146" s="75">
        <v>2.04</v>
      </c>
      <c r="K146" s="73" t="s">
        <v>101</v>
      </c>
      <c r="L146" s="76">
        <v>4.4999999999999998E-2</v>
      </c>
      <c r="M146" s="76">
        <v>6.4000000000000003E-3</v>
      </c>
      <c r="N146" s="75">
        <v>299000.51</v>
      </c>
      <c r="O146" s="75">
        <v>109.22</v>
      </c>
      <c r="P146" s="75">
        <v>0</v>
      </c>
      <c r="Q146" s="75">
        <v>326.56835702199999</v>
      </c>
      <c r="R146" s="76">
        <v>1.6999999999999999E-3</v>
      </c>
      <c r="S146" s="76">
        <v>5.3E-3</v>
      </c>
      <c r="T146" s="76">
        <v>6.9999999999999999E-4</v>
      </c>
    </row>
    <row r="147" spans="1:20">
      <c r="A147" s="73" t="s">
        <v>620</v>
      </c>
      <c r="B147" s="74">
        <v>2810372</v>
      </c>
      <c r="C147" s="73" t="s">
        <v>99</v>
      </c>
      <c r="D147" s="73" t="s">
        <v>122</v>
      </c>
      <c r="E147" s="73" t="s">
        <v>621</v>
      </c>
      <c r="F147" s="73" t="s">
        <v>475</v>
      </c>
      <c r="G147" s="73" t="s">
        <v>929</v>
      </c>
      <c r="H147" s="73" t="s">
        <v>202</v>
      </c>
      <c r="I147" s="73" t="s">
        <v>622</v>
      </c>
      <c r="J147" s="75">
        <v>10.82</v>
      </c>
      <c r="K147" s="73" t="s">
        <v>101</v>
      </c>
      <c r="L147" s="76">
        <v>2.4E-2</v>
      </c>
      <c r="M147" s="76">
        <v>3.0099999999999998E-2</v>
      </c>
      <c r="N147" s="75">
        <v>142000</v>
      </c>
      <c r="O147" s="75">
        <v>93.9</v>
      </c>
      <c r="P147" s="75">
        <v>0</v>
      </c>
      <c r="Q147" s="75">
        <v>133.33799999999999</v>
      </c>
      <c r="R147" s="76">
        <v>2.0000000000000001E-4</v>
      </c>
      <c r="S147" s="76">
        <v>2.2000000000000001E-3</v>
      </c>
      <c r="T147" s="76">
        <v>2.9999999999999997E-4</v>
      </c>
    </row>
    <row r="148" spans="1:20">
      <c r="A148" s="73" t="s">
        <v>623</v>
      </c>
      <c r="B148" s="74">
        <v>7550122</v>
      </c>
      <c r="C148" s="73" t="s">
        <v>99</v>
      </c>
      <c r="D148" s="73" t="s">
        <v>122</v>
      </c>
      <c r="E148" s="73" t="s">
        <v>624</v>
      </c>
      <c r="F148" s="73" t="s">
        <v>554</v>
      </c>
      <c r="G148" s="73" t="s">
        <v>929</v>
      </c>
      <c r="H148" s="73" t="s">
        <v>202</v>
      </c>
      <c r="I148" s="73" t="s">
        <v>625</v>
      </c>
      <c r="J148" s="75">
        <v>2.2599999999999998</v>
      </c>
      <c r="K148" s="73" t="s">
        <v>101</v>
      </c>
      <c r="L148" s="76">
        <v>1.9099999999999999E-2</v>
      </c>
      <c r="M148" s="76">
        <v>1.1900000000000001E-2</v>
      </c>
      <c r="N148" s="75">
        <v>133000.1</v>
      </c>
      <c r="O148" s="75">
        <v>102.45</v>
      </c>
      <c r="P148" s="75">
        <v>0</v>
      </c>
      <c r="Q148" s="75">
        <v>136.25860245000001</v>
      </c>
      <c r="R148" s="76">
        <v>2.9999999999999997E-4</v>
      </c>
      <c r="S148" s="76">
        <v>2.2000000000000001E-3</v>
      </c>
      <c r="T148" s="76">
        <v>2.9999999999999997E-4</v>
      </c>
    </row>
    <row r="149" spans="1:20">
      <c r="A149" s="73" t="s">
        <v>626</v>
      </c>
      <c r="B149" s="74">
        <v>1137975</v>
      </c>
      <c r="C149" s="73" t="s">
        <v>99</v>
      </c>
      <c r="D149" s="73" t="s">
        <v>122</v>
      </c>
      <c r="E149" s="73" t="s">
        <v>627</v>
      </c>
      <c r="F149" s="73" t="s">
        <v>949</v>
      </c>
      <c r="G149" s="73" t="s">
        <v>929</v>
      </c>
      <c r="H149" s="73" t="s">
        <v>202</v>
      </c>
      <c r="I149" s="73" t="s">
        <v>613</v>
      </c>
      <c r="J149" s="75">
        <v>3.07</v>
      </c>
      <c r="K149" s="73" t="s">
        <v>101</v>
      </c>
      <c r="L149" s="76">
        <v>4.3499999999999997E-2</v>
      </c>
      <c r="M149" s="76">
        <v>0.1522</v>
      </c>
      <c r="N149" s="75">
        <v>299044.68</v>
      </c>
      <c r="O149" s="75">
        <v>72.72</v>
      </c>
      <c r="P149" s="75">
        <v>0</v>
      </c>
      <c r="Q149" s="75">
        <v>217.465291296</v>
      </c>
      <c r="R149" s="76">
        <v>2.0000000000000001E-4</v>
      </c>
      <c r="S149" s="76">
        <v>3.5000000000000001E-3</v>
      </c>
      <c r="T149" s="76">
        <v>5.0000000000000001E-4</v>
      </c>
    </row>
    <row r="150" spans="1:20">
      <c r="A150" s="73" t="s">
        <v>628</v>
      </c>
      <c r="B150" s="74">
        <v>1147560</v>
      </c>
      <c r="C150" s="73" t="s">
        <v>99</v>
      </c>
      <c r="D150" s="73" t="s">
        <v>122</v>
      </c>
      <c r="E150" s="73" t="s">
        <v>627</v>
      </c>
      <c r="F150" s="73" t="s">
        <v>949</v>
      </c>
      <c r="G150" s="73" t="s">
        <v>929</v>
      </c>
      <c r="H150" s="73" t="s">
        <v>202</v>
      </c>
      <c r="I150" s="73" t="s">
        <v>611</v>
      </c>
      <c r="J150" s="75">
        <v>3.52</v>
      </c>
      <c r="K150" s="73" t="s">
        <v>101</v>
      </c>
      <c r="L150" s="76">
        <v>3.15E-2</v>
      </c>
      <c r="M150" s="76">
        <v>6.6600000000000006E-2</v>
      </c>
      <c r="N150" s="75">
        <v>30680.67</v>
      </c>
      <c r="O150" s="75">
        <v>89.18</v>
      </c>
      <c r="P150" s="75">
        <v>0</v>
      </c>
      <c r="Q150" s="75">
        <v>27.361021506</v>
      </c>
      <c r="R150" s="76">
        <v>1E-4</v>
      </c>
      <c r="S150" s="76">
        <v>4.0000000000000002E-4</v>
      </c>
      <c r="T150" s="76">
        <v>1E-4</v>
      </c>
    </row>
    <row r="151" spans="1:20">
      <c r="A151" s="73" t="s">
        <v>629</v>
      </c>
      <c r="B151" s="74">
        <v>6000202</v>
      </c>
      <c r="C151" s="73" t="s">
        <v>99</v>
      </c>
      <c r="D151" s="73" t="s">
        <v>122</v>
      </c>
      <c r="E151" s="73" t="s">
        <v>434</v>
      </c>
      <c r="F151" s="73" t="s">
        <v>435</v>
      </c>
      <c r="G151" s="73" t="s">
        <v>930</v>
      </c>
      <c r="H151" s="73" t="s">
        <v>149</v>
      </c>
      <c r="I151" s="73" t="s">
        <v>233</v>
      </c>
      <c r="J151" s="75">
        <v>2.1800000000000002</v>
      </c>
      <c r="K151" s="73" t="s">
        <v>101</v>
      </c>
      <c r="L151" s="76">
        <v>4.8000000000000001E-2</v>
      </c>
      <c r="M151" s="76">
        <v>8.0999999999999996E-3</v>
      </c>
      <c r="N151" s="75">
        <v>1239000.58</v>
      </c>
      <c r="O151" s="75">
        <v>110</v>
      </c>
      <c r="P151" s="75">
        <v>0</v>
      </c>
      <c r="Q151" s="75">
        <v>1362.9006380000001</v>
      </c>
      <c r="R151" s="76">
        <v>5.9999999999999995E-4</v>
      </c>
      <c r="S151" s="76">
        <v>2.2200000000000001E-2</v>
      </c>
      <c r="T151" s="76">
        <v>2.8999999999999998E-3</v>
      </c>
    </row>
    <row r="152" spans="1:20">
      <c r="A152" s="73" t="s">
        <v>630</v>
      </c>
      <c r="B152" s="74">
        <v>6000228</v>
      </c>
      <c r="C152" s="73" t="s">
        <v>99</v>
      </c>
      <c r="D152" s="73" t="s">
        <v>122</v>
      </c>
      <c r="E152" s="73" t="s">
        <v>434</v>
      </c>
      <c r="F152" s="73" t="s">
        <v>435</v>
      </c>
      <c r="G152" s="73" t="s">
        <v>930</v>
      </c>
      <c r="H152" s="73" t="s">
        <v>149</v>
      </c>
      <c r="I152" s="73" t="s">
        <v>287</v>
      </c>
      <c r="J152" s="75">
        <v>0.65</v>
      </c>
      <c r="K152" s="73" t="s">
        <v>101</v>
      </c>
      <c r="L152" s="76">
        <v>4.4999999999999998E-2</v>
      </c>
      <c r="M152" s="76">
        <v>1E-3</v>
      </c>
      <c r="N152" s="75">
        <v>229000</v>
      </c>
      <c r="O152" s="75">
        <v>104.43</v>
      </c>
      <c r="P152" s="75">
        <v>0</v>
      </c>
      <c r="Q152" s="75">
        <v>239.1447</v>
      </c>
      <c r="R152" s="76">
        <v>4.0000000000000002E-4</v>
      </c>
      <c r="S152" s="76">
        <v>3.8999999999999998E-3</v>
      </c>
      <c r="T152" s="76">
        <v>5.0000000000000001E-4</v>
      </c>
    </row>
    <row r="153" spans="1:20">
      <c r="A153" s="73" t="s">
        <v>631</v>
      </c>
      <c r="B153" s="74">
        <v>2810299</v>
      </c>
      <c r="C153" s="73" t="s">
        <v>99</v>
      </c>
      <c r="D153" s="73" t="s">
        <v>122</v>
      </c>
      <c r="E153" s="73" t="s">
        <v>621</v>
      </c>
      <c r="F153" s="73" t="s">
        <v>475</v>
      </c>
      <c r="G153" s="73" t="s">
        <v>929</v>
      </c>
      <c r="H153" s="73" t="s">
        <v>202</v>
      </c>
      <c r="I153" s="73" t="s">
        <v>509</v>
      </c>
      <c r="J153" s="75">
        <v>2.19</v>
      </c>
      <c r="K153" s="73" t="s">
        <v>101</v>
      </c>
      <c r="L153" s="76">
        <v>2.4500000000000001E-2</v>
      </c>
      <c r="M153" s="76">
        <v>1.14E-2</v>
      </c>
      <c r="N153" s="75">
        <v>386000</v>
      </c>
      <c r="O153" s="75">
        <v>103.52</v>
      </c>
      <c r="P153" s="75">
        <v>0</v>
      </c>
      <c r="Q153" s="75">
        <v>399.5872</v>
      </c>
      <c r="R153" s="76">
        <v>2.0000000000000001E-4</v>
      </c>
      <c r="S153" s="76">
        <v>6.4999999999999997E-3</v>
      </c>
      <c r="T153" s="76">
        <v>8.9999999999999998E-4</v>
      </c>
    </row>
    <row r="154" spans="1:20">
      <c r="A154" s="73" t="s">
        <v>632</v>
      </c>
      <c r="B154" s="74">
        <v>6430169</v>
      </c>
      <c r="C154" s="73" t="s">
        <v>99</v>
      </c>
      <c r="D154" s="73" t="s">
        <v>122</v>
      </c>
      <c r="E154" s="73" t="s">
        <v>633</v>
      </c>
      <c r="F154" s="73" t="s">
        <v>550</v>
      </c>
      <c r="G154" s="73" t="s">
        <v>929</v>
      </c>
      <c r="H154" s="73" t="s">
        <v>202</v>
      </c>
      <c r="I154" s="73" t="s">
        <v>287</v>
      </c>
      <c r="J154" s="75">
        <v>2.08</v>
      </c>
      <c r="K154" s="73" t="s">
        <v>101</v>
      </c>
      <c r="L154" s="76">
        <v>2.3599999999999999E-2</v>
      </c>
      <c r="M154" s="76">
        <v>1.84E-2</v>
      </c>
      <c r="N154" s="75">
        <v>284571.43</v>
      </c>
      <c r="O154" s="75">
        <v>102.1</v>
      </c>
      <c r="P154" s="75">
        <v>0</v>
      </c>
      <c r="Q154" s="75">
        <v>290.54743002999999</v>
      </c>
      <c r="R154" s="76">
        <v>8.9999999999999998E-4</v>
      </c>
      <c r="S154" s="76">
        <v>4.7000000000000002E-3</v>
      </c>
      <c r="T154" s="76">
        <v>5.9999999999999995E-4</v>
      </c>
    </row>
    <row r="155" spans="1:20">
      <c r="A155" s="73" t="s">
        <v>634</v>
      </c>
      <c r="B155" s="74">
        <v>1156405</v>
      </c>
      <c r="C155" s="73" t="s">
        <v>99</v>
      </c>
      <c r="D155" s="73" t="s">
        <v>122</v>
      </c>
      <c r="E155" s="73" t="s">
        <v>608</v>
      </c>
      <c r="F155" s="73" t="s">
        <v>949</v>
      </c>
      <c r="G155" s="73" t="s">
        <v>930</v>
      </c>
      <c r="H155" s="73" t="s">
        <v>149</v>
      </c>
      <c r="I155" s="73" t="s">
        <v>587</v>
      </c>
      <c r="J155" s="75">
        <v>0.57999999999999996</v>
      </c>
      <c r="K155" s="73" t="s">
        <v>101</v>
      </c>
      <c r="L155" s="76">
        <v>2.1700000000000001E-2</v>
      </c>
      <c r="M155" s="76">
        <v>4.5999999999999999E-3</v>
      </c>
      <c r="N155" s="75">
        <v>64170</v>
      </c>
      <c r="O155" s="75">
        <v>101.9</v>
      </c>
      <c r="P155" s="75">
        <v>0</v>
      </c>
      <c r="Q155" s="75">
        <v>65.389229999999998</v>
      </c>
      <c r="R155" s="76">
        <v>2.9999999999999997E-4</v>
      </c>
      <c r="S155" s="76">
        <v>1.1000000000000001E-3</v>
      </c>
      <c r="T155" s="76">
        <v>1E-4</v>
      </c>
    </row>
    <row r="156" spans="1:20">
      <c r="A156" s="73" t="s">
        <v>635</v>
      </c>
      <c r="B156" s="74">
        <v>1127547</v>
      </c>
      <c r="C156" s="73" t="s">
        <v>99</v>
      </c>
      <c r="D156" s="73" t="s">
        <v>122</v>
      </c>
      <c r="E156" s="73" t="s">
        <v>636</v>
      </c>
      <c r="F156" s="73" t="s">
        <v>637</v>
      </c>
      <c r="G156" s="73" t="s">
        <v>929</v>
      </c>
      <c r="H156" s="73" t="s">
        <v>202</v>
      </c>
      <c r="I156" s="73" t="s">
        <v>382</v>
      </c>
      <c r="J156" s="75">
        <v>0.5</v>
      </c>
      <c r="K156" s="73" t="s">
        <v>101</v>
      </c>
      <c r="L156" s="76">
        <v>4.1000000000000002E-2</v>
      </c>
      <c r="M156" s="76">
        <v>4.1000000000000002E-2</v>
      </c>
      <c r="N156" s="75">
        <v>376500</v>
      </c>
      <c r="O156" s="75">
        <v>102.04</v>
      </c>
      <c r="P156" s="75">
        <v>7.7182500000000003</v>
      </c>
      <c r="Q156" s="75">
        <v>391.89884999999998</v>
      </c>
      <c r="R156" s="76">
        <v>1.2999999999999999E-3</v>
      </c>
      <c r="S156" s="76">
        <v>6.4000000000000003E-3</v>
      </c>
      <c r="T156" s="76">
        <v>8.0000000000000004E-4</v>
      </c>
    </row>
    <row r="157" spans="1:20">
      <c r="A157" s="73" t="s">
        <v>638</v>
      </c>
      <c r="B157" s="74">
        <v>1133131</v>
      </c>
      <c r="C157" s="73" t="s">
        <v>99</v>
      </c>
      <c r="D157" s="73" t="s">
        <v>122</v>
      </c>
      <c r="E157" s="73" t="s">
        <v>636</v>
      </c>
      <c r="F157" s="73" t="s">
        <v>637</v>
      </c>
      <c r="G157" s="73" t="s">
        <v>929</v>
      </c>
      <c r="H157" s="73" t="s">
        <v>202</v>
      </c>
      <c r="I157" s="73" t="s">
        <v>346</v>
      </c>
      <c r="J157" s="75">
        <v>2.39</v>
      </c>
      <c r="K157" s="73" t="s">
        <v>101</v>
      </c>
      <c r="L157" s="76">
        <v>1.0500000000000001E-2</v>
      </c>
      <c r="M157" s="76">
        <v>9.1000000000000004E-3</v>
      </c>
      <c r="N157" s="75">
        <v>16000</v>
      </c>
      <c r="O157" s="75">
        <v>100.42</v>
      </c>
      <c r="P157" s="75">
        <v>0</v>
      </c>
      <c r="Q157" s="75">
        <v>16.0672</v>
      </c>
      <c r="R157" s="76">
        <v>0</v>
      </c>
      <c r="S157" s="76">
        <v>2.9999999999999997E-4</v>
      </c>
      <c r="T157" s="76">
        <v>0</v>
      </c>
    </row>
    <row r="158" spans="1:20">
      <c r="A158" s="73" t="s">
        <v>639</v>
      </c>
      <c r="B158" s="74">
        <v>1131762</v>
      </c>
      <c r="C158" s="73" t="s">
        <v>99</v>
      </c>
      <c r="D158" s="73" t="s">
        <v>122</v>
      </c>
      <c r="E158" s="73" t="s">
        <v>467</v>
      </c>
      <c r="F158" s="73" t="s">
        <v>351</v>
      </c>
      <c r="G158" s="73" t="s">
        <v>931</v>
      </c>
      <c r="H158" s="73" t="s">
        <v>149</v>
      </c>
      <c r="I158" s="73" t="s">
        <v>233</v>
      </c>
      <c r="J158" s="75">
        <v>0.74</v>
      </c>
      <c r="K158" s="73" t="s">
        <v>101</v>
      </c>
      <c r="L158" s="76">
        <v>2.9499999999999998E-2</v>
      </c>
      <c r="M158" s="76">
        <v>9.2999999999999992E-3</v>
      </c>
      <c r="N158" s="75">
        <v>90000.46</v>
      </c>
      <c r="O158" s="75">
        <v>102.25</v>
      </c>
      <c r="P158" s="75">
        <v>0</v>
      </c>
      <c r="Q158" s="75">
        <v>92.025470350000006</v>
      </c>
      <c r="R158" s="76">
        <v>1.1000000000000001E-3</v>
      </c>
      <c r="S158" s="76">
        <v>1.5E-3</v>
      </c>
      <c r="T158" s="76">
        <v>2.0000000000000001E-4</v>
      </c>
    </row>
    <row r="159" spans="1:20">
      <c r="A159" s="73" t="s">
        <v>640</v>
      </c>
      <c r="B159" s="74">
        <v>5780135</v>
      </c>
      <c r="C159" s="73" t="s">
        <v>99</v>
      </c>
      <c r="D159" s="73" t="s">
        <v>122</v>
      </c>
      <c r="E159" s="73" t="s">
        <v>641</v>
      </c>
      <c r="F159" s="73" t="s">
        <v>642</v>
      </c>
      <c r="G159" s="73" t="s">
        <v>931</v>
      </c>
      <c r="H159" s="73" t="s">
        <v>149</v>
      </c>
      <c r="I159" s="73" t="s">
        <v>643</v>
      </c>
      <c r="J159" s="75">
        <v>2.4</v>
      </c>
      <c r="K159" s="73" t="s">
        <v>101</v>
      </c>
      <c r="L159" s="76">
        <v>2.4500000000000001E-2</v>
      </c>
      <c r="M159" s="76">
        <v>5.2400000000000002E-2</v>
      </c>
      <c r="N159" s="75">
        <v>131000</v>
      </c>
      <c r="O159" s="75">
        <v>93.7</v>
      </c>
      <c r="P159" s="75">
        <v>0</v>
      </c>
      <c r="Q159" s="75">
        <v>122.747</v>
      </c>
      <c r="R159" s="76">
        <v>1.1000000000000001E-3</v>
      </c>
      <c r="S159" s="76">
        <v>2E-3</v>
      </c>
      <c r="T159" s="76">
        <v>2.9999999999999997E-4</v>
      </c>
    </row>
    <row r="160" spans="1:20">
      <c r="A160" s="73" t="s">
        <v>644</v>
      </c>
      <c r="B160" s="74">
        <v>2300176</v>
      </c>
      <c r="C160" s="73" t="s">
        <v>99</v>
      </c>
      <c r="D160" s="73" t="s">
        <v>122</v>
      </c>
      <c r="E160" s="73" t="s">
        <v>480</v>
      </c>
      <c r="F160" s="73" t="s">
        <v>131</v>
      </c>
      <c r="G160" s="73" t="s">
        <v>932</v>
      </c>
      <c r="H160" s="73" t="s">
        <v>202</v>
      </c>
      <c r="I160" s="73" t="s">
        <v>645</v>
      </c>
      <c r="J160" s="75">
        <v>3.96</v>
      </c>
      <c r="K160" s="73" t="s">
        <v>101</v>
      </c>
      <c r="L160" s="76">
        <v>3.6499999999999998E-2</v>
      </c>
      <c r="M160" s="76">
        <v>1.6299999999999999E-2</v>
      </c>
      <c r="N160" s="75">
        <v>208000</v>
      </c>
      <c r="O160" s="75">
        <v>108.5</v>
      </c>
      <c r="P160" s="75">
        <v>0</v>
      </c>
      <c r="Q160" s="75">
        <v>225.68</v>
      </c>
      <c r="R160" s="76">
        <v>1E-4</v>
      </c>
      <c r="S160" s="76">
        <v>3.7000000000000002E-3</v>
      </c>
      <c r="T160" s="76">
        <v>5.0000000000000001E-4</v>
      </c>
    </row>
    <row r="161" spans="1:20">
      <c r="A161" s="73" t="s">
        <v>646</v>
      </c>
      <c r="B161" s="74">
        <v>2300234</v>
      </c>
      <c r="C161" s="73" t="s">
        <v>99</v>
      </c>
      <c r="D161" s="73" t="s">
        <v>122</v>
      </c>
      <c r="E161" s="73" t="s">
        <v>480</v>
      </c>
      <c r="F161" s="73" t="s">
        <v>131</v>
      </c>
      <c r="G161" s="73" t="s">
        <v>932</v>
      </c>
      <c r="H161" s="73" t="s">
        <v>202</v>
      </c>
      <c r="I161" s="73" t="s">
        <v>481</v>
      </c>
      <c r="J161" s="75">
        <v>7.07</v>
      </c>
      <c r="K161" s="73" t="s">
        <v>101</v>
      </c>
      <c r="L161" s="76">
        <v>3.2000000000000001E-2</v>
      </c>
      <c r="M161" s="76">
        <v>2.3400000000000001E-2</v>
      </c>
      <c r="N161" s="75">
        <v>800000</v>
      </c>
      <c r="O161" s="75">
        <v>106.54</v>
      </c>
      <c r="P161" s="75">
        <v>0</v>
      </c>
      <c r="Q161" s="75">
        <v>852.32</v>
      </c>
      <c r="R161" s="76">
        <v>1E-3</v>
      </c>
      <c r="S161" s="76">
        <v>1.3899999999999999E-2</v>
      </c>
      <c r="T161" s="76">
        <v>1.8E-3</v>
      </c>
    </row>
    <row r="162" spans="1:20">
      <c r="A162" s="73" t="s">
        <v>647</v>
      </c>
      <c r="B162" s="74">
        <v>1138494</v>
      </c>
      <c r="C162" s="73" t="s">
        <v>99</v>
      </c>
      <c r="D162" s="73" t="s">
        <v>122</v>
      </c>
      <c r="E162" s="73" t="s">
        <v>648</v>
      </c>
      <c r="F162" s="73" t="s">
        <v>649</v>
      </c>
      <c r="G162" s="73" t="s">
        <v>932</v>
      </c>
      <c r="H162" s="73" t="s">
        <v>202</v>
      </c>
      <c r="I162" s="73" t="s">
        <v>346</v>
      </c>
      <c r="J162" s="75">
        <v>1.47</v>
      </c>
      <c r="K162" s="73" t="s">
        <v>101</v>
      </c>
      <c r="L162" s="76">
        <v>2.7900000000000001E-2</v>
      </c>
      <c r="M162" s="76">
        <v>1.7399999999999999E-2</v>
      </c>
      <c r="N162" s="75">
        <v>198000.62</v>
      </c>
      <c r="O162" s="75">
        <v>102.25</v>
      </c>
      <c r="P162" s="75">
        <v>0</v>
      </c>
      <c r="Q162" s="75">
        <v>202.45563394999999</v>
      </c>
      <c r="R162" s="76">
        <v>5.0000000000000001E-4</v>
      </c>
      <c r="S162" s="76">
        <v>3.3E-3</v>
      </c>
      <c r="T162" s="76">
        <v>4.0000000000000002E-4</v>
      </c>
    </row>
    <row r="163" spans="1:20">
      <c r="A163" s="73" t="s">
        <v>650</v>
      </c>
      <c r="B163" s="74">
        <v>1135862</v>
      </c>
      <c r="C163" s="73" t="s">
        <v>99</v>
      </c>
      <c r="D163" s="73" t="s">
        <v>122</v>
      </c>
      <c r="E163" s="73" t="s">
        <v>651</v>
      </c>
      <c r="F163" s="73" t="s">
        <v>431</v>
      </c>
      <c r="G163" s="73" t="s">
        <v>931</v>
      </c>
      <c r="H163" s="73" t="s">
        <v>149</v>
      </c>
      <c r="I163" s="73" t="s">
        <v>652</v>
      </c>
      <c r="J163" s="75">
        <v>2.65</v>
      </c>
      <c r="K163" s="73" t="s">
        <v>101</v>
      </c>
      <c r="L163" s="76">
        <v>3.5799999999999998E-2</v>
      </c>
      <c r="M163" s="76">
        <v>0.02</v>
      </c>
      <c r="N163" s="75">
        <v>90000.08</v>
      </c>
      <c r="O163" s="75">
        <v>105.07</v>
      </c>
      <c r="P163" s="75">
        <v>0</v>
      </c>
      <c r="Q163" s="75">
        <v>94.563084055999994</v>
      </c>
      <c r="R163" s="76">
        <v>1E-4</v>
      </c>
      <c r="S163" s="76">
        <v>1.5E-3</v>
      </c>
      <c r="T163" s="76">
        <v>2.0000000000000001E-4</v>
      </c>
    </row>
    <row r="164" spans="1:20">
      <c r="A164" s="73" t="s">
        <v>653</v>
      </c>
      <c r="B164" s="74">
        <v>2560142</v>
      </c>
      <c r="C164" s="73" t="s">
        <v>99</v>
      </c>
      <c r="D164" s="73" t="s">
        <v>122</v>
      </c>
      <c r="E164" s="73" t="s">
        <v>654</v>
      </c>
      <c r="F164" s="73" t="s">
        <v>655</v>
      </c>
      <c r="G164" s="73" t="s">
        <v>932</v>
      </c>
      <c r="H164" s="73" t="s">
        <v>202</v>
      </c>
      <c r="I164" s="73" t="s">
        <v>656</v>
      </c>
      <c r="J164" s="75">
        <v>2.4500000000000002</v>
      </c>
      <c r="K164" s="73" t="s">
        <v>101</v>
      </c>
      <c r="L164" s="76">
        <v>2.8000000000000001E-2</v>
      </c>
      <c r="M164" s="76">
        <v>7.9000000000000008E-3</v>
      </c>
      <c r="N164" s="75">
        <v>204284.91</v>
      </c>
      <c r="O164" s="75">
        <v>104.96</v>
      </c>
      <c r="P164" s="75">
        <v>54.64622</v>
      </c>
      <c r="Q164" s="75">
        <v>269.06366153599998</v>
      </c>
      <c r="R164" s="76">
        <v>1.5E-3</v>
      </c>
      <c r="S164" s="76">
        <v>4.4000000000000003E-3</v>
      </c>
      <c r="T164" s="76">
        <v>5.9999999999999995E-4</v>
      </c>
    </row>
    <row r="165" spans="1:20">
      <c r="A165" s="73" t="s">
        <v>657</v>
      </c>
      <c r="B165" s="74">
        <v>1162817</v>
      </c>
      <c r="C165" s="73" t="s">
        <v>99</v>
      </c>
      <c r="D165" s="73" t="s">
        <v>122</v>
      </c>
      <c r="E165" s="73" t="s">
        <v>507</v>
      </c>
      <c r="F165" s="73" t="s">
        <v>435</v>
      </c>
      <c r="G165" s="73" t="s">
        <v>932</v>
      </c>
      <c r="H165" s="73" t="s">
        <v>202</v>
      </c>
      <c r="I165" s="73" t="s">
        <v>658</v>
      </c>
      <c r="J165" s="75">
        <v>7.54</v>
      </c>
      <c r="K165" s="73" t="s">
        <v>101</v>
      </c>
      <c r="L165" s="76">
        <v>2.4299999999999999E-2</v>
      </c>
      <c r="M165" s="76">
        <v>2.64E-2</v>
      </c>
      <c r="N165" s="75">
        <v>201000</v>
      </c>
      <c r="O165" s="75">
        <v>99.46</v>
      </c>
      <c r="P165" s="75">
        <v>0</v>
      </c>
      <c r="Q165" s="75">
        <v>199.91460000000001</v>
      </c>
      <c r="R165" s="76">
        <v>2.0000000000000001E-4</v>
      </c>
      <c r="S165" s="76">
        <v>3.3E-3</v>
      </c>
      <c r="T165" s="76">
        <v>4.0000000000000002E-4</v>
      </c>
    </row>
    <row r="166" spans="1:20">
      <c r="A166" s="73" t="s">
        <v>659</v>
      </c>
      <c r="B166" s="74">
        <v>1136464</v>
      </c>
      <c r="C166" s="73" t="s">
        <v>99</v>
      </c>
      <c r="D166" s="73" t="s">
        <v>122</v>
      </c>
      <c r="E166" s="73" t="s">
        <v>660</v>
      </c>
      <c r="F166" s="73" t="s">
        <v>465</v>
      </c>
      <c r="G166" s="73" t="s">
        <v>931</v>
      </c>
      <c r="H166" s="73" t="s">
        <v>149</v>
      </c>
      <c r="I166" s="73" t="s">
        <v>299</v>
      </c>
      <c r="J166" s="75">
        <v>2.95</v>
      </c>
      <c r="K166" s="73" t="s">
        <v>101</v>
      </c>
      <c r="L166" s="76">
        <v>2.75E-2</v>
      </c>
      <c r="M166" s="76">
        <v>4.0099999999999997E-2</v>
      </c>
      <c r="N166" s="75">
        <v>67008.28</v>
      </c>
      <c r="O166" s="75">
        <v>97.35</v>
      </c>
      <c r="P166" s="75">
        <v>0</v>
      </c>
      <c r="Q166" s="75">
        <v>65.232560579999998</v>
      </c>
      <c r="R166" s="76">
        <v>2.0000000000000001E-4</v>
      </c>
      <c r="S166" s="76">
        <v>1.1000000000000001E-3</v>
      </c>
      <c r="T166" s="76">
        <v>1E-4</v>
      </c>
    </row>
    <row r="167" spans="1:20">
      <c r="A167" s="73" t="s">
        <v>661</v>
      </c>
      <c r="B167" s="74">
        <v>1134840</v>
      </c>
      <c r="C167" s="73" t="s">
        <v>99</v>
      </c>
      <c r="D167" s="73" t="s">
        <v>122</v>
      </c>
      <c r="E167" s="73" t="s">
        <v>517</v>
      </c>
      <c r="F167" s="73" t="s">
        <v>126</v>
      </c>
      <c r="G167" s="73" t="s">
        <v>934</v>
      </c>
      <c r="H167" s="73" t="s">
        <v>202</v>
      </c>
      <c r="I167" s="73" t="s">
        <v>428</v>
      </c>
      <c r="J167" s="75">
        <v>0.4</v>
      </c>
      <c r="K167" s="73" t="s">
        <v>101</v>
      </c>
      <c r="L167" s="76">
        <v>4.2999999999999997E-2</v>
      </c>
      <c r="M167" s="76">
        <v>0.30030000000000001</v>
      </c>
      <c r="N167" s="75">
        <v>333184.8</v>
      </c>
      <c r="O167" s="75">
        <v>91.69</v>
      </c>
      <c r="P167" s="75">
        <v>0</v>
      </c>
      <c r="Q167" s="75">
        <v>305.49714311999998</v>
      </c>
      <c r="R167" s="76">
        <v>2.5000000000000001E-3</v>
      </c>
      <c r="S167" s="76">
        <v>5.0000000000000001E-3</v>
      </c>
      <c r="T167" s="76">
        <v>6.9999999999999999E-4</v>
      </c>
    </row>
    <row r="168" spans="1:20">
      <c r="A168" s="73" t="s">
        <v>662</v>
      </c>
      <c r="B168" s="74">
        <v>1160811</v>
      </c>
      <c r="C168" s="73" t="s">
        <v>99</v>
      </c>
      <c r="D168" s="73" t="s">
        <v>122</v>
      </c>
      <c r="E168" s="73" t="s">
        <v>663</v>
      </c>
      <c r="F168" s="73" t="s">
        <v>127</v>
      </c>
      <c r="G168" s="73" t="s">
        <v>934</v>
      </c>
      <c r="H168" s="73" t="s">
        <v>202</v>
      </c>
      <c r="I168" s="73" t="s">
        <v>471</v>
      </c>
      <c r="J168" s="75">
        <v>3.03</v>
      </c>
      <c r="K168" s="73" t="s">
        <v>101</v>
      </c>
      <c r="L168" s="76">
        <v>4.7500000000000001E-2</v>
      </c>
      <c r="M168" s="76">
        <v>8.43E-2</v>
      </c>
      <c r="N168" s="75">
        <v>396000</v>
      </c>
      <c r="O168" s="75">
        <v>91.23</v>
      </c>
      <c r="P168" s="75">
        <v>0</v>
      </c>
      <c r="Q168" s="75">
        <v>361.27080000000001</v>
      </c>
      <c r="R168" s="76">
        <v>5.9999999999999995E-4</v>
      </c>
      <c r="S168" s="76">
        <v>5.8999999999999999E-3</v>
      </c>
      <c r="T168" s="76">
        <v>8.0000000000000004E-4</v>
      </c>
    </row>
    <row r="169" spans="1:20">
      <c r="A169" s="73" t="s">
        <v>664</v>
      </c>
      <c r="B169" s="74">
        <v>1133784</v>
      </c>
      <c r="C169" s="73" t="s">
        <v>99</v>
      </c>
      <c r="D169" s="73" t="s">
        <v>122</v>
      </c>
      <c r="E169" s="73" t="s">
        <v>522</v>
      </c>
      <c r="F169" s="73" t="s">
        <v>945</v>
      </c>
      <c r="G169" s="73" t="s">
        <v>933</v>
      </c>
      <c r="H169" s="73" t="s">
        <v>149</v>
      </c>
      <c r="I169" s="73" t="s">
        <v>299</v>
      </c>
      <c r="J169" s="75">
        <v>2.94</v>
      </c>
      <c r="K169" s="73" t="s">
        <v>101</v>
      </c>
      <c r="L169" s="76">
        <v>3.5000000000000003E-2</v>
      </c>
      <c r="M169" s="76">
        <v>2.18E-2</v>
      </c>
      <c r="N169" s="75">
        <v>622000.23</v>
      </c>
      <c r="O169" s="75">
        <v>104.21</v>
      </c>
      <c r="P169" s="75">
        <v>0</v>
      </c>
      <c r="Q169" s="75">
        <v>648.186439683</v>
      </c>
      <c r="R169" s="76">
        <v>6.4000000000000003E-3</v>
      </c>
      <c r="S169" s="76">
        <v>1.0500000000000001E-2</v>
      </c>
      <c r="T169" s="76">
        <v>1.4E-3</v>
      </c>
    </row>
    <row r="170" spans="1:20">
      <c r="A170" s="73" t="s">
        <v>665</v>
      </c>
      <c r="B170" s="74">
        <v>6270136</v>
      </c>
      <c r="C170" s="73" t="s">
        <v>99</v>
      </c>
      <c r="D170" s="73" t="s">
        <v>122</v>
      </c>
      <c r="E170" s="73" t="s">
        <v>666</v>
      </c>
      <c r="F170" s="73" t="s">
        <v>100</v>
      </c>
      <c r="G170" s="73" t="s">
        <v>933</v>
      </c>
      <c r="H170" s="73" t="s">
        <v>149</v>
      </c>
      <c r="I170" s="73" t="s">
        <v>667</v>
      </c>
      <c r="J170" s="75">
        <v>0.99</v>
      </c>
      <c r="K170" s="73" t="s">
        <v>101</v>
      </c>
      <c r="L170" s="76">
        <v>7.5999999999999998E-2</v>
      </c>
      <c r="M170" s="76">
        <v>2.5399999999999999E-2</v>
      </c>
      <c r="N170" s="75">
        <v>55000.6</v>
      </c>
      <c r="O170" s="75">
        <v>104.96</v>
      </c>
      <c r="P170" s="75">
        <v>0</v>
      </c>
      <c r="Q170" s="75">
        <v>57.728629759999997</v>
      </c>
      <c r="R170" s="76">
        <v>1.1000000000000001E-3</v>
      </c>
      <c r="S170" s="76">
        <v>8.9999999999999998E-4</v>
      </c>
      <c r="T170" s="76">
        <v>1E-4</v>
      </c>
    </row>
    <row r="171" spans="1:20">
      <c r="A171" s="73" t="s">
        <v>668</v>
      </c>
      <c r="B171" s="74">
        <v>1134261</v>
      </c>
      <c r="C171" s="73" t="s">
        <v>99</v>
      </c>
      <c r="D171" s="73" t="s">
        <v>122</v>
      </c>
      <c r="E171" s="73" t="s">
        <v>669</v>
      </c>
      <c r="F171" s="73" t="s">
        <v>946</v>
      </c>
      <c r="G171" s="73" t="s">
        <v>933</v>
      </c>
      <c r="H171" s="73" t="s">
        <v>149</v>
      </c>
      <c r="I171" s="73" t="s">
        <v>670</v>
      </c>
      <c r="J171" s="75">
        <v>0.99</v>
      </c>
      <c r="K171" s="73" t="s">
        <v>101</v>
      </c>
      <c r="L171" s="76">
        <v>3.5000000000000003E-2</v>
      </c>
      <c r="M171" s="76">
        <v>2.0199999999999999E-2</v>
      </c>
      <c r="N171" s="75">
        <v>51071.77</v>
      </c>
      <c r="O171" s="75">
        <v>101.47</v>
      </c>
      <c r="P171" s="75">
        <v>0</v>
      </c>
      <c r="Q171" s="75">
        <v>51.822525018999997</v>
      </c>
      <c r="R171" s="76">
        <v>1.1000000000000001E-3</v>
      </c>
      <c r="S171" s="76">
        <v>8.0000000000000004E-4</v>
      </c>
      <c r="T171" s="76">
        <v>1E-4</v>
      </c>
    </row>
    <row r="172" spans="1:20">
      <c r="A172" s="73" t="s">
        <v>671</v>
      </c>
      <c r="B172" s="74">
        <v>1610187</v>
      </c>
      <c r="C172" s="73" t="s">
        <v>99</v>
      </c>
      <c r="D172" s="73" t="s">
        <v>122</v>
      </c>
      <c r="E172" s="73" t="s">
        <v>672</v>
      </c>
      <c r="F172" s="73" t="s">
        <v>655</v>
      </c>
      <c r="G172" s="73" t="s">
        <v>933</v>
      </c>
      <c r="H172" s="73" t="s">
        <v>149</v>
      </c>
      <c r="I172" s="73" t="s">
        <v>673</v>
      </c>
      <c r="J172" s="75">
        <v>1.1599999999999999</v>
      </c>
      <c r="K172" s="73" t="s">
        <v>101</v>
      </c>
      <c r="L172" s="76">
        <v>3.2000000000000001E-2</v>
      </c>
      <c r="M172" s="76">
        <v>1.23E-2</v>
      </c>
      <c r="N172" s="75">
        <v>18000.02</v>
      </c>
      <c r="O172" s="75">
        <v>102.54</v>
      </c>
      <c r="P172" s="75">
        <v>0</v>
      </c>
      <c r="Q172" s="75">
        <v>18.457220507999999</v>
      </c>
      <c r="R172" s="76">
        <v>5.0000000000000001E-4</v>
      </c>
      <c r="S172" s="76">
        <v>2.9999999999999997E-4</v>
      </c>
      <c r="T172" s="76">
        <v>0</v>
      </c>
    </row>
    <row r="173" spans="1:20">
      <c r="A173" s="73" t="s">
        <v>674</v>
      </c>
      <c r="B173" s="74">
        <v>5730080</v>
      </c>
      <c r="C173" s="73" t="s">
        <v>99</v>
      </c>
      <c r="D173" s="73" t="s">
        <v>122</v>
      </c>
      <c r="E173" s="73" t="s">
        <v>675</v>
      </c>
      <c r="F173" s="73" t="s">
        <v>946</v>
      </c>
      <c r="G173" s="73" t="s">
        <v>934</v>
      </c>
      <c r="H173" s="73" t="s">
        <v>202</v>
      </c>
      <c r="I173" s="73" t="s">
        <v>676</v>
      </c>
      <c r="J173" s="75">
        <v>1.36</v>
      </c>
      <c r="K173" s="73" t="s">
        <v>101</v>
      </c>
      <c r="L173" s="76">
        <v>3.7999999999999999E-2</v>
      </c>
      <c r="M173" s="76">
        <v>2.8400000000000002E-2</v>
      </c>
      <c r="N173" s="75">
        <v>124000.89</v>
      </c>
      <c r="O173" s="75">
        <v>102.26</v>
      </c>
      <c r="P173" s="75">
        <v>0</v>
      </c>
      <c r="Q173" s="75">
        <v>126.803310114</v>
      </c>
      <c r="R173" s="76">
        <v>8.0000000000000004E-4</v>
      </c>
      <c r="S173" s="76">
        <v>2.0999999999999999E-3</v>
      </c>
      <c r="T173" s="76">
        <v>2.9999999999999997E-4</v>
      </c>
    </row>
    <row r="174" spans="1:20">
      <c r="A174" s="73" t="s">
        <v>677</v>
      </c>
      <c r="B174" s="74">
        <v>2380046</v>
      </c>
      <c r="C174" s="73" t="s">
        <v>99</v>
      </c>
      <c r="D174" s="73" t="s">
        <v>122</v>
      </c>
      <c r="E174" s="73" t="s">
        <v>678</v>
      </c>
      <c r="F174" s="73" t="s">
        <v>126</v>
      </c>
      <c r="G174" s="73" t="s">
        <v>934</v>
      </c>
      <c r="H174" s="73" t="s">
        <v>202</v>
      </c>
      <c r="I174" s="73" t="s">
        <v>370</v>
      </c>
      <c r="J174" s="75">
        <v>2.4300000000000002</v>
      </c>
      <c r="K174" s="73" t="s">
        <v>101</v>
      </c>
      <c r="L174" s="76">
        <v>2.9499999999999998E-2</v>
      </c>
      <c r="M174" s="76">
        <v>1.8599999999999998E-2</v>
      </c>
      <c r="N174" s="75">
        <v>35000</v>
      </c>
      <c r="O174" s="75">
        <v>102.66</v>
      </c>
      <c r="P174" s="75">
        <v>0</v>
      </c>
      <c r="Q174" s="75">
        <v>35.930999999999997</v>
      </c>
      <c r="R174" s="76">
        <v>2.0000000000000001E-4</v>
      </c>
      <c r="S174" s="76">
        <v>5.9999999999999995E-4</v>
      </c>
      <c r="T174" s="76">
        <v>1E-4</v>
      </c>
    </row>
    <row r="175" spans="1:20">
      <c r="A175" s="73" t="s">
        <v>679</v>
      </c>
      <c r="B175" s="74">
        <v>1147495</v>
      </c>
      <c r="C175" s="73" t="s">
        <v>99</v>
      </c>
      <c r="D175" s="73" t="s">
        <v>122</v>
      </c>
      <c r="E175" s="73" t="s">
        <v>680</v>
      </c>
      <c r="F175" s="73" t="s">
        <v>949</v>
      </c>
      <c r="G175" s="73" t="s">
        <v>934</v>
      </c>
      <c r="H175" s="73" t="s">
        <v>202</v>
      </c>
      <c r="I175" s="73" t="s">
        <v>681</v>
      </c>
      <c r="J175" s="75">
        <v>3.94</v>
      </c>
      <c r="K175" s="73" t="s">
        <v>101</v>
      </c>
      <c r="L175" s="76">
        <v>3.9E-2</v>
      </c>
      <c r="M175" s="76">
        <v>5.1999999999999998E-2</v>
      </c>
      <c r="N175" s="75">
        <v>455000</v>
      </c>
      <c r="O175" s="75">
        <v>95.66</v>
      </c>
      <c r="P175" s="75">
        <v>0</v>
      </c>
      <c r="Q175" s="75">
        <v>435.25299999999999</v>
      </c>
      <c r="R175" s="76">
        <v>1.1000000000000001E-3</v>
      </c>
      <c r="S175" s="76">
        <v>7.1000000000000004E-3</v>
      </c>
      <c r="T175" s="76">
        <v>8.9999999999999998E-4</v>
      </c>
    </row>
    <row r="176" spans="1:20">
      <c r="A176" s="73" t="s">
        <v>682</v>
      </c>
      <c r="B176" s="74">
        <v>1141415</v>
      </c>
      <c r="C176" s="73" t="s">
        <v>99</v>
      </c>
      <c r="D176" s="73" t="s">
        <v>122</v>
      </c>
      <c r="E176" s="73" t="s">
        <v>683</v>
      </c>
      <c r="F176" s="73" t="s">
        <v>131</v>
      </c>
      <c r="G176" s="73" t="s">
        <v>934</v>
      </c>
      <c r="H176" s="73" t="s">
        <v>202</v>
      </c>
      <c r="I176" s="73" t="s">
        <v>412</v>
      </c>
      <c r="J176" s="75">
        <v>2.4300000000000002</v>
      </c>
      <c r="K176" s="73" t="s">
        <v>101</v>
      </c>
      <c r="L176" s="76">
        <v>2.1600000000000001E-2</v>
      </c>
      <c r="M176" s="76">
        <v>1.44E-2</v>
      </c>
      <c r="N176" s="75">
        <v>295000</v>
      </c>
      <c r="O176" s="75">
        <v>101.79</v>
      </c>
      <c r="P176" s="75">
        <v>0</v>
      </c>
      <c r="Q176" s="75">
        <v>300.28050000000002</v>
      </c>
      <c r="R176" s="76">
        <v>4.0000000000000002E-4</v>
      </c>
      <c r="S176" s="76">
        <v>4.8999999999999998E-3</v>
      </c>
      <c r="T176" s="76">
        <v>5.9999999999999995E-4</v>
      </c>
    </row>
    <row r="177" spans="1:20">
      <c r="A177" s="73" t="s">
        <v>684</v>
      </c>
      <c r="B177" s="74">
        <v>1118835</v>
      </c>
      <c r="C177" s="73" t="s">
        <v>99</v>
      </c>
      <c r="D177" s="73" t="s">
        <v>122</v>
      </c>
      <c r="E177" s="73" t="s">
        <v>683</v>
      </c>
      <c r="F177" s="73" t="s">
        <v>131</v>
      </c>
      <c r="G177" s="73" t="s">
        <v>934</v>
      </c>
      <c r="H177" s="73" t="s">
        <v>202</v>
      </c>
      <c r="I177" s="73" t="s">
        <v>346</v>
      </c>
      <c r="J177" s="75">
        <v>1</v>
      </c>
      <c r="K177" s="73" t="s">
        <v>101</v>
      </c>
      <c r="L177" s="76">
        <v>1.32E-2</v>
      </c>
      <c r="M177" s="76">
        <v>1.5100000000000001E-2</v>
      </c>
      <c r="N177" s="75">
        <v>180000.67</v>
      </c>
      <c r="O177" s="75">
        <v>99.82</v>
      </c>
      <c r="P177" s="75">
        <v>0</v>
      </c>
      <c r="Q177" s="75">
        <v>179.67666879399999</v>
      </c>
      <c r="R177" s="76">
        <v>8.0000000000000004E-4</v>
      </c>
      <c r="S177" s="76">
        <v>2.8999999999999998E-3</v>
      </c>
      <c r="T177" s="76">
        <v>4.0000000000000002E-4</v>
      </c>
    </row>
    <row r="178" spans="1:20">
      <c r="A178" s="73" t="s">
        <v>685</v>
      </c>
      <c r="B178" s="74">
        <v>1139591</v>
      </c>
      <c r="C178" s="73" t="s">
        <v>99</v>
      </c>
      <c r="D178" s="73" t="s">
        <v>122</v>
      </c>
      <c r="E178" s="73" t="s">
        <v>660</v>
      </c>
      <c r="F178" s="73" t="s">
        <v>465</v>
      </c>
      <c r="G178" s="73" t="s">
        <v>933</v>
      </c>
      <c r="H178" s="73" t="s">
        <v>149</v>
      </c>
      <c r="I178" s="73" t="s">
        <v>686</v>
      </c>
      <c r="J178" s="75">
        <v>1.97</v>
      </c>
      <c r="K178" s="73" t="s">
        <v>101</v>
      </c>
      <c r="L178" s="76">
        <v>2.4E-2</v>
      </c>
      <c r="M178" s="76">
        <v>4.0300000000000002E-2</v>
      </c>
      <c r="N178" s="75">
        <v>315000.12</v>
      </c>
      <c r="O178" s="75">
        <v>97.15</v>
      </c>
      <c r="P178" s="75">
        <v>0</v>
      </c>
      <c r="Q178" s="75">
        <v>306.02261657999998</v>
      </c>
      <c r="R178" s="76">
        <v>1.1000000000000001E-3</v>
      </c>
      <c r="S178" s="76">
        <v>5.0000000000000001E-3</v>
      </c>
      <c r="T178" s="76">
        <v>6.9999999999999999E-4</v>
      </c>
    </row>
    <row r="179" spans="1:20">
      <c r="A179" s="73" t="s">
        <v>687</v>
      </c>
      <c r="B179" s="74">
        <v>1115286</v>
      </c>
      <c r="C179" s="73" t="s">
        <v>99</v>
      </c>
      <c r="D179" s="73" t="s">
        <v>122</v>
      </c>
      <c r="E179" s="73" t="s">
        <v>467</v>
      </c>
      <c r="F179" s="73" t="s">
        <v>351</v>
      </c>
      <c r="G179" s="73" t="s">
        <v>935</v>
      </c>
      <c r="H179" s="73" t="s">
        <v>149</v>
      </c>
      <c r="I179" s="73" t="s">
        <v>269</v>
      </c>
      <c r="J179" s="75">
        <v>0.2</v>
      </c>
      <c r="K179" s="73" t="s">
        <v>101</v>
      </c>
      <c r="L179" s="76">
        <v>2.53E-2</v>
      </c>
      <c r="M179" s="76">
        <v>0.1079</v>
      </c>
      <c r="N179" s="75">
        <v>62000</v>
      </c>
      <c r="O179" s="75">
        <v>100.23</v>
      </c>
      <c r="P179" s="75">
        <v>0</v>
      </c>
      <c r="Q179" s="75">
        <v>62.142600000000002</v>
      </c>
      <c r="R179" s="76">
        <v>5.9999999999999995E-4</v>
      </c>
      <c r="S179" s="76">
        <v>1E-3</v>
      </c>
      <c r="T179" s="76">
        <v>1E-4</v>
      </c>
    </row>
    <row r="180" spans="1:20">
      <c r="A180" s="73" t="s">
        <v>688</v>
      </c>
      <c r="B180" s="74">
        <v>1140136</v>
      </c>
      <c r="C180" s="73" t="s">
        <v>99</v>
      </c>
      <c r="D180" s="73" t="s">
        <v>122</v>
      </c>
      <c r="E180" s="73" t="s">
        <v>689</v>
      </c>
      <c r="F180" s="73" t="s">
        <v>949</v>
      </c>
      <c r="G180" s="73" t="s">
        <v>935</v>
      </c>
      <c r="H180" s="73" t="s">
        <v>149</v>
      </c>
      <c r="I180" s="73" t="s">
        <v>590</v>
      </c>
      <c r="J180" s="75">
        <v>3.12</v>
      </c>
      <c r="K180" s="73" t="s">
        <v>101</v>
      </c>
      <c r="L180" s="76">
        <v>3.95E-2</v>
      </c>
      <c r="M180" s="76">
        <v>0.1696</v>
      </c>
      <c r="N180" s="75">
        <v>234000.45</v>
      </c>
      <c r="O180" s="75">
        <v>69.7</v>
      </c>
      <c r="P180" s="75">
        <v>0</v>
      </c>
      <c r="Q180" s="75">
        <v>163.09831364999999</v>
      </c>
      <c r="R180" s="76">
        <v>4.0000000000000002E-4</v>
      </c>
      <c r="S180" s="76">
        <v>2.7000000000000001E-3</v>
      </c>
      <c r="T180" s="76">
        <v>4.0000000000000002E-4</v>
      </c>
    </row>
    <row r="181" spans="1:20">
      <c r="A181" s="73" t="s">
        <v>690</v>
      </c>
      <c r="B181" s="74">
        <v>1143304</v>
      </c>
      <c r="C181" s="73" t="s">
        <v>99</v>
      </c>
      <c r="D181" s="73" t="s">
        <v>122</v>
      </c>
      <c r="E181" s="73" t="s">
        <v>689</v>
      </c>
      <c r="F181" s="73" t="s">
        <v>949</v>
      </c>
      <c r="G181" s="73" t="s">
        <v>935</v>
      </c>
      <c r="H181" s="73" t="s">
        <v>149</v>
      </c>
      <c r="I181" s="73" t="s">
        <v>352</v>
      </c>
      <c r="J181" s="75">
        <v>3.66</v>
      </c>
      <c r="K181" s="73" t="s">
        <v>101</v>
      </c>
      <c r="L181" s="76">
        <v>0.03</v>
      </c>
      <c r="M181" s="76">
        <v>5.2699999999999997E-2</v>
      </c>
      <c r="N181" s="75">
        <v>617000</v>
      </c>
      <c r="O181" s="75">
        <v>93.51</v>
      </c>
      <c r="P181" s="75">
        <v>0</v>
      </c>
      <c r="Q181" s="75">
        <v>576.95669999999996</v>
      </c>
      <c r="R181" s="76">
        <v>8.0000000000000004E-4</v>
      </c>
      <c r="S181" s="76">
        <v>9.4000000000000004E-3</v>
      </c>
      <c r="T181" s="76">
        <v>1.1999999999999999E-3</v>
      </c>
    </row>
    <row r="182" spans="1:20">
      <c r="A182" s="73" t="s">
        <v>691</v>
      </c>
      <c r="B182" s="74">
        <v>1133099</v>
      </c>
      <c r="C182" s="73" t="s">
        <v>99</v>
      </c>
      <c r="D182" s="73" t="s">
        <v>122</v>
      </c>
      <c r="E182" s="73" t="s">
        <v>536</v>
      </c>
      <c r="F182" s="73" t="s">
        <v>431</v>
      </c>
      <c r="G182" s="73" t="s">
        <v>935</v>
      </c>
      <c r="H182" s="73" t="s">
        <v>149</v>
      </c>
      <c r="I182" s="73" t="s">
        <v>269</v>
      </c>
      <c r="J182" s="75">
        <v>1.94</v>
      </c>
      <c r="K182" s="73" t="s">
        <v>101</v>
      </c>
      <c r="L182" s="76">
        <v>4.3499999999999997E-2</v>
      </c>
      <c r="M182" s="76">
        <v>2.0899999999999998E-2</v>
      </c>
      <c r="N182" s="75">
        <v>52000.92</v>
      </c>
      <c r="O182" s="75">
        <v>106.5</v>
      </c>
      <c r="P182" s="75">
        <v>0</v>
      </c>
      <c r="Q182" s="75">
        <v>55.380979799999999</v>
      </c>
      <c r="R182" s="76">
        <v>2.9999999999999997E-4</v>
      </c>
      <c r="S182" s="76">
        <v>8.9999999999999998E-4</v>
      </c>
      <c r="T182" s="76">
        <v>1E-4</v>
      </c>
    </row>
    <row r="183" spans="1:20">
      <c r="A183" s="73" t="s">
        <v>692</v>
      </c>
      <c r="B183" s="74">
        <v>1162825</v>
      </c>
      <c r="C183" s="73" t="s">
        <v>99</v>
      </c>
      <c r="D183" s="73" t="s">
        <v>122</v>
      </c>
      <c r="E183" s="73" t="s">
        <v>693</v>
      </c>
      <c r="F183" s="73" t="s">
        <v>946</v>
      </c>
      <c r="G183" s="73" t="s">
        <v>935</v>
      </c>
      <c r="H183" s="73" t="s">
        <v>149</v>
      </c>
      <c r="I183" s="73" t="s">
        <v>658</v>
      </c>
      <c r="J183" s="75">
        <v>5.09</v>
      </c>
      <c r="K183" s="73" t="s">
        <v>101</v>
      </c>
      <c r="L183" s="76">
        <v>2.4E-2</v>
      </c>
      <c r="M183" s="76">
        <v>3.7199999999999997E-2</v>
      </c>
      <c r="N183" s="75">
        <v>145000</v>
      </c>
      <c r="O183" s="75">
        <v>94.58</v>
      </c>
      <c r="P183" s="75">
        <v>0</v>
      </c>
      <c r="Q183" s="75">
        <v>137.14099999999999</v>
      </c>
      <c r="R183" s="76">
        <v>8.9999999999999998E-4</v>
      </c>
      <c r="S183" s="76">
        <v>2.2000000000000001E-3</v>
      </c>
      <c r="T183" s="76">
        <v>2.9999999999999997E-4</v>
      </c>
    </row>
    <row r="184" spans="1:20">
      <c r="A184" s="73" t="s">
        <v>694</v>
      </c>
      <c r="B184" s="74">
        <v>1490051</v>
      </c>
      <c r="C184" s="73" t="s">
        <v>99</v>
      </c>
      <c r="D184" s="73" t="s">
        <v>122</v>
      </c>
      <c r="E184" s="73" t="s">
        <v>695</v>
      </c>
      <c r="F184" s="73" t="s">
        <v>126</v>
      </c>
      <c r="G184" s="73" t="s">
        <v>935</v>
      </c>
      <c r="H184" s="73" t="s">
        <v>149</v>
      </c>
      <c r="I184" s="73" t="s">
        <v>696</v>
      </c>
      <c r="J184" s="75">
        <v>1.96</v>
      </c>
      <c r="K184" s="73" t="s">
        <v>101</v>
      </c>
      <c r="L184" s="76">
        <v>2.75E-2</v>
      </c>
      <c r="M184" s="76">
        <v>1.8599999999999998E-2</v>
      </c>
      <c r="N184" s="75">
        <v>123375.06</v>
      </c>
      <c r="O184" s="75">
        <v>101.75</v>
      </c>
      <c r="P184" s="75">
        <v>0</v>
      </c>
      <c r="Q184" s="75">
        <v>125.53412355</v>
      </c>
      <c r="R184" s="76">
        <v>2.8E-3</v>
      </c>
      <c r="S184" s="76">
        <v>2E-3</v>
      </c>
      <c r="T184" s="76">
        <v>2.9999999999999997E-4</v>
      </c>
    </row>
    <row r="185" spans="1:20">
      <c r="A185" s="73" t="s">
        <v>697</v>
      </c>
      <c r="B185" s="74">
        <v>1142603</v>
      </c>
      <c r="C185" s="73" t="s">
        <v>99</v>
      </c>
      <c r="D185" s="73" t="s">
        <v>122</v>
      </c>
      <c r="E185" s="73" t="s">
        <v>698</v>
      </c>
      <c r="F185" s="73" t="s">
        <v>949</v>
      </c>
      <c r="G185" s="73" t="s">
        <v>936</v>
      </c>
      <c r="H185" s="73" t="s">
        <v>202</v>
      </c>
      <c r="I185" s="73" t="s">
        <v>275</v>
      </c>
      <c r="J185" s="75">
        <v>2.29</v>
      </c>
      <c r="K185" s="73" t="s">
        <v>101</v>
      </c>
      <c r="L185" s="76">
        <v>5.5500000000000001E-2</v>
      </c>
      <c r="M185" s="76">
        <v>0.22339999999999999</v>
      </c>
      <c r="N185" s="75">
        <v>188000</v>
      </c>
      <c r="O185" s="75">
        <v>71.03</v>
      </c>
      <c r="P185" s="75">
        <v>0</v>
      </c>
      <c r="Q185" s="75">
        <v>133.53639999999999</v>
      </c>
      <c r="R185" s="76">
        <v>2.9999999999999997E-4</v>
      </c>
      <c r="S185" s="76">
        <v>2.2000000000000001E-3</v>
      </c>
      <c r="T185" s="76">
        <v>2.9999999999999997E-4</v>
      </c>
    </row>
    <row r="186" spans="1:20">
      <c r="A186" s="73" t="s">
        <v>699</v>
      </c>
      <c r="B186" s="74">
        <v>1136126</v>
      </c>
      <c r="C186" s="73" t="s">
        <v>99</v>
      </c>
      <c r="D186" s="73" t="s">
        <v>122</v>
      </c>
      <c r="E186" s="73" t="s">
        <v>700</v>
      </c>
      <c r="F186" s="73" t="s">
        <v>465</v>
      </c>
      <c r="G186" s="73" t="s">
        <v>935</v>
      </c>
      <c r="H186" s="73" t="s">
        <v>149</v>
      </c>
      <c r="I186" s="73" t="s">
        <v>686</v>
      </c>
      <c r="J186" s="75">
        <v>1.62</v>
      </c>
      <c r="K186" s="73" t="s">
        <v>101</v>
      </c>
      <c r="L186" s="76">
        <v>3.5000000000000003E-2</v>
      </c>
      <c r="M186" s="76">
        <v>1.7600000000000001E-2</v>
      </c>
      <c r="N186" s="75">
        <v>150000</v>
      </c>
      <c r="O186" s="75">
        <v>104.02</v>
      </c>
      <c r="P186" s="75">
        <v>0</v>
      </c>
      <c r="Q186" s="75">
        <v>156.03</v>
      </c>
      <c r="R186" s="76">
        <v>2.5000000000000001E-3</v>
      </c>
      <c r="S186" s="76">
        <v>2.5000000000000001E-3</v>
      </c>
      <c r="T186" s="76">
        <v>2.9999999999999997E-4</v>
      </c>
    </row>
    <row r="187" spans="1:20">
      <c r="A187" s="73" t="s">
        <v>701</v>
      </c>
      <c r="B187" s="74">
        <v>1123587</v>
      </c>
      <c r="C187" s="73" t="s">
        <v>99</v>
      </c>
      <c r="D187" s="73" t="s">
        <v>122</v>
      </c>
      <c r="E187" s="73" t="s">
        <v>489</v>
      </c>
      <c r="F187" s="73" t="s">
        <v>351</v>
      </c>
      <c r="G187" s="73" t="s">
        <v>936</v>
      </c>
      <c r="H187" s="73" t="s">
        <v>202</v>
      </c>
      <c r="I187" s="73" t="s">
        <v>239</v>
      </c>
      <c r="J187" s="75">
        <v>0.17</v>
      </c>
      <c r="K187" s="73" t="s">
        <v>101</v>
      </c>
      <c r="L187" s="76">
        <v>1.4800000000000001E-2</v>
      </c>
      <c r="M187" s="76">
        <v>0.28570000000000001</v>
      </c>
      <c r="N187" s="75">
        <v>50000.08</v>
      </c>
      <c r="O187" s="75">
        <v>100.04</v>
      </c>
      <c r="P187" s="75">
        <v>0</v>
      </c>
      <c r="Q187" s="75">
        <v>50.020080032000003</v>
      </c>
      <c r="R187" s="76">
        <v>1.5E-3</v>
      </c>
      <c r="S187" s="76">
        <v>8.0000000000000004E-4</v>
      </c>
      <c r="T187" s="76">
        <v>1E-4</v>
      </c>
    </row>
    <row r="188" spans="1:20">
      <c r="A188" s="73" t="s">
        <v>702</v>
      </c>
      <c r="B188" s="74">
        <v>1159326</v>
      </c>
      <c r="C188" s="73" t="s">
        <v>99</v>
      </c>
      <c r="D188" s="73" t="s">
        <v>122</v>
      </c>
      <c r="E188" s="73" t="s">
        <v>703</v>
      </c>
      <c r="F188" s="73" t="s">
        <v>945</v>
      </c>
      <c r="G188" s="73" t="s">
        <v>935</v>
      </c>
      <c r="H188" s="73" t="s">
        <v>149</v>
      </c>
      <c r="I188" s="73" t="s">
        <v>377</v>
      </c>
      <c r="J188" s="75">
        <v>5.25</v>
      </c>
      <c r="K188" s="73" t="s">
        <v>101</v>
      </c>
      <c r="L188" s="76">
        <v>2.8000000000000001E-2</v>
      </c>
      <c r="M188" s="76">
        <v>3.3399999999999999E-2</v>
      </c>
      <c r="N188" s="75">
        <v>190000</v>
      </c>
      <c r="O188" s="75">
        <v>97.36</v>
      </c>
      <c r="P188" s="75">
        <v>0</v>
      </c>
      <c r="Q188" s="75">
        <v>184.98400000000001</v>
      </c>
      <c r="R188" s="76">
        <v>4.0000000000000002E-4</v>
      </c>
      <c r="S188" s="76">
        <v>3.0000000000000001E-3</v>
      </c>
      <c r="T188" s="76">
        <v>4.0000000000000002E-4</v>
      </c>
    </row>
    <row r="189" spans="1:20">
      <c r="A189" s="73" t="s">
        <v>704</v>
      </c>
      <c r="B189" s="74">
        <v>1550037</v>
      </c>
      <c r="C189" s="73" t="s">
        <v>99</v>
      </c>
      <c r="D189" s="73" t="s">
        <v>122</v>
      </c>
      <c r="E189" s="73" t="s">
        <v>705</v>
      </c>
      <c r="F189" s="73" t="s">
        <v>946</v>
      </c>
      <c r="G189" s="73" t="s">
        <v>936</v>
      </c>
      <c r="H189" s="73" t="s">
        <v>202</v>
      </c>
      <c r="I189" s="73" t="s">
        <v>281</v>
      </c>
      <c r="J189" s="75">
        <v>1.85</v>
      </c>
      <c r="K189" s="73" t="s">
        <v>101</v>
      </c>
      <c r="L189" s="76">
        <v>3.7100000000000001E-2</v>
      </c>
      <c r="M189" s="76">
        <v>3.6799999999999999E-2</v>
      </c>
      <c r="N189" s="75">
        <v>71000.740000000005</v>
      </c>
      <c r="O189" s="75">
        <v>100.41</v>
      </c>
      <c r="P189" s="75">
        <v>0</v>
      </c>
      <c r="Q189" s="75">
        <v>71.291843033999996</v>
      </c>
      <c r="R189" s="76">
        <v>1.1000000000000001E-3</v>
      </c>
      <c r="S189" s="76">
        <v>1.1999999999999999E-3</v>
      </c>
      <c r="T189" s="76">
        <v>2.0000000000000001E-4</v>
      </c>
    </row>
    <row r="190" spans="1:20">
      <c r="A190" s="73" t="s">
        <v>706</v>
      </c>
      <c r="B190" s="74">
        <v>1139252</v>
      </c>
      <c r="C190" s="73" t="s">
        <v>99</v>
      </c>
      <c r="D190" s="73" t="s">
        <v>122</v>
      </c>
      <c r="E190" s="73" t="s">
        <v>707</v>
      </c>
      <c r="F190" s="73" t="s">
        <v>131</v>
      </c>
      <c r="G190" s="73" t="s">
        <v>936</v>
      </c>
      <c r="H190" s="73" t="s">
        <v>202</v>
      </c>
      <c r="I190" s="73" t="s">
        <v>708</v>
      </c>
      <c r="J190" s="75">
        <v>3.34</v>
      </c>
      <c r="K190" s="73" t="s">
        <v>101</v>
      </c>
      <c r="L190" s="76">
        <v>3.5499999999999997E-2</v>
      </c>
      <c r="M190" s="76">
        <v>5.6000000000000001E-2</v>
      </c>
      <c r="N190" s="75">
        <v>143000</v>
      </c>
      <c r="O190" s="75">
        <v>95.29</v>
      </c>
      <c r="P190" s="75">
        <v>2.57375</v>
      </c>
      <c r="Q190" s="75">
        <v>138.83844999999999</v>
      </c>
      <c r="R190" s="76">
        <v>2.0000000000000001E-4</v>
      </c>
      <c r="S190" s="76">
        <v>2.3E-3</v>
      </c>
      <c r="T190" s="76">
        <v>2.9999999999999997E-4</v>
      </c>
    </row>
    <row r="191" spans="1:20">
      <c r="A191" s="73" t="s">
        <v>709</v>
      </c>
      <c r="B191" s="74">
        <v>1143080</v>
      </c>
      <c r="C191" s="73" t="s">
        <v>99</v>
      </c>
      <c r="D191" s="73" t="s">
        <v>122</v>
      </c>
      <c r="E191" s="73" t="s">
        <v>707</v>
      </c>
      <c r="F191" s="73" t="s">
        <v>131</v>
      </c>
      <c r="G191" s="73" t="s">
        <v>936</v>
      </c>
      <c r="H191" s="73" t="s">
        <v>202</v>
      </c>
      <c r="I191" s="73" t="s">
        <v>710</v>
      </c>
      <c r="J191" s="75">
        <v>4.75</v>
      </c>
      <c r="K191" s="73" t="s">
        <v>101</v>
      </c>
      <c r="L191" s="76">
        <v>2.5000000000000001E-2</v>
      </c>
      <c r="M191" s="76">
        <v>5.7700000000000001E-2</v>
      </c>
      <c r="N191" s="75">
        <v>239000</v>
      </c>
      <c r="O191" s="75">
        <v>87</v>
      </c>
      <c r="P191" s="75">
        <v>0</v>
      </c>
      <c r="Q191" s="75">
        <v>207.93</v>
      </c>
      <c r="R191" s="76">
        <v>2.9999999999999997E-4</v>
      </c>
      <c r="S191" s="76">
        <v>3.3999999999999998E-3</v>
      </c>
      <c r="T191" s="76">
        <v>4.0000000000000002E-4</v>
      </c>
    </row>
    <row r="192" spans="1:20">
      <c r="A192" s="73" t="s">
        <v>711</v>
      </c>
      <c r="B192" s="74">
        <v>1140854</v>
      </c>
      <c r="C192" s="73" t="s">
        <v>99</v>
      </c>
      <c r="D192" s="73" t="s">
        <v>122</v>
      </c>
      <c r="E192" s="73" t="s">
        <v>712</v>
      </c>
      <c r="F192" s="73" t="s">
        <v>949</v>
      </c>
      <c r="G192" s="73" t="s">
        <v>935</v>
      </c>
      <c r="H192" s="73" t="s">
        <v>149</v>
      </c>
      <c r="I192" s="73" t="s">
        <v>670</v>
      </c>
      <c r="J192" s="75">
        <v>3.76</v>
      </c>
      <c r="K192" s="73" t="s">
        <v>101</v>
      </c>
      <c r="L192" s="76">
        <v>2.8500000000000001E-2</v>
      </c>
      <c r="M192" s="76">
        <v>4.3200000000000002E-2</v>
      </c>
      <c r="N192" s="75">
        <v>320167.26</v>
      </c>
      <c r="O192" s="75">
        <v>94.8</v>
      </c>
      <c r="P192" s="75">
        <v>0</v>
      </c>
      <c r="Q192" s="75">
        <v>303.51856248000001</v>
      </c>
      <c r="R192" s="76">
        <v>1.6999999999999999E-3</v>
      </c>
      <c r="S192" s="76">
        <v>4.8999999999999998E-3</v>
      </c>
      <c r="T192" s="76">
        <v>6.9999999999999999E-4</v>
      </c>
    </row>
    <row r="193" spans="1:20">
      <c r="A193" s="73" t="s">
        <v>713</v>
      </c>
      <c r="B193" s="74">
        <v>1141852</v>
      </c>
      <c r="C193" s="73" t="s">
        <v>99</v>
      </c>
      <c r="D193" s="73" t="s">
        <v>122</v>
      </c>
      <c r="E193" s="73" t="s">
        <v>712</v>
      </c>
      <c r="F193" s="73" t="s">
        <v>949</v>
      </c>
      <c r="G193" s="73" t="s">
        <v>935</v>
      </c>
      <c r="H193" s="73" t="s">
        <v>149</v>
      </c>
      <c r="I193" s="73" t="s">
        <v>275</v>
      </c>
      <c r="J193" s="75">
        <v>3.98</v>
      </c>
      <c r="K193" s="73" t="s">
        <v>101</v>
      </c>
      <c r="L193" s="76">
        <v>2.6499999999999999E-2</v>
      </c>
      <c r="M193" s="76">
        <v>9.8599999999999993E-2</v>
      </c>
      <c r="N193" s="75">
        <v>194000</v>
      </c>
      <c r="O193" s="75">
        <v>76.09</v>
      </c>
      <c r="P193" s="75">
        <v>0</v>
      </c>
      <c r="Q193" s="75">
        <v>147.6146</v>
      </c>
      <c r="R193" s="76">
        <v>2.9999999999999997E-4</v>
      </c>
      <c r="S193" s="76">
        <v>2.3999999999999998E-3</v>
      </c>
      <c r="T193" s="76">
        <v>2.9999999999999997E-4</v>
      </c>
    </row>
    <row r="194" spans="1:20">
      <c r="A194" s="73" t="s">
        <v>714</v>
      </c>
      <c r="B194" s="74">
        <v>1143379</v>
      </c>
      <c r="C194" s="73" t="s">
        <v>99</v>
      </c>
      <c r="D194" s="73" t="s">
        <v>122</v>
      </c>
      <c r="E194" s="73" t="s">
        <v>715</v>
      </c>
      <c r="F194" s="73" t="s">
        <v>126</v>
      </c>
      <c r="G194" s="73" t="s">
        <v>938</v>
      </c>
      <c r="H194" s="73" t="s">
        <v>202</v>
      </c>
      <c r="I194" s="73" t="s">
        <v>716</v>
      </c>
      <c r="J194" s="75">
        <v>3.56</v>
      </c>
      <c r="K194" s="73" t="s">
        <v>101</v>
      </c>
      <c r="L194" s="76">
        <v>3.2500000000000001E-2</v>
      </c>
      <c r="M194" s="76">
        <v>5.0700000000000002E-2</v>
      </c>
      <c r="N194" s="75">
        <v>377312</v>
      </c>
      <c r="O194" s="75">
        <v>94.01</v>
      </c>
      <c r="P194" s="75">
        <v>0</v>
      </c>
      <c r="Q194" s="75">
        <v>354.71101119999997</v>
      </c>
      <c r="R194" s="76">
        <v>3.0000000000000001E-3</v>
      </c>
      <c r="S194" s="76">
        <v>5.7999999999999996E-3</v>
      </c>
      <c r="T194" s="76">
        <v>8.0000000000000004E-4</v>
      </c>
    </row>
    <row r="195" spans="1:20">
      <c r="A195" s="73" t="s">
        <v>717</v>
      </c>
      <c r="B195" s="74">
        <v>7200090</v>
      </c>
      <c r="C195" s="73" t="s">
        <v>99</v>
      </c>
      <c r="D195" s="73" t="s">
        <v>122</v>
      </c>
      <c r="E195" s="73" t="s">
        <v>718</v>
      </c>
      <c r="F195" s="73" t="s">
        <v>435</v>
      </c>
      <c r="G195" s="73" t="s">
        <v>937</v>
      </c>
      <c r="H195" s="73" t="s">
        <v>149</v>
      </c>
      <c r="I195" s="73" t="s">
        <v>370</v>
      </c>
      <c r="J195" s="75">
        <v>0.65</v>
      </c>
      <c r="K195" s="73" t="s">
        <v>101</v>
      </c>
      <c r="L195" s="76">
        <v>7.2499999999999995E-2</v>
      </c>
      <c r="M195" s="76">
        <v>1.9800000000000002E-2</v>
      </c>
      <c r="N195" s="75">
        <v>67000.92</v>
      </c>
      <c r="O195" s="75">
        <v>105.87</v>
      </c>
      <c r="P195" s="75">
        <v>0</v>
      </c>
      <c r="Q195" s="75">
        <v>70.933874004000003</v>
      </c>
      <c r="R195" s="76">
        <v>5.0000000000000001E-4</v>
      </c>
      <c r="S195" s="76">
        <v>1.1999999999999999E-3</v>
      </c>
      <c r="T195" s="76">
        <v>2.0000000000000001E-4</v>
      </c>
    </row>
    <row r="196" spans="1:20">
      <c r="A196" s="73" t="s">
        <v>719</v>
      </c>
      <c r="B196" s="74">
        <v>1141118</v>
      </c>
      <c r="C196" s="73" t="s">
        <v>99</v>
      </c>
      <c r="D196" s="73" t="s">
        <v>122</v>
      </c>
      <c r="E196" s="73" t="s">
        <v>720</v>
      </c>
      <c r="F196" s="73" t="s">
        <v>949</v>
      </c>
      <c r="G196" s="73" t="s">
        <v>938</v>
      </c>
      <c r="H196" s="73" t="s">
        <v>202</v>
      </c>
      <c r="I196" s="73" t="s">
        <v>721</v>
      </c>
      <c r="J196" s="75">
        <v>3.18</v>
      </c>
      <c r="K196" s="73" t="s">
        <v>101</v>
      </c>
      <c r="L196" s="76">
        <v>5.3999999999999999E-2</v>
      </c>
      <c r="M196" s="76">
        <v>9.4E-2</v>
      </c>
      <c r="N196" s="75">
        <v>216103.67</v>
      </c>
      <c r="O196" s="75">
        <v>91.3</v>
      </c>
      <c r="P196" s="75">
        <v>12.917820000000001</v>
      </c>
      <c r="Q196" s="75">
        <v>210.22047071</v>
      </c>
      <c r="R196" s="76">
        <v>8.0000000000000004E-4</v>
      </c>
      <c r="S196" s="76">
        <v>3.3999999999999998E-3</v>
      </c>
      <c r="T196" s="76">
        <v>5.0000000000000001E-4</v>
      </c>
    </row>
    <row r="197" spans="1:20">
      <c r="A197" s="73" t="s">
        <v>722</v>
      </c>
      <c r="B197" s="74">
        <v>1156470</v>
      </c>
      <c r="C197" s="73" t="s">
        <v>99</v>
      </c>
      <c r="D197" s="73" t="s">
        <v>122</v>
      </c>
      <c r="E197" s="73" t="s">
        <v>565</v>
      </c>
      <c r="F197" s="73" t="s">
        <v>949</v>
      </c>
      <c r="G197" s="73" t="s">
        <v>937</v>
      </c>
      <c r="H197" s="73" t="s">
        <v>149</v>
      </c>
      <c r="I197" s="73" t="s">
        <v>670</v>
      </c>
      <c r="J197" s="75">
        <v>2.88</v>
      </c>
      <c r="K197" s="73" t="s">
        <v>101</v>
      </c>
      <c r="L197" s="76">
        <v>4.2000000000000003E-2</v>
      </c>
      <c r="M197" s="76">
        <v>3.8300000000000001E-2</v>
      </c>
      <c r="N197" s="75">
        <v>289521.08</v>
      </c>
      <c r="O197" s="75">
        <v>101.68</v>
      </c>
      <c r="P197" s="75">
        <v>0</v>
      </c>
      <c r="Q197" s="75">
        <v>294.38503414399997</v>
      </c>
      <c r="R197" s="76">
        <v>5.9999999999999995E-4</v>
      </c>
      <c r="S197" s="76">
        <v>4.7999999999999996E-3</v>
      </c>
      <c r="T197" s="76">
        <v>5.9999999999999995E-4</v>
      </c>
    </row>
    <row r="198" spans="1:20">
      <c r="A198" s="73" t="s">
        <v>723</v>
      </c>
      <c r="B198" s="74">
        <v>2590511</v>
      </c>
      <c r="C198" s="73" t="s">
        <v>99</v>
      </c>
      <c r="D198" s="73" t="s">
        <v>122</v>
      </c>
      <c r="E198" s="73" t="s">
        <v>568</v>
      </c>
      <c r="F198" s="73" t="s">
        <v>435</v>
      </c>
      <c r="G198" s="73" t="s">
        <v>938</v>
      </c>
      <c r="H198" s="73" t="s">
        <v>202</v>
      </c>
      <c r="I198" s="73" t="s">
        <v>724</v>
      </c>
      <c r="J198" s="75">
        <v>4.99</v>
      </c>
      <c r="K198" s="73" t="s">
        <v>101</v>
      </c>
      <c r="L198" s="76">
        <v>2.7E-2</v>
      </c>
      <c r="M198" s="76">
        <v>6.59E-2</v>
      </c>
      <c r="N198" s="75">
        <v>89000</v>
      </c>
      <c r="O198" s="75">
        <v>83.3</v>
      </c>
      <c r="P198" s="75">
        <v>0</v>
      </c>
      <c r="Q198" s="75">
        <v>74.137</v>
      </c>
      <c r="R198" s="76">
        <v>1E-4</v>
      </c>
      <c r="S198" s="76">
        <v>1.1999999999999999E-3</v>
      </c>
      <c r="T198" s="76">
        <v>2.0000000000000001E-4</v>
      </c>
    </row>
    <row r="199" spans="1:20">
      <c r="A199" s="73" t="s">
        <v>725</v>
      </c>
      <c r="B199" s="74">
        <v>1161785</v>
      </c>
      <c r="C199" s="73" t="s">
        <v>99</v>
      </c>
      <c r="D199" s="73" t="s">
        <v>122</v>
      </c>
      <c r="E199" s="73" t="s">
        <v>726</v>
      </c>
      <c r="F199" s="73" t="s">
        <v>727</v>
      </c>
      <c r="G199" s="73" t="s">
        <v>937</v>
      </c>
      <c r="H199" s="73" t="s">
        <v>149</v>
      </c>
      <c r="I199" s="73" t="s">
        <v>728</v>
      </c>
      <c r="J199" s="75">
        <v>4.5</v>
      </c>
      <c r="K199" s="73" t="s">
        <v>101</v>
      </c>
      <c r="L199" s="76">
        <v>2.1600000000000001E-2</v>
      </c>
      <c r="M199" s="76">
        <v>0.1174</v>
      </c>
      <c r="N199" s="75">
        <v>275000</v>
      </c>
      <c r="O199" s="75">
        <v>67.92</v>
      </c>
      <c r="P199" s="75">
        <v>0</v>
      </c>
      <c r="Q199" s="75">
        <v>186.78</v>
      </c>
      <c r="R199" s="76">
        <v>1.1999999999999999E-3</v>
      </c>
      <c r="S199" s="76">
        <v>3.0000000000000001E-3</v>
      </c>
      <c r="T199" s="76">
        <v>4.0000000000000002E-4</v>
      </c>
    </row>
    <row r="200" spans="1:20">
      <c r="A200" s="73" t="s">
        <v>729</v>
      </c>
      <c r="B200" s="74">
        <v>1159565</v>
      </c>
      <c r="C200" s="73" t="s">
        <v>99</v>
      </c>
      <c r="D200" s="73" t="s">
        <v>122</v>
      </c>
      <c r="E200" s="73">
        <v>1777</v>
      </c>
      <c r="F200" s="73" t="s">
        <v>431</v>
      </c>
      <c r="G200" s="73" t="s">
        <v>940</v>
      </c>
      <c r="H200" s="73" t="s">
        <v>149</v>
      </c>
      <c r="I200" s="73" t="s">
        <v>730</v>
      </c>
      <c r="J200" s="75">
        <v>4.22</v>
      </c>
      <c r="K200" s="73" t="s">
        <v>101</v>
      </c>
      <c r="L200" s="76">
        <v>3.1800000000000002E-2</v>
      </c>
      <c r="M200" s="76">
        <v>6.2600000000000003E-2</v>
      </c>
      <c r="N200" s="75">
        <v>150000</v>
      </c>
      <c r="O200" s="75">
        <v>89.53</v>
      </c>
      <c r="P200" s="75">
        <v>0</v>
      </c>
      <c r="Q200" s="75">
        <v>134.29499999999999</v>
      </c>
      <c r="R200" s="76">
        <v>1.4E-3</v>
      </c>
      <c r="S200" s="76">
        <v>2.2000000000000001E-3</v>
      </c>
      <c r="T200" s="76">
        <v>2.9999999999999997E-4</v>
      </c>
    </row>
    <row r="201" spans="1:20">
      <c r="A201" s="73" t="s">
        <v>731</v>
      </c>
      <c r="B201" s="74">
        <v>1140326</v>
      </c>
      <c r="C201" s="73" t="s">
        <v>99</v>
      </c>
      <c r="D201" s="73" t="s">
        <v>122</v>
      </c>
      <c r="E201" s="73" t="s">
        <v>732</v>
      </c>
      <c r="F201" s="73" t="s">
        <v>124</v>
      </c>
      <c r="G201" s="73" t="s">
        <v>940</v>
      </c>
      <c r="H201" s="73" t="s">
        <v>149</v>
      </c>
      <c r="I201" s="73" t="s">
        <v>360</v>
      </c>
      <c r="J201" s="75">
        <v>2.52</v>
      </c>
      <c r="K201" s="73" t="s">
        <v>101</v>
      </c>
      <c r="L201" s="76">
        <v>3.6900000000000002E-2</v>
      </c>
      <c r="M201" s="76">
        <v>4.1300000000000003E-2</v>
      </c>
      <c r="N201" s="75">
        <v>135058.82</v>
      </c>
      <c r="O201" s="75">
        <v>99.01</v>
      </c>
      <c r="P201" s="75">
        <v>0</v>
      </c>
      <c r="Q201" s="75">
        <v>133.721737682</v>
      </c>
      <c r="R201" s="76">
        <v>1.6000000000000001E-3</v>
      </c>
      <c r="S201" s="76">
        <v>2.2000000000000001E-3</v>
      </c>
      <c r="T201" s="76">
        <v>2.9999999999999997E-4</v>
      </c>
    </row>
    <row r="202" spans="1:20">
      <c r="A202" s="73" t="s">
        <v>733</v>
      </c>
      <c r="B202" s="74">
        <v>1139583</v>
      </c>
      <c r="C202" s="73" t="s">
        <v>99</v>
      </c>
      <c r="D202" s="73" t="s">
        <v>122</v>
      </c>
      <c r="E202" s="73" t="s">
        <v>734</v>
      </c>
      <c r="F202" s="73" t="s">
        <v>554</v>
      </c>
      <c r="G202" s="73" t="s">
        <v>940</v>
      </c>
      <c r="H202" s="73" t="s">
        <v>149</v>
      </c>
      <c r="I202" s="73" t="s">
        <v>354</v>
      </c>
      <c r="J202" s="75">
        <v>2.58</v>
      </c>
      <c r="K202" s="73" t="s">
        <v>101</v>
      </c>
      <c r="L202" s="76">
        <v>4.5999999999999999E-2</v>
      </c>
      <c r="M202" s="76">
        <v>7.6200000000000004E-2</v>
      </c>
      <c r="N202" s="75">
        <v>27000.84</v>
      </c>
      <c r="O202" s="75">
        <v>92.95</v>
      </c>
      <c r="P202" s="75">
        <v>0</v>
      </c>
      <c r="Q202" s="75">
        <v>25.097280779999998</v>
      </c>
      <c r="R202" s="76">
        <v>0</v>
      </c>
      <c r="S202" s="76">
        <v>4.0000000000000002E-4</v>
      </c>
      <c r="T202" s="76">
        <v>1E-4</v>
      </c>
    </row>
    <row r="203" spans="1:20">
      <c r="A203" s="73" t="s">
        <v>735</v>
      </c>
      <c r="B203" s="74">
        <v>1160761</v>
      </c>
      <c r="C203" s="73" t="s">
        <v>99</v>
      </c>
      <c r="D203" s="73" t="s">
        <v>122</v>
      </c>
      <c r="E203" s="73" t="s">
        <v>736</v>
      </c>
      <c r="F203" s="73" t="s">
        <v>946</v>
      </c>
      <c r="G203" s="73" t="s">
        <v>939</v>
      </c>
      <c r="H203" s="73" t="s">
        <v>202</v>
      </c>
      <c r="I203" s="73" t="s">
        <v>613</v>
      </c>
      <c r="J203" s="75">
        <v>1.87</v>
      </c>
      <c r="K203" s="73" t="s">
        <v>101</v>
      </c>
      <c r="L203" s="76">
        <v>3.4500000000000003E-2</v>
      </c>
      <c r="M203" s="76">
        <v>9.4E-2</v>
      </c>
      <c r="N203" s="75">
        <v>215000</v>
      </c>
      <c r="O203" s="75">
        <v>90.73</v>
      </c>
      <c r="P203" s="75">
        <v>0</v>
      </c>
      <c r="Q203" s="75">
        <v>195.06950000000001</v>
      </c>
      <c r="R203" s="76">
        <v>4.0000000000000002E-4</v>
      </c>
      <c r="S203" s="76">
        <v>3.2000000000000002E-3</v>
      </c>
      <c r="T203" s="76">
        <v>4.0000000000000002E-4</v>
      </c>
    </row>
    <row r="204" spans="1:20">
      <c r="A204" s="73" t="s">
        <v>737</v>
      </c>
      <c r="B204" s="74">
        <v>1140557</v>
      </c>
      <c r="C204" s="73" t="s">
        <v>99</v>
      </c>
      <c r="D204" s="73" t="s">
        <v>122</v>
      </c>
      <c r="E204" s="73" t="s">
        <v>738</v>
      </c>
      <c r="F204" s="73" t="s">
        <v>949</v>
      </c>
      <c r="G204" s="73" t="s">
        <v>940</v>
      </c>
      <c r="H204" s="73" t="s">
        <v>149</v>
      </c>
      <c r="I204" s="73" t="s">
        <v>739</v>
      </c>
      <c r="J204" s="75">
        <v>0.82</v>
      </c>
      <c r="K204" s="73" t="s">
        <v>101</v>
      </c>
      <c r="L204" s="76">
        <v>3.7499999999999999E-2</v>
      </c>
      <c r="M204" s="76">
        <v>0.1636</v>
      </c>
      <c r="N204" s="75">
        <v>334551.84000000003</v>
      </c>
      <c r="O204" s="75">
        <v>91.57</v>
      </c>
      <c r="P204" s="75">
        <v>0</v>
      </c>
      <c r="Q204" s="75">
        <v>306.34911988800002</v>
      </c>
      <c r="R204" s="76">
        <v>1.1999999999999999E-3</v>
      </c>
      <c r="S204" s="76">
        <v>5.0000000000000001E-3</v>
      </c>
      <c r="T204" s="76">
        <v>6.9999999999999999E-4</v>
      </c>
    </row>
    <row r="205" spans="1:20">
      <c r="A205" s="73" t="s">
        <v>740</v>
      </c>
      <c r="B205" s="74">
        <v>2350080</v>
      </c>
      <c r="C205" s="73" t="s">
        <v>99</v>
      </c>
      <c r="D205" s="73" t="s">
        <v>122</v>
      </c>
      <c r="E205" s="73" t="s">
        <v>741</v>
      </c>
      <c r="F205" s="73" t="s">
        <v>945</v>
      </c>
      <c r="G205" s="73" t="s">
        <v>939</v>
      </c>
      <c r="H205" s="73" t="s">
        <v>202</v>
      </c>
      <c r="I205" s="73" t="s">
        <v>543</v>
      </c>
      <c r="J205" s="75">
        <v>3.06</v>
      </c>
      <c r="K205" s="73" t="s">
        <v>101</v>
      </c>
      <c r="L205" s="76">
        <v>3.5499999999999997E-2</v>
      </c>
      <c r="M205" s="76">
        <v>6.2300000000000001E-2</v>
      </c>
      <c r="N205" s="75">
        <v>148182.49</v>
      </c>
      <c r="O205" s="75">
        <v>93.05</v>
      </c>
      <c r="P205" s="75">
        <v>0</v>
      </c>
      <c r="Q205" s="75">
        <v>137.883806945</v>
      </c>
      <c r="R205" s="76">
        <v>1.5E-3</v>
      </c>
      <c r="S205" s="76">
        <v>2.2000000000000001E-3</v>
      </c>
      <c r="T205" s="76">
        <v>2.9999999999999997E-4</v>
      </c>
    </row>
    <row r="206" spans="1:20">
      <c r="A206" s="73" t="s">
        <v>742</v>
      </c>
      <c r="B206" s="74">
        <v>1134915</v>
      </c>
      <c r="C206" s="73" t="s">
        <v>99</v>
      </c>
      <c r="D206" s="73" t="s">
        <v>122</v>
      </c>
      <c r="E206" s="73" t="s">
        <v>743</v>
      </c>
      <c r="F206" s="73" t="s">
        <v>949</v>
      </c>
      <c r="G206" s="73" t="s">
        <v>939</v>
      </c>
      <c r="H206" s="73" t="s">
        <v>202</v>
      </c>
      <c r="I206" s="73" t="s">
        <v>532</v>
      </c>
      <c r="J206" s="75">
        <v>1.1599999999999999</v>
      </c>
      <c r="K206" s="73" t="s">
        <v>101</v>
      </c>
      <c r="L206" s="76">
        <v>7.7499999999999999E-2</v>
      </c>
      <c r="M206" s="76">
        <v>0.20230000000000001</v>
      </c>
      <c r="N206" s="75">
        <v>75000.33</v>
      </c>
      <c r="O206" s="75">
        <v>89.77</v>
      </c>
      <c r="P206" s="75">
        <v>0</v>
      </c>
      <c r="Q206" s="75">
        <v>67.327796241000001</v>
      </c>
      <c r="R206" s="76">
        <v>5.0000000000000001E-4</v>
      </c>
      <c r="S206" s="76">
        <v>1.1000000000000001E-3</v>
      </c>
      <c r="T206" s="76">
        <v>1E-4</v>
      </c>
    </row>
    <row r="207" spans="1:20">
      <c r="A207" s="73" t="s">
        <v>744</v>
      </c>
      <c r="B207" s="74">
        <v>4000055</v>
      </c>
      <c r="C207" s="73" t="s">
        <v>99</v>
      </c>
      <c r="D207" s="73" t="s">
        <v>122</v>
      </c>
      <c r="E207" s="73" t="s">
        <v>745</v>
      </c>
      <c r="F207" s="73" t="s">
        <v>946</v>
      </c>
      <c r="G207" s="73" t="s">
        <v>940</v>
      </c>
      <c r="H207" s="73" t="s">
        <v>149</v>
      </c>
      <c r="I207" s="73" t="s">
        <v>555</v>
      </c>
      <c r="J207" s="75">
        <v>1.73</v>
      </c>
      <c r="K207" s="73" t="s">
        <v>101</v>
      </c>
      <c r="L207" s="76">
        <v>0.03</v>
      </c>
      <c r="M207" s="76">
        <v>3.27E-2</v>
      </c>
      <c r="N207" s="75">
        <v>12000</v>
      </c>
      <c r="O207" s="75">
        <v>100.2</v>
      </c>
      <c r="P207" s="75">
        <v>0</v>
      </c>
      <c r="Q207" s="75">
        <v>12.023999999999999</v>
      </c>
      <c r="R207" s="76">
        <v>1E-4</v>
      </c>
      <c r="S207" s="76">
        <v>2.0000000000000001E-4</v>
      </c>
      <c r="T207" s="76">
        <v>0</v>
      </c>
    </row>
    <row r="208" spans="1:20">
      <c r="A208" s="73" t="s">
        <v>746</v>
      </c>
      <c r="B208" s="74">
        <v>8230179</v>
      </c>
      <c r="C208" s="73" t="s">
        <v>99</v>
      </c>
      <c r="D208" s="73" t="s">
        <v>122</v>
      </c>
      <c r="E208" s="73" t="s">
        <v>747</v>
      </c>
      <c r="F208" s="73" t="s">
        <v>946</v>
      </c>
      <c r="G208" s="73" t="s">
        <v>939</v>
      </c>
      <c r="H208" s="73" t="s">
        <v>202</v>
      </c>
      <c r="I208" s="73" t="s">
        <v>269</v>
      </c>
      <c r="J208" s="75">
        <v>0.82</v>
      </c>
      <c r="K208" s="73" t="s">
        <v>101</v>
      </c>
      <c r="L208" s="76">
        <v>0.06</v>
      </c>
      <c r="M208" s="76">
        <v>6.7299999999999999E-2</v>
      </c>
      <c r="N208" s="75">
        <v>75000.2</v>
      </c>
      <c r="O208" s="75">
        <v>100.5</v>
      </c>
      <c r="P208" s="75">
        <v>0</v>
      </c>
      <c r="Q208" s="75">
        <v>75.375201000000004</v>
      </c>
      <c r="R208" s="76">
        <v>8.0000000000000004E-4</v>
      </c>
      <c r="S208" s="76">
        <v>1.1999999999999999E-3</v>
      </c>
      <c r="T208" s="76">
        <v>2.0000000000000001E-4</v>
      </c>
    </row>
    <row r="209" spans="1:20">
      <c r="A209" s="73" t="s">
        <v>748</v>
      </c>
      <c r="B209" s="74">
        <v>1141837</v>
      </c>
      <c r="C209" s="73" t="s">
        <v>99</v>
      </c>
      <c r="D209" s="73" t="s">
        <v>122</v>
      </c>
      <c r="E209" s="73" t="s">
        <v>749</v>
      </c>
      <c r="F209" s="73" t="s">
        <v>949</v>
      </c>
      <c r="G209" s="73" t="s">
        <v>939</v>
      </c>
      <c r="H209" s="73" t="s">
        <v>202</v>
      </c>
      <c r="I209" s="73" t="s">
        <v>750</v>
      </c>
      <c r="J209" s="75">
        <v>0.04</v>
      </c>
      <c r="K209" s="73" t="s">
        <v>101</v>
      </c>
      <c r="L209" s="76">
        <v>5.7500000000000002E-2</v>
      </c>
      <c r="M209" s="76">
        <v>-0.52359999999999995</v>
      </c>
      <c r="N209" s="75">
        <v>622000</v>
      </c>
      <c r="O209" s="75">
        <v>103.87</v>
      </c>
      <c r="P209" s="75">
        <v>0</v>
      </c>
      <c r="Q209" s="75">
        <v>646.07140000000004</v>
      </c>
      <c r="R209" s="76">
        <v>2.2000000000000001E-3</v>
      </c>
      <c r="S209" s="76">
        <v>1.0500000000000001E-2</v>
      </c>
      <c r="T209" s="76">
        <v>1.4E-3</v>
      </c>
    </row>
    <row r="210" spans="1:20">
      <c r="A210" s="73" t="s">
        <v>751</v>
      </c>
      <c r="B210" s="74">
        <v>1134873</v>
      </c>
      <c r="C210" s="73" t="s">
        <v>99</v>
      </c>
      <c r="D210" s="73" t="s">
        <v>122</v>
      </c>
      <c r="E210" s="73" t="s">
        <v>752</v>
      </c>
      <c r="F210" s="73" t="s">
        <v>946</v>
      </c>
      <c r="G210" s="73" t="s">
        <v>940</v>
      </c>
      <c r="H210" s="73" t="s">
        <v>149</v>
      </c>
      <c r="I210" s="73" t="s">
        <v>239</v>
      </c>
      <c r="J210" s="75">
        <v>0.57999999999999996</v>
      </c>
      <c r="K210" s="73" t="s">
        <v>101</v>
      </c>
      <c r="L210" s="76">
        <v>5.5E-2</v>
      </c>
      <c r="M210" s="76">
        <v>3.3700000000000001E-2</v>
      </c>
      <c r="N210" s="75">
        <v>65000</v>
      </c>
      <c r="O210" s="75">
        <v>103.48</v>
      </c>
      <c r="P210" s="75">
        <v>0</v>
      </c>
      <c r="Q210" s="75">
        <v>67.262</v>
      </c>
      <c r="R210" s="76">
        <v>8.9999999999999998E-4</v>
      </c>
      <c r="S210" s="76">
        <v>1.1000000000000001E-3</v>
      </c>
      <c r="T210" s="76">
        <v>1E-4</v>
      </c>
    </row>
    <row r="211" spans="1:20">
      <c r="A211" s="73" t="s">
        <v>753</v>
      </c>
      <c r="B211" s="74">
        <v>4250189</v>
      </c>
      <c r="C211" s="73" t="s">
        <v>99</v>
      </c>
      <c r="D211" s="73" t="s">
        <v>122</v>
      </c>
      <c r="E211" s="73" t="s">
        <v>754</v>
      </c>
      <c r="F211" s="73" t="s">
        <v>946</v>
      </c>
      <c r="G211" s="73" t="s">
        <v>939</v>
      </c>
      <c r="H211" s="73" t="s">
        <v>202</v>
      </c>
      <c r="I211" s="73" t="s">
        <v>269</v>
      </c>
      <c r="J211" s="75">
        <v>0.5</v>
      </c>
      <c r="K211" s="73" t="s">
        <v>101</v>
      </c>
      <c r="L211" s="76">
        <v>3.95E-2</v>
      </c>
      <c r="M211" s="76">
        <v>2.18E-2</v>
      </c>
      <c r="N211" s="75">
        <v>89000.320000000007</v>
      </c>
      <c r="O211" s="75">
        <v>100.87</v>
      </c>
      <c r="P211" s="75">
        <v>0</v>
      </c>
      <c r="Q211" s="75">
        <v>89.774622784000002</v>
      </c>
      <c r="R211" s="76">
        <v>3.5999999999999999E-3</v>
      </c>
      <c r="S211" s="76">
        <v>1.5E-3</v>
      </c>
      <c r="T211" s="76">
        <v>2.0000000000000001E-4</v>
      </c>
    </row>
    <row r="212" spans="1:20">
      <c r="A212" s="73" t="s">
        <v>755</v>
      </c>
      <c r="B212" s="74">
        <v>5260088</v>
      </c>
      <c r="C212" s="73" t="s">
        <v>99</v>
      </c>
      <c r="D212" s="73" t="s">
        <v>122</v>
      </c>
      <c r="E212" s="73" t="s">
        <v>756</v>
      </c>
      <c r="F212" s="73" t="s">
        <v>949</v>
      </c>
      <c r="G212" s="73" t="s">
        <v>940</v>
      </c>
      <c r="H212" s="73" t="s">
        <v>149</v>
      </c>
      <c r="I212" s="73" t="s">
        <v>269</v>
      </c>
      <c r="J212" s="75">
        <v>1.26</v>
      </c>
      <c r="K212" s="73" t="s">
        <v>101</v>
      </c>
      <c r="L212" s="76">
        <v>5.5500000000000001E-2</v>
      </c>
      <c r="M212" s="76">
        <v>5.8900000000000001E-2</v>
      </c>
      <c r="N212" s="75">
        <v>20000.78</v>
      </c>
      <c r="O212" s="75">
        <v>101.03</v>
      </c>
      <c r="P212" s="75">
        <v>0</v>
      </c>
      <c r="Q212" s="75">
        <v>20.206788033999999</v>
      </c>
      <c r="R212" s="76">
        <v>4.0000000000000002E-4</v>
      </c>
      <c r="S212" s="76">
        <v>2.9999999999999997E-4</v>
      </c>
      <c r="T212" s="76">
        <v>0</v>
      </c>
    </row>
    <row r="213" spans="1:20">
      <c r="A213" s="73" t="s">
        <v>757</v>
      </c>
      <c r="B213" s="74">
        <v>3730397</v>
      </c>
      <c r="C213" s="73" t="s">
        <v>99</v>
      </c>
      <c r="D213" s="73" t="s">
        <v>122</v>
      </c>
      <c r="E213" s="73" t="s">
        <v>758</v>
      </c>
      <c r="F213" s="73" t="s">
        <v>946</v>
      </c>
      <c r="G213" s="73" t="s">
        <v>941</v>
      </c>
      <c r="H213" s="73" t="s">
        <v>202</v>
      </c>
      <c r="I213" s="73" t="s">
        <v>759</v>
      </c>
      <c r="J213" s="75">
        <v>0.5</v>
      </c>
      <c r="K213" s="73" t="s">
        <v>101</v>
      </c>
      <c r="L213" s="76">
        <v>5.7000000000000002E-2</v>
      </c>
      <c r="M213" s="76">
        <v>0.1193</v>
      </c>
      <c r="N213" s="75">
        <v>54000.02</v>
      </c>
      <c r="O213" s="75">
        <v>97.17</v>
      </c>
      <c r="P213" s="75">
        <v>0</v>
      </c>
      <c r="Q213" s="75">
        <v>52.471819433999997</v>
      </c>
      <c r="R213" s="76">
        <v>1.4E-3</v>
      </c>
      <c r="S213" s="76">
        <v>8.9999999999999998E-4</v>
      </c>
      <c r="T213" s="76">
        <v>1E-4</v>
      </c>
    </row>
    <row r="214" spans="1:20">
      <c r="A214" s="73" t="s">
        <v>760</v>
      </c>
      <c r="B214" s="74">
        <v>3730413</v>
      </c>
      <c r="C214" s="73" t="s">
        <v>99</v>
      </c>
      <c r="D214" s="73" t="s">
        <v>122</v>
      </c>
      <c r="E214" s="73" t="s">
        <v>758</v>
      </c>
      <c r="F214" s="73" t="s">
        <v>946</v>
      </c>
      <c r="G214" s="73" t="s">
        <v>941</v>
      </c>
      <c r="H214" s="73" t="s">
        <v>202</v>
      </c>
      <c r="I214" s="73" t="s">
        <v>761</v>
      </c>
      <c r="J214" s="75">
        <v>1.05</v>
      </c>
      <c r="K214" s="73" t="s">
        <v>101</v>
      </c>
      <c r="L214" s="76">
        <v>3.9E-2</v>
      </c>
      <c r="M214" s="76">
        <v>6.9800000000000001E-2</v>
      </c>
      <c r="N214" s="75">
        <v>54000</v>
      </c>
      <c r="O214" s="75">
        <v>96.99</v>
      </c>
      <c r="P214" s="75">
        <v>0</v>
      </c>
      <c r="Q214" s="75">
        <v>52.374600000000001</v>
      </c>
      <c r="R214" s="76">
        <v>5.0000000000000001E-4</v>
      </c>
      <c r="S214" s="76">
        <v>8.9999999999999998E-4</v>
      </c>
      <c r="T214" s="76">
        <v>1E-4</v>
      </c>
    </row>
    <row r="215" spans="1:20">
      <c r="A215" s="73" t="s">
        <v>762</v>
      </c>
      <c r="B215" s="74">
        <v>3730454</v>
      </c>
      <c r="C215" s="73" t="s">
        <v>99</v>
      </c>
      <c r="D215" s="73" t="s">
        <v>122</v>
      </c>
      <c r="E215" s="73" t="s">
        <v>758</v>
      </c>
      <c r="F215" s="73" t="s">
        <v>946</v>
      </c>
      <c r="G215" s="73" t="s">
        <v>941</v>
      </c>
      <c r="H215" s="73" t="s">
        <v>202</v>
      </c>
      <c r="I215" s="73" t="s">
        <v>569</v>
      </c>
      <c r="J215" s="75">
        <v>2.06</v>
      </c>
      <c r="K215" s="73" t="s">
        <v>101</v>
      </c>
      <c r="L215" s="76">
        <v>5.3999999999999999E-2</v>
      </c>
      <c r="M215" s="76">
        <v>8.2900000000000001E-2</v>
      </c>
      <c r="N215" s="75">
        <v>56000</v>
      </c>
      <c r="O215" s="75">
        <v>96.8</v>
      </c>
      <c r="P215" s="75">
        <v>0</v>
      </c>
      <c r="Q215" s="75">
        <v>54.207999999999998</v>
      </c>
      <c r="R215" s="76">
        <v>5.9999999999999995E-4</v>
      </c>
      <c r="S215" s="76">
        <v>8.9999999999999998E-4</v>
      </c>
      <c r="T215" s="76">
        <v>1E-4</v>
      </c>
    </row>
    <row r="216" spans="1:20">
      <c r="A216" s="73" t="s">
        <v>763</v>
      </c>
      <c r="B216" s="74">
        <v>1135730</v>
      </c>
      <c r="C216" s="73" t="s">
        <v>99</v>
      </c>
      <c r="D216" s="73" t="s">
        <v>122</v>
      </c>
      <c r="E216" s="73" t="s">
        <v>764</v>
      </c>
      <c r="F216" s="73" t="s">
        <v>475</v>
      </c>
      <c r="G216" s="73" t="s">
        <v>941</v>
      </c>
      <c r="H216" s="73" t="s">
        <v>202</v>
      </c>
      <c r="I216" s="73" t="s">
        <v>765</v>
      </c>
      <c r="J216" s="75">
        <v>1.03</v>
      </c>
      <c r="K216" s="73" t="s">
        <v>101</v>
      </c>
      <c r="L216" s="76">
        <v>4.8500000000000001E-2</v>
      </c>
      <c r="M216" s="76">
        <v>5.91E-2</v>
      </c>
      <c r="N216" s="75">
        <v>55000.67</v>
      </c>
      <c r="O216" s="75">
        <v>100.2</v>
      </c>
      <c r="P216" s="75">
        <v>0</v>
      </c>
      <c r="Q216" s="75">
        <v>55.110671340000003</v>
      </c>
      <c r="R216" s="76">
        <v>2.3E-3</v>
      </c>
      <c r="S216" s="76">
        <v>8.9999999999999998E-4</v>
      </c>
      <c r="T216" s="76">
        <v>1E-4</v>
      </c>
    </row>
    <row r="217" spans="1:20">
      <c r="A217" s="73" t="s">
        <v>766</v>
      </c>
      <c r="B217" s="74">
        <v>6390348</v>
      </c>
      <c r="C217" s="73" t="s">
        <v>99</v>
      </c>
      <c r="D217" s="73" t="s">
        <v>122</v>
      </c>
      <c r="E217" s="73" t="s">
        <v>767</v>
      </c>
      <c r="F217" s="73" t="s">
        <v>554</v>
      </c>
      <c r="G217" s="73" t="s">
        <v>942</v>
      </c>
      <c r="H217" s="73" t="s">
        <v>202</v>
      </c>
      <c r="I217" s="73" t="s">
        <v>768</v>
      </c>
      <c r="J217" s="75">
        <v>3.43</v>
      </c>
      <c r="K217" s="73" t="s">
        <v>101</v>
      </c>
      <c r="L217" s="76">
        <v>4.8000000000000001E-2</v>
      </c>
      <c r="M217" s="76">
        <v>0.1182</v>
      </c>
      <c r="N217" s="75">
        <v>373000</v>
      </c>
      <c r="O217" s="75">
        <v>79.67</v>
      </c>
      <c r="P217" s="75">
        <v>0</v>
      </c>
      <c r="Q217" s="75">
        <v>297.16910000000001</v>
      </c>
      <c r="R217" s="76">
        <v>2.0000000000000001E-4</v>
      </c>
      <c r="S217" s="76">
        <v>4.7999999999999996E-3</v>
      </c>
      <c r="T217" s="76">
        <v>5.9999999999999995E-4</v>
      </c>
    </row>
    <row r="218" spans="1:20">
      <c r="A218" s="73" t="s">
        <v>769</v>
      </c>
      <c r="B218" s="74">
        <v>1139203</v>
      </c>
      <c r="C218" s="73" t="s">
        <v>99</v>
      </c>
      <c r="D218" s="73" t="s">
        <v>122</v>
      </c>
      <c r="E218" s="73" t="s">
        <v>770</v>
      </c>
      <c r="F218" s="73" t="s">
        <v>131</v>
      </c>
      <c r="G218" s="73" t="s">
        <v>943</v>
      </c>
      <c r="H218" s="73" t="s">
        <v>149</v>
      </c>
      <c r="I218" s="73" t="s">
        <v>771</v>
      </c>
      <c r="J218" s="75">
        <v>4.07</v>
      </c>
      <c r="K218" s="73" t="s">
        <v>101</v>
      </c>
      <c r="L218" s="76">
        <v>3.85E-2</v>
      </c>
      <c r="M218" s="76">
        <v>7.5700000000000003E-2</v>
      </c>
      <c r="N218" s="75">
        <v>207000.09</v>
      </c>
      <c r="O218" s="75">
        <v>86.99</v>
      </c>
      <c r="P218" s="75">
        <v>0</v>
      </c>
      <c r="Q218" s="75">
        <v>180.06937829099999</v>
      </c>
      <c r="R218" s="76">
        <v>1E-4</v>
      </c>
      <c r="S218" s="76">
        <v>2.8999999999999998E-3</v>
      </c>
      <c r="T218" s="76">
        <v>4.0000000000000002E-4</v>
      </c>
    </row>
    <row r="219" spans="1:20">
      <c r="A219" s="73" t="s">
        <v>772</v>
      </c>
      <c r="B219" s="74">
        <v>1138882</v>
      </c>
      <c r="C219" s="73" t="s">
        <v>99</v>
      </c>
      <c r="D219" s="73" t="s">
        <v>122</v>
      </c>
      <c r="E219" s="73" t="s">
        <v>549</v>
      </c>
      <c r="F219" s="73" t="s">
        <v>550</v>
      </c>
      <c r="G219" s="73" t="s">
        <v>944</v>
      </c>
      <c r="H219" s="73" t="s">
        <v>202</v>
      </c>
      <c r="I219" s="73" t="s">
        <v>609</v>
      </c>
      <c r="J219" s="75">
        <v>1.42</v>
      </c>
      <c r="K219" s="73" t="s">
        <v>101</v>
      </c>
      <c r="L219" s="76">
        <v>2.8000000000000001E-2</v>
      </c>
      <c r="M219" s="76">
        <v>1.3631</v>
      </c>
      <c r="N219" s="75">
        <v>978000</v>
      </c>
      <c r="O219" s="75">
        <v>30</v>
      </c>
      <c r="P219" s="75">
        <v>0</v>
      </c>
      <c r="Q219" s="75">
        <v>293.39999999999998</v>
      </c>
      <c r="R219" s="76">
        <v>1.4E-3</v>
      </c>
      <c r="S219" s="76">
        <v>4.7999999999999996E-3</v>
      </c>
      <c r="T219" s="76">
        <v>5.9999999999999995E-4</v>
      </c>
    </row>
    <row r="220" spans="1:20">
      <c r="A220" s="73" t="s">
        <v>773</v>
      </c>
      <c r="B220" s="74">
        <v>1134790</v>
      </c>
      <c r="C220" s="73" t="s">
        <v>99</v>
      </c>
      <c r="D220" s="73" t="s">
        <v>122</v>
      </c>
      <c r="E220" s="73" t="s">
        <v>549</v>
      </c>
      <c r="F220" s="73" t="s">
        <v>550</v>
      </c>
      <c r="G220" s="73" t="s">
        <v>950</v>
      </c>
      <c r="H220" s="73" t="s">
        <v>202</v>
      </c>
      <c r="I220" s="73" t="s">
        <v>670</v>
      </c>
      <c r="J220" s="75">
        <v>1.96</v>
      </c>
      <c r="K220" s="73" t="s">
        <v>101</v>
      </c>
      <c r="L220" s="76">
        <v>4.2999999999999997E-2</v>
      </c>
      <c r="M220" s="76">
        <v>0.74690000000000001</v>
      </c>
      <c r="N220" s="75">
        <v>503000.28</v>
      </c>
      <c r="O220" s="75">
        <v>30.03</v>
      </c>
      <c r="P220" s="75">
        <v>0</v>
      </c>
      <c r="Q220" s="75">
        <v>151.05098408399999</v>
      </c>
      <c r="R220" s="76">
        <v>2.0000000000000001E-4</v>
      </c>
      <c r="S220" s="76">
        <v>2.5000000000000001E-3</v>
      </c>
      <c r="T220" s="76">
        <v>2.9999999999999997E-4</v>
      </c>
    </row>
    <row r="221" spans="1:20">
      <c r="A221" s="73" t="s">
        <v>774</v>
      </c>
      <c r="B221" s="74">
        <v>1154772</v>
      </c>
      <c r="C221" s="73" t="s">
        <v>99</v>
      </c>
      <c r="D221" s="73" t="s">
        <v>122</v>
      </c>
      <c r="E221" s="73" t="s">
        <v>775</v>
      </c>
      <c r="F221" s="73" t="s">
        <v>949</v>
      </c>
      <c r="G221" s="73" t="s">
        <v>211</v>
      </c>
      <c r="H221" s="73" t="s">
        <v>577</v>
      </c>
      <c r="I221" s="73" t="s">
        <v>776</v>
      </c>
      <c r="J221" s="75">
        <v>2.39</v>
      </c>
      <c r="K221" s="73" t="s">
        <v>101</v>
      </c>
      <c r="L221" s="76">
        <v>4.4999999999999998E-2</v>
      </c>
      <c r="M221" s="76">
        <v>0.1104</v>
      </c>
      <c r="N221" s="75">
        <v>222000</v>
      </c>
      <c r="O221" s="75">
        <v>86.58</v>
      </c>
      <c r="P221" s="75">
        <v>0</v>
      </c>
      <c r="Q221" s="75">
        <v>192.20760000000001</v>
      </c>
      <c r="R221" s="76">
        <v>8.0000000000000004E-4</v>
      </c>
      <c r="S221" s="76">
        <v>3.0999999999999999E-3</v>
      </c>
      <c r="T221" s="76">
        <v>4.0000000000000002E-4</v>
      </c>
    </row>
    <row r="222" spans="1:20">
      <c r="A222" s="73" t="s">
        <v>777</v>
      </c>
      <c r="B222" s="74">
        <v>1139278</v>
      </c>
      <c r="C222" s="73" t="s">
        <v>99</v>
      </c>
      <c r="D222" s="73" t="s">
        <v>122</v>
      </c>
      <c r="E222" s="73" t="s">
        <v>778</v>
      </c>
      <c r="F222" s="73" t="s">
        <v>554</v>
      </c>
      <c r="G222" s="73" t="s">
        <v>211</v>
      </c>
      <c r="H222" s="73" t="s">
        <v>577</v>
      </c>
      <c r="I222" s="73" t="s">
        <v>779</v>
      </c>
      <c r="J222" s="75">
        <v>2.11</v>
      </c>
      <c r="K222" s="73" t="s">
        <v>101</v>
      </c>
      <c r="L222" s="76">
        <v>5.4899999999999997E-2</v>
      </c>
      <c r="M222" s="76">
        <v>8.1600000000000006E-2</v>
      </c>
      <c r="N222" s="75">
        <f>562959.36-N223</f>
        <v>547959.36</v>
      </c>
      <c r="O222" s="75">
        <v>96.075948733003727</v>
      </c>
      <c r="P222" s="75">
        <v>0</v>
      </c>
      <c r="Q222" s="75">
        <f>540.868546101246-Q223</f>
        <v>526.68654610124599</v>
      </c>
      <c r="R222" s="76">
        <v>2.8E-3</v>
      </c>
      <c r="S222" s="76">
        <v>8.8000000000000005E-3</v>
      </c>
      <c r="T222" s="76">
        <v>1.1999999999999999E-3</v>
      </c>
    </row>
    <row r="223" spans="1:20">
      <c r="A223" s="73" t="s">
        <v>777</v>
      </c>
      <c r="B223" s="74">
        <v>11392780</v>
      </c>
      <c r="C223" s="73" t="s">
        <v>99</v>
      </c>
      <c r="D223" s="73" t="s">
        <v>122</v>
      </c>
      <c r="E223" s="73" t="s">
        <v>778</v>
      </c>
      <c r="F223" s="73" t="s">
        <v>554</v>
      </c>
      <c r="G223" s="73" t="s">
        <v>211</v>
      </c>
      <c r="H223" s="73" t="s">
        <v>577</v>
      </c>
      <c r="I223" s="73" t="s">
        <v>779</v>
      </c>
      <c r="J223" s="75">
        <v>2.11</v>
      </c>
      <c r="K223" s="73" t="s">
        <v>101</v>
      </c>
      <c r="L223" s="76">
        <v>5.4899999999999997E-2</v>
      </c>
      <c r="M223" s="76">
        <v>8.1600000000000006E-2</v>
      </c>
      <c r="N223" s="75">
        <f>15000</f>
        <v>15000</v>
      </c>
      <c r="O223" s="75">
        <f>Q223/N223*100*1000</f>
        <v>94.546666666666667</v>
      </c>
      <c r="P223" s="75">
        <v>0</v>
      </c>
      <c r="Q223" s="75">
        <f>14.182</f>
        <v>14.182</v>
      </c>
      <c r="R223" s="76">
        <v>2.8E-3</v>
      </c>
      <c r="S223" s="76">
        <v>8.8000000000000005E-3</v>
      </c>
      <c r="T223" s="76">
        <v>1.1999999999999999E-3</v>
      </c>
    </row>
    <row r="224" spans="1:20">
      <c r="A224" s="73" t="s">
        <v>780</v>
      </c>
      <c r="B224" s="74">
        <v>1136993</v>
      </c>
      <c r="C224" s="73" t="s">
        <v>99</v>
      </c>
      <c r="D224" s="73" t="s">
        <v>122</v>
      </c>
      <c r="E224" s="73" t="s">
        <v>781</v>
      </c>
      <c r="F224" s="73" t="s">
        <v>946</v>
      </c>
      <c r="G224" s="73" t="s">
        <v>211</v>
      </c>
      <c r="H224" s="73" t="s">
        <v>577</v>
      </c>
      <c r="I224" s="73" t="s">
        <v>782</v>
      </c>
      <c r="J224" s="75">
        <v>0.44</v>
      </c>
      <c r="K224" s="73" t="s">
        <v>101</v>
      </c>
      <c r="L224" s="76">
        <v>9.8500000000000004E-2</v>
      </c>
      <c r="M224" s="76">
        <v>56.908700000000003</v>
      </c>
      <c r="N224" s="75">
        <v>128000</v>
      </c>
      <c r="O224" s="75">
        <v>10</v>
      </c>
      <c r="P224" s="75">
        <v>0</v>
      </c>
      <c r="Q224" s="75">
        <v>12.8</v>
      </c>
      <c r="R224" s="76">
        <v>1E-3</v>
      </c>
      <c r="S224" s="76">
        <v>2.0000000000000001E-4</v>
      </c>
      <c r="T224" s="76">
        <v>0</v>
      </c>
    </row>
    <row r="225" spans="1:20">
      <c r="A225" s="73" t="s">
        <v>783</v>
      </c>
      <c r="B225" s="74">
        <v>1142769</v>
      </c>
      <c r="C225" s="73" t="s">
        <v>99</v>
      </c>
      <c r="D225" s="73" t="s">
        <v>122</v>
      </c>
      <c r="E225" s="73" t="s">
        <v>784</v>
      </c>
      <c r="F225" s="73" t="s">
        <v>475</v>
      </c>
      <c r="G225" s="73" t="s">
        <v>211</v>
      </c>
      <c r="H225" s="73" t="s">
        <v>577</v>
      </c>
      <c r="I225" s="73" t="s">
        <v>785</v>
      </c>
      <c r="J225" s="75">
        <v>1.45</v>
      </c>
      <c r="K225" s="73" t="s">
        <v>101</v>
      </c>
      <c r="L225" s="76">
        <v>2.9000000000000001E-2</v>
      </c>
      <c r="M225" s="76">
        <v>6.2100000000000002E-2</v>
      </c>
      <c r="N225" s="75">
        <v>297000</v>
      </c>
      <c r="O225" s="75">
        <v>95.5</v>
      </c>
      <c r="P225" s="75">
        <v>0</v>
      </c>
      <c r="Q225" s="75">
        <v>283.63499999999999</v>
      </c>
      <c r="R225" s="76">
        <v>3.0999999999999999E-3</v>
      </c>
      <c r="S225" s="76">
        <v>4.5999999999999999E-3</v>
      </c>
      <c r="T225" s="76">
        <v>5.9999999999999995E-4</v>
      </c>
    </row>
    <row r="226" spans="1:20">
      <c r="A226" s="77" t="s">
        <v>340</v>
      </c>
      <c r="B226" s="72"/>
      <c r="C226" s="72"/>
      <c r="D226" s="72"/>
      <c r="E226" s="72"/>
      <c r="J226" s="78">
        <v>3.21</v>
      </c>
      <c r="M226" s="79">
        <v>7.9600000000000004E-2</v>
      </c>
      <c r="N226" s="78">
        <v>4364678.57</v>
      </c>
      <c r="P226" s="78">
        <v>4.3108000000000004</v>
      </c>
      <c r="Q226" s="78">
        <v>3772.8809931569999</v>
      </c>
      <c r="S226" s="79">
        <v>6.13E-2</v>
      </c>
      <c r="T226" s="79">
        <v>8.0999999999999996E-3</v>
      </c>
    </row>
    <row r="227" spans="1:20">
      <c r="A227" s="73" t="s">
        <v>786</v>
      </c>
      <c r="B227" s="74">
        <v>1141662</v>
      </c>
      <c r="C227" s="73" t="s">
        <v>99</v>
      </c>
      <c r="D227" s="73" t="s">
        <v>122</v>
      </c>
      <c r="E227" s="73" t="s">
        <v>344</v>
      </c>
      <c r="F227" s="73" t="s">
        <v>345</v>
      </c>
      <c r="G227" s="73" t="s">
        <v>926</v>
      </c>
      <c r="H227" s="73" t="s">
        <v>202</v>
      </c>
      <c r="I227" s="73" t="s">
        <v>787</v>
      </c>
      <c r="J227" s="75">
        <v>2.98</v>
      </c>
      <c r="K227" s="73" t="s">
        <v>101</v>
      </c>
      <c r="L227" s="76">
        <v>2.9000000000000001E-2</v>
      </c>
      <c r="M227" s="76">
        <v>2.23E-2</v>
      </c>
      <c r="N227" s="75">
        <v>325000</v>
      </c>
      <c r="O227" s="75">
        <v>99.96</v>
      </c>
      <c r="P227" s="75">
        <v>0</v>
      </c>
      <c r="Q227" s="75">
        <v>324.87</v>
      </c>
      <c r="R227" s="76">
        <v>4.0000000000000002E-4</v>
      </c>
      <c r="S227" s="76">
        <v>5.3E-3</v>
      </c>
      <c r="T227" s="76">
        <v>6.9999999999999999E-4</v>
      </c>
    </row>
    <row r="228" spans="1:20">
      <c r="A228" s="73" t="s">
        <v>788</v>
      </c>
      <c r="B228" s="74">
        <v>1162304</v>
      </c>
      <c r="C228" s="73" t="s">
        <v>99</v>
      </c>
      <c r="D228" s="73" t="s">
        <v>122</v>
      </c>
      <c r="E228" s="73" t="s">
        <v>344</v>
      </c>
      <c r="F228" s="73" t="s">
        <v>345</v>
      </c>
      <c r="G228" s="73" t="s">
        <v>926</v>
      </c>
      <c r="H228" s="73" t="s">
        <v>202</v>
      </c>
      <c r="I228" s="73" t="s">
        <v>587</v>
      </c>
      <c r="J228" s="75">
        <v>5.37</v>
      </c>
      <c r="K228" s="73" t="s">
        <v>101</v>
      </c>
      <c r="L228" s="76">
        <v>2.47E-2</v>
      </c>
      <c r="M228" s="76">
        <v>3.7400000000000003E-2</v>
      </c>
      <c r="N228" s="75">
        <v>500000</v>
      </c>
      <c r="O228" s="75">
        <v>94.36</v>
      </c>
      <c r="P228" s="75">
        <v>0</v>
      </c>
      <c r="Q228" s="75">
        <v>471.8</v>
      </c>
      <c r="R228" s="76">
        <v>1.8E-3</v>
      </c>
      <c r="S228" s="76">
        <v>7.7000000000000002E-3</v>
      </c>
      <c r="T228" s="76">
        <v>1E-3</v>
      </c>
    </row>
    <row r="229" spans="1:20">
      <c r="A229" s="73" t="s">
        <v>789</v>
      </c>
      <c r="B229" s="74">
        <v>2320174</v>
      </c>
      <c r="C229" s="73" t="s">
        <v>99</v>
      </c>
      <c r="D229" s="73" t="s">
        <v>122</v>
      </c>
      <c r="E229" s="73" t="s">
        <v>790</v>
      </c>
      <c r="F229" s="73" t="s">
        <v>550</v>
      </c>
      <c r="G229" s="73" t="s">
        <v>929</v>
      </c>
      <c r="H229" s="73" t="s">
        <v>202</v>
      </c>
      <c r="I229" s="73" t="s">
        <v>791</v>
      </c>
      <c r="J229" s="75">
        <v>2.5499999999999998</v>
      </c>
      <c r="K229" s="73" t="s">
        <v>101</v>
      </c>
      <c r="L229" s="76">
        <v>3.49E-2</v>
      </c>
      <c r="M229" s="76">
        <v>6.08E-2</v>
      </c>
      <c r="N229" s="75">
        <v>655500.35</v>
      </c>
      <c r="O229" s="75">
        <v>90.82</v>
      </c>
      <c r="P229" s="75">
        <v>0</v>
      </c>
      <c r="Q229" s="75">
        <v>595.32541787000002</v>
      </c>
      <c r="R229" s="76">
        <v>4.0000000000000002E-4</v>
      </c>
      <c r="S229" s="76">
        <v>9.7000000000000003E-3</v>
      </c>
      <c r="T229" s="76">
        <v>1.2999999999999999E-3</v>
      </c>
    </row>
    <row r="230" spans="1:20">
      <c r="A230" s="73" t="s">
        <v>792</v>
      </c>
      <c r="B230" s="74">
        <v>1147479</v>
      </c>
      <c r="C230" s="73" t="s">
        <v>99</v>
      </c>
      <c r="D230" s="73" t="s">
        <v>122</v>
      </c>
      <c r="E230" s="73" t="s">
        <v>793</v>
      </c>
      <c r="F230" s="73" t="s">
        <v>550</v>
      </c>
      <c r="G230" s="73" t="s">
        <v>931</v>
      </c>
      <c r="H230" s="73" t="s">
        <v>149</v>
      </c>
      <c r="I230" s="73" t="s">
        <v>357</v>
      </c>
      <c r="J230" s="75">
        <v>3.86</v>
      </c>
      <c r="K230" s="73" t="s">
        <v>101</v>
      </c>
      <c r="L230" s="76">
        <v>5.4800000000000001E-2</v>
      </c>
      <c r="M230" s="76">
        <v>9.6799999999999997E-2</v>
      </c>
      <c r="N230" s="75">
        <v>174595.7</v>
      </c>
      <c r="O230" s="75">
        <v>85.47</v>
      </c>
      <c r="P230" s="75">
        <v>0</v>
      </c>
      <c r="Q230" s="75">
        <v>149.22694479</v>
      </c>
      <c r="R230" s="76">
        <v>5.9999999999999995E-4</v>
      </c>
      <c r="S230" s="76">
        <v>2.3999999999999998E-3</v>
      </c>
      <c r="T230" s="76">
        <v>2.9999999999999997E-4</v>
      </c>
    </row>
    <row r="231" spans="1:20">
      <c r="A231" s="73" t="s">
        <v>794</v>
      </c>
      <c r="B231" s="74">
        <v>1155951</v>
      </c>
      <c r="C231" s="73" t="s">
        <v>99</v>
      </c>
      <c r="D231" s="73" t="s">
        <v>122</v>
      </c>
      <c r="E231" s="73" t="s">
        <v>795</v>
      </c>
      <c r="F231" s="73" t="s">
        <v>949</v>
      </c>
      <c r="G231" s="73" t="s">
        <v>931</v>
      </c>
      <c r="H231" s="73" t="s">
        <v>149</v>
      </c>
      <c r="I231" s="73" t="s">
        <v>796</v>
      </c>
      <c r="J231" s="75">
        <v>4.96</v>
      </c>
      <c r="K231" s="73" t="s">
        <v>101</v>
      </c>
      <c r="L231" s="76">
        <v>4.2999999999999997E-2</v>
      </c>
      <c r="M231" s="76">
        <v>9.8100000000000007E-2</v>
      </c>
      <c r="N231" s="75">
        <v>78861.23</v>
      </c>
      <c r="O231" s="75">
        <v>77.58</v>
      </c>
      <c r="P231" s="75">
        <v>0</v>
      </c>
      <c r="Q231" s="75">
        <v>61.180542234000001</v>
      </c>
      <c r="R231" s="76">
        <v>1E-4</v>
      </c>
      <c r="S231" s="76">
        <v>1E-3</v>
      </c>
      <c r="T231" s="76">
        <v>1E-4</v>
      </c>
    </row>
    <row r="232" spans="1:20">
      <c r="A232" s="73" t="s">
        <v>797</v>
      </c>
      <c r="B232" s="74">
        <v>1141936</v>
      </c>
      <c r="C232" s="73" t="s">
        <v>99</v>
      </c>
      <c r="D232" s="73" t="s">
        <v>122</v>
      </c>
      <c r="E232" s="73" t="s">
        <v>798</v>
      </c>
      <c r="F232" s="73" t="s">
        <v>128</v>
      </c>
      <c r="G232" s="73" t="s">
        <v>934</v>
      </c>
      <c r="H232" s="73" t="s">
        <v>202</v>
      </c>
      <c r="I232" s="73" t="s">
        <v>281</v>
      </c>
      <c r="J232" s="75">
        <v>2.77</v>
      </c>
      <c r="K232" s="73" t="s">
        <v>101</v>
      </c>
      <c r="L232" s="76">
        <v>3.3700000000000001E-2</v>
      </c>
      <c r="M232" s="76">
        <v>4.19E-2</v>
      </c>
      <c r="N232" s="75">
        <v>268000.71000000002</v>
      </c>
      <c r="O232" s="75">
        <v>97.95</v>
      </c>
      <c r="P232" s="75">
        <v>4.3108000000000004</v>
      </c>
      <c r="Q232" s="75">
        <v>266.81749544500002</v>
      </c>
      <c r="R232" s="76">
        <v>5.9999999999999995E-4</v>
      </c>
      <c r="S232" s="76">
        <v>4.3E-3</v>
      </c>
      <c r="T232" s="76">
        <v>5.9999999999999995E-4</v>
      </c>
    </row>
    <row r="233" spans="1:20">
      <c r="A233" s="73" t="s">
        <v>799</v>
      </c>
      <c r="B233" s="74">
        <v>1141332</v>
      </c>
      <c r="C233" s="73" t="s">
        <v>99</v>
      </c>
      <c r="D233" s="73" t="s">
        <v>122</v>
      </c>
      <c r="E233" s="73" t="s">
        <v>800</v>
      </c>
      <c r="F233" s="73" t="s">
        <v>550</v>
      </c>
      <c r="G233" s="73" t="s">
        <v>933</v>
      </c>
      <c r="H233" s="73" t="s">
        <v>149</v>
      </c>
      <c r="I233" s="73" t="s">
        <v>670</v>
      </c>
      <c r="J233" s="75">
        <v>4.3499999999999996</v>
      </c>
      <c r="K233" s="73" t="s">
        <v>101</v>
      </c>
      <c r="L233" s="76">
        <v>4.6899999999999997E-2</v>
      </c>
      <c r="M233" s="76">
        <v>0.11650000000000001</v>
      </c>
      <c r="N233" s="75">
        <v>644000.77</v>
      </c>
      <c r="O233" s="75">
        <v>74.349999999999994</v>
      </c>
      <c r="P233" s="75">
        <v>0</v>
      </c>
      <c r="Q233" s="75">
        <v>478.81457249499999</v>
      </c>
      <c r="R233" s="76">
        <v>2.9999999999999997E-4</v>
      </c>
      <c r="S233" s="76">
        <v>7.7999999999999996E-3</v>
      </c>
      <c r="T233" s="76">
        <v>1E-3</v>
      </c>
    </row>
    <row r="234" spans="1:20">
      <c r="A234" s="73" t="s">
        <v>801</v>
      </c>
      <c r="B234" s="74">
        <v>1143593</v>
      </c>
      <c r="C234" s="73" t="s">
        <v>99</v>
      </c>
      <c r="D234" s="73" t="s">
        <v>122</v>
      </c>
      <c r="E234" s="73" t="s">
        <v>800</v>
      </c>
      <c r="F234" s="73" t="s">
        <v>550</v>
      </c>
      <c r="G234" s="73" t="s">
        <v>933</v>
      </c>
      <c r="H234" s="73" t="s">
        <v>149</v>
      </c>
      <c r="I234" s="73" t="s">
        <v>354</v>
      </c>
      <c r="J234" s="75">
        <v>4.6399999999999997</v>
      </c>
      <c r="K234" s="73" t="s">
        <v>101</v>
      </c>
      <c r="L234" s="76">
        <v>4.6899999999999997E-2</v>
      </c>
      <c r="M234" s="76">
        <v>0.11609999999999999</v>
      </c>
      <c r="N234" s="75">
        <v>221561.92</v>
      </c>
      <c r="O234" s="75">
        <v>74.349999999999994</v>
      </c>
      <c r="P234" s="75">
        <v>0</v>
      </c>
      <c r="Q234" s="75">
        <v>164.73128752</v>
      </c>
      <c r="R234" s="76">
        <v>1E-4</v>
      </c>
      <c r="S234" s="76">
        <v>2.7000000000000001E-3</v>
      </c>
      <c r="T234" s="76">
        <v>4.0000000000000002E-4</v>
      </c>
    </row>
    <row r="235" spans="1:20">
      <c r="A235" s="73" t="s">
        <v>802</v>
      </c>
      <c r="B235" s="74">
        <v>4750089</v>
      </c>
      <c r="C235" s="73" t="s">
        <v>99</v>
      </c>
      <c r="D235" s="73" t="s">
        <v>122</v>
      </c>
      <c r="E235" s="73" t="s">
        <v>803</v>
      </c>
      <c r="F235" s="73" t="s">
        <v>550</v>
      </c>
      <c r="G235" s="73" t="s">
        <v>935</v>
      </c>
      <c r="H235" s="73" t="s">
        <v>149</v>
      </c>
      <c r="I235" s="73" t="s">
        <v>590</v>
      </c>
      <c r="J235" s="75">
        <v>1.47</v>
      </c>
      <c r="K235" s="73" t="s">
        <v>101</v>
      </c>
      <c r="L235" s="76">
        <v>4.4999999999999998E-2</v>
      </c>
      <c r="M235" s="76">
        <v>0.186</v>
      </c>
      <c r="N235" s="75">
        <v>465000</v>
      </c>
      <c r="O235" s="75">
        <v>75.39</v>
      </c>
      <c r="P235" s="75">
        <v>0</v>
      </c>
      <c r="Q235" s="75">
        <v>350.56349999999998</v>
      </c>
      <c r="R235" s="76">
        <v>2.9999999999999997E-4</v>
      </c>
      <c r="S235" s="76">
        <v>5.7000000000000002E-3</v>
      </c>
      <c r="T235" s="76">
        <v>8.0000000000000004E-4</v>
      </c>
    </row>
    <row r="236" spans="1:20">
      <c r="A236" s="73" t="s">
        <v>804</v>
      </c>
      <c r="B236" s="74">
        <v>5760244</v>
      </c>
      <c r="C236" s="73" t="s">
        <v>99</v>
      </c>
      <c r="D236" s="73" t="s">
        <v>122</v>
      </c>
      <c r="E236" s="73" t="s">
        <v>553</v>
      </c>
      <c r="F236" s="73" t="s">
        <v>554</v>
      </c>
      <c r="G236" s="73" t="s">
        <v>936</v>
      </c>
      <c r="H236" s="73" t="s">
        <v>202</v>
      </c>
      <c r="I236" s="73" t="s">
        <v>377</v>
      </c>
      <c r="J236" s="75">
        <v>2.4300000000000002</v>
      </c>
      <c r="K236" s="73" t="s">
        <v>101</v>
      </c>
      <c r="L236" s="76">
        <v>5.2499999999999998E-2</v>
      </c>
      <c r="M236" s="76">
        <v>5.6000000000000001E-2</v>
      </c>
      <c r="N236" s="75">
        <v>480000</v>
      </c>
      <c r="O236" s="75">
        <v>89.7</v>
      </c>
      <c r="P236" s="75">
        <v>0</v>
      </c>
      <c r="Q236" s="75">
        <v>430.56</v>
      </c>
      <c r="R236" s="76">
        <v>5.0000000000000001E-4</v>
      </c>
      <c r="S236" s="76">
        <v>7.0000000000000001E-3</v>
      </c>
      <c r="T236" s="76">
        <v>8.9999999999999998E-4</v>
      </c>
    </row>
    <row r="237" spans="1:20">
      <c r="A237" s="73" t="s">
        <v>805</v>
      </c>
      <c r="B237" s="74">
        <v>2590396</v>
      </c>
      <c r="C237" s="73" t="s">
        <v>99</v>
      </c>
      <c r="D237" s="73" t="s">
        <v>122</v>
      </c>
      <c r="E237" s="73" t="s">
        <v>568</v>
      </c>
      <c r="F237" s="73" t="s">
        <v>435</v>
      </c>
      <c r="G237" s="73" t="s">
        <v>938</v>
      </c>
      <c r="H237" s="73" t="s">
        <v>202</v>
      </c>
      <c r="I237" s="73" t="s">
        <v>806</v>
      </c>
      <c r="J237" s="75">
        <v>2.08</v>
      </c>
      <c r="K237" s="73" t="s">
        <v>101</v>
      </c>
      <c r="L237" s="76">
        <v>6.7000000000000004E-2</v>
      </c>
      <c r="M237" s="76">
        <v>9.2700000000000005E-2</v>
      </c>
      <c r="N237" s="75">
        <v>245157.89</v>
      </c>
      <c r="O237" s="75">
        <v>85.27</v>
      </c>
      <c r="P237" s="75">
        <v>0</v>
      </c>
      <c r="Q237" s="75">
        <v>209.04613280300001</v>
      </c>
      <c r="R237" s="76">
        <v>2.0000000000000001E-4</v>
      </c>
      <c r="S237" s="76">
        <v>3.3999999999999998E-3</v>
      </c>
      <c r="T237" s="76">
        <v>5.0000000000000001E-4</v>
      </c>
    </row>
    <row r="238" spans="1:20">
      <c r="A238" s="73" t="s">
        <v>807</v>
      </c>
      <c r="B238" s="74">
        <v>1142371</v>
      </c>
      <c r="C238" s="73" t="s">
        <v>99</v>
      </c>
      <c r="D238" s="73" t="s">
        <v>122</v>
      </c>
      <c r="E238" s="73" t="s">
        <v>808</v>
      </c>
      <c r="F238" s="73" t="s">
        <v>127</v>
      </c>
      <c r="G238" s="73" t="s">
        <v>938</v>
      </c>
      <c r="H238" s="73" t="s">
        <v>202</v>
      </c>
      <c r="I238" s="73" t="s">
        <v>269</v>
      </c>
      <c r="J238" s="75">
        <v>2.37</v>
      </c>
      <c r="K238" s="73" t="s">
        <v>101</v>
      </c>
      <c r="L238" s="76">
        <v>3.8300000000000001E-2</v>
      </c>
      <c r="M238" s="76">
        <v>8.8800000000000004E-2</v>
      </c>
      <c r="N238" s="75">
        <v>307000</v>
      </c>
      <c r="O238" s="75">
        <v>87.93</v>
      </c>
      <c r="P238" s="75">
        <v>0</v>
      </c>
      <c r="Q238" s="75">
        <v>269.94510000000002</v>
      </c>
      <c r="R238" s="76">
        <v>5.9999999999999995E-4</v>
      </c>
      <c r="S238" s="76">
        <v>4.4000000000000003E-3</v>
      </c>
      <c r="T238" s="76">
        <v>5.9999999999999995E-4</v>
      </c>
    </row>
    <row r="239" spans="1:20">
      <c r="A239" s="77" t="s">
        <v>809</v>
      </c>
      <c r="B239" s="72"/>
      <c r="C239" s="72"/>
      <c r="D239" s="72"/>
      <c r="E239" s="72"/>
      <c r="J239" s="78">
        <v>0</v>
      </c>
      <c r="M239" s="79">
        <v>0</v>
      </c>
      <c r="N239" s="78">
        <v>0</v>
      </c>
      <c r="P239" s="78">
        <v>0</v>
      </c>
      <c r="Q239" s="78">
        <v>0</v>
      </c>
      <c r="S239" s="79">
        <v>0</v>
      </c>
      <c r="T239" s="79">
        <v>0</v>
      </c>
    </row>
    <row r="240" spans="1:20">
      <c r="A240" s="73" t="s">
        <v>211</v>
      </c>
      <c r="B240" s="74">
        <v>0</v>
      </c>
      <c r="C240" s="72"/>
      <c r="D240" s="72"/>
      <c r="E240" s="72"/>
      <c r="F240" s="73" t="s">
        <v>211</v>
      </c>
      <c r="G240" s="73" t="s">
        <v>211</v>
      </c>
      <c r="J240" s="75">
        <v>0</v>
      </c>
      <c r="K240" s="73" t="s">
        <v>211</v>
      </c>
      <c r="L240" s="76">
        <v>0</v>
      </c>
      <c r="M240" s="76">
        <v>0</v>
      </c>
      <c r="N240" s="75">
        <v>0</v>
      </c>
      <c r="O240" s="75">
        <v>0</v>
      </c>
      <c r="Q240" s="75">
        <v>0</v>
      </c>
      <c r="R240" s="76">
        <v>0</v>
      </c>
      <c r="S240" s="76">
        <v>0</v>
      </c>
      <c r="T240" s="76">
        <v>0</v>
      </c>
    </row>
    <row r="241" spans="1:20">
      <c r="A241" s="77" t="s">
        <v>216</v>
      </c>
      <c r="B241" s="72"/>
      <c r="C241" s="72"/>
      <c r="D241" s="72"/>
      <c r="E241" s="72"/>
      <c r="J241" s="78">
        <v>5.23</v>
      </c>
      <c r="M241" s="79">
        <v>4.58E-2</v>
      </c>
      <c r="N241" s="78">
        <v>325000</v>
      </c>
      <c r="P241" s="78">
        <v>0</v>
      </c>
      <c r="Q241" s="78">
        <v>1089.3693395999601</v>
      </c>
      <c r="S241" s="79">
        <v>1.77E-2</v>
      </c>
      <c r="T241" s="79">
        <v>2.3999999999999998E-3</v>
      </c>
    </row>
    <row r="242" spans="1:20">
      <c r="A242" s="77" t="s">
        <v>341</v>
      </c>
      <c r="B242" s="72"/>
      <c r="C242" s="72"/>
      <c r="D242" s="72"/>
      <c r="E242" s="72"/>
      <c r="J242" s="78">
        <v>7.66</v>
      </c>
      <c r="M242" s="79">
        <v>4.3900000000000002E-2</v>
      </c>
      <c r="N242" s="78">
        <v>100000</v>
      </c>
      <c r="P242" s="78">
        <v>0</v>
      </c>
      <c r="Q242" s="78">
        <v>319.35269631275997</v>
      </c>
      <c r="S242" s="79">
        <v>5.1999999999999998E-3</v>
      </c>
      <c r="T242" s="79">
        <v>6.9999999999999999E-4</v>
      </c>
    </row>
    <row r="243" spans="1:20">
      <c r="A243" s="73" t="s">
        <v>810</v>
      </c>
      <c r="B243" s="73" t="s">
        <v>811</v>
      </c>
      <c r="C243" s="73" t="s">
        <v>316</v>
      </c>
      <c r="D243" s="73" t="s">
        <v>812</v>
      </c>
      <c r="E243" s="73" t="s">
        <v>813</v>
      </c>
      <c r="F243" s="73" t="s">
        <v>814</v>
      </c>
      <c r="G243" s="73" t="s">
        <v>815</v>
      </c>
      <c r="H243" s="73" t="s">
        <v>329</v>
      </c>
      <c r="I243" s="73" t="s">
        <v>816</v>
      </c>
      <c r="J243" s="75">
        <v>7.66</v>
      </c>
      <c r="K243" s="73" t="s">
        <v>109</v>
      </c>
      <c r="L243" s="76">
        <v>1.6299999999999999E-2</v>
      </c>
      <c r="M243" s="76">
        <v>4.3900000000000002E-2</v>
      </c>
      <c r="N243" s="75">
        <v>100000</v>
      </c>
      <c r="O243" s="75">
        <v>82.248041700000002</v>
      </c>
      <c r="P243" s="75">
        <v>0</v>
      </c>
      <c r="Q243" s="75">
        <v>319.35269631275997</v>
      </c>
      <c r="R243" s="76">
        <v>0</v>
      </c>
      <c r="S243" s="76">
        <v>5.1999999999999998E-3</v>
      </c>
      <c r="T243" s="76">
        <v>6.9999999999999999E-4</v>
      </c>
    </row>
    <row r="244" spans="1:20">
      <c r="A244" s="77" t="s">
        <v>342</v>
      </c>
      <c r="B244" s="72"/>
      <c r="C244" s="72"/>
      <c r="D244" s="72"/>
      <c r="E244" s="72"/>
      <c r="J244" s="78">
        <v>4.22</v>
      </c>
      <c r="M244" s="79">
        <v>4.6600000000000003E-2</v>
      </c>
      <c r="N244" s="78">
        <v>225000</v>
      </c>
      <c r="P244" s="78">
        <v>0</v>
      </c>
      <c r="Q244" s="78">
        <v>770.01664328720005</v>
      </c>
      <c r="S244" s="79">
        <v>1.2500000000000001E-2</v>
      </c>
      <c r="T244" s="79">
        <v>1.6999999999999999E-3</v>
      </c>
    </row>
    <row r="245" spans="1:20">
      <c r="A245" s="73" t="s">
        <v>817</v>
      </c>
      <c r="B245" s="73" t="s">
        <v>818</v>
      </c>
      <c r="C245" s="73" t="s">
        <v>122</v>
      </c>
      <c r="D245" s="73" t="s">
        <v>812</v>
      </c>
      <c r="E245" s="73" t="s">
        <v>819</v>
      </c>
      <c r="F245" s="73" t="s">
        <v>820</v>
      </c>
      <c r="G245" s="73" t="s">
        <v>821</v>
      </c>
      <c r="H245" s="73" t="s">
        <v>329</v>
      </c>
      <c r="I245" s="73" t="s">
        <v>287</v>
      </c>
      <c r="J245" s="75">
        <v>4.05</v>
      </c>
      <c r="K245" s="73" t="s">
        <v>105</v>
      </c>
      <c r="L245" s="76">
        <v>4.1300000000000003E-2</v>
      </c>
      <c r="M245" s="76">
        <v>4.7100000000000003E-2</v>
      </c>
      <c r="N245" s="75">
        <v>150000</v>
      </c>
      <c r="O245" s="75">
        <v>98.972981133333334</v>
      </c>
      <c r="P245" s="75">
        <v>0</v>
      </c>
      <c r="Q245" s="75">
        <v>514.56052891219997</v>
      </c>
      <c r="R245" s="76">
        <v>0</v>
      </c>
      <c r="S245" s="76">
        <v>8.3999999999999995E-3</v>
      </c>
      <c r="T245" s="76">
        <v>1.1000000000000001E-3</v>
      </c>
    </row>
    <row r="246" spans="1:20">
      <c r="A246" s="73" t="s">
        <v>822</v>
      </c>
      <c r="B246" s="73" t="s">
        <v>823</v>
      </c>
      <c r="C246" s="73" t="s">
        <v>122</v>
      </c>
      <c r="D246" s="73" t="s">
        <v>812</v>
      </c>
      <c r="E246" s="73" t="s">
        <v>824</v>
      </c>
      <c r="F246" s="73" t="s">
        <v>820</v>
      </c>
      <c r="G246" s="73" t="s">
        <v>825</v>
      </c>
      <c r="H246" s="73" t="s">
        <v>317</v>
      </c>
      <c r="I246" s="73" t="s">
        <v>421</v>
      </c>
      <c r="J246" s="75">
        <v>4.57</v>
      </c>
      <c r="K246" s="73" t="s">
        <v>105</v>
      </c>
      <c r="L246" s="76">
        <v>3.7499999999999999E-2</v>
      </c>
      <c r="M246" s="76">
        <v>4.5499999999999999E-2</v>
      </c>
      <c r="N246" s="75">
        <v>75000</v>
      </c>
      <c r="O246" s="75">
        <v>98.271249999999995</v>
      </c>
      <c r="P246" s="75">
        <v>0</v>
      </c>
      <c r="Q246" s="75">
        <v>255.456114375</v>
      </c>
      <c r="R246" s="76">
        <v>0</v>
      </c>
      <c r="S246" s="76">
        <v>4.1999999999999997E-3</v>
      </c>
      <c r="T246" s="76">
        <v>5.9999999999999995E-4</v>
      </c>
    </row>
    <row r="247" spans="1:20">
      <c r="A247" s="107" t="s">
        <v>218</v>
      </c>
      <c r="B247" s="72"/>
      <c r="C247" s="72"/>
      <c r="D247" s="72"/>
      <c r="E247" s="72"/>
    </row>
    <row r="248" spans="1:20">
      <c r="A248" s="107" t="s">
        <v>335</v>
      </c>
      <c r="B248" s="72"/>
      <c r="C248" s="72"/>
      <c r="D248" s="72"/>
      <c r="E248" s="72"/>
    </row>
    <row r="249" spans="1:20">
      <c r="A249" s="107" t="s">
        <v>336</v>
      </c>
      <c r="B249" s="72"/>
      <c r="C249" s="72"/>
      <c r="D249" s="72"/>
      <c r="E249" s="72"/>
    </row>
    <row r="250" spans="1:20">
      <c r="A250" s="107" t="s">
        <v>337</v>
      </c>
      <c r="B250" s="72"/>
      <c r="C250" s="72"/>
      <c r="D250" s="72"/>
      <c r="E250" s="72"/>
    </row>
    <row r="251" spans="1:20">
      <c r="A251" s="107" t="s">
        <v>338</v>
      </c>
      <c r="B251" s="72"/>
      <c r="C251" s="72"/>
      <c r="D251" s="72"/>
      <c r="E251" s="72"/>
    </row>
    <row r="252" spans="1:20" hidden="1">
      <c r="B252" s="72"/>
      <c r="C252" s="72"/>
      <c r="D252" s="72"/>
      <c r="E252" s="72"/>
    </row>
    <row r="253" spans="1:20" hidden="1">
      <c r="B253" s="72"/>
      <c r="C253" s="72"/>
      <c r="D253" s="72"/>
      <c r="E253" s="72"/>
    </row>
    <row r="254" spans="1:20" hidden="1">
      <c r="B254" s="72"/>
      <c r="C254" s="72"/>
      <c r="D254" s="72"/>
      <c r="E254" s="72"/>
    </row>
    <row r="255" spans="1:20" hidden="1">
      <c r="B255" s="72"/>
      <c r="C255" s="72"/>
      <c r="D255" s="72"/>
      <c r="E255" s="72"/>
    </row>
    <row r="256" spans="1:20" hidden="1">
      <c r="B256" s="72"/>
      <c r="C256" s="72"/>
      <c r="D256" s="72"/>
      <c r="E256" s="72"/>
    </row>
    <row r="257" spans="2:5" hidden="1">
      <c r="B257" s="72"/>
      <c r="C257" s="72"/>
      <c r="D257" s="72"/>
      <c r="E257" s="72"/>
    </row>
    <row r="258" spans="2:5" hidden="1">
      <c r="B258" s="72"/>
      <c r="C258" s="72"/>
      <c r="D258" s="72"/>
      <c r="E258" s="72"/>
    </row>
    <row r="259" spans="2:5" hidden="1">
      <c r="B259" s="72"/>
      <c r="C259" s="72"/>
      <c r="D259" s="72"/>
      <c r="E259" s="72"/>
    </row>
    <row r="260" spans="2:5" hidden="1">
      <c r="B260" s="72"/>
      <c r="C260" s="72"/>
      <c r="D260" s="72"/>
      <c r="E260" s="72"/>
    </row>
    <row r="261" spans="2:5" hidden="1">
      <c r="B261" s="72"/>
      <c r="C261" s="72"/>
      <c r="D261" s="72"/>
      <c r="E261" s="72"/>
    </row>
    <row r="262" spans="2:5" hidden="1">
      <c r="B262" s="72"/>
      <c r="C262" s="72"/>
      <c r="D262" s="72"/>
      <c r="E262" s="72"/>
    </row>
    <row r="263" spans="2:5" hidden="1">
      <c r="B263" s="72"/>
      <c r="C263" s="72"/>
      <c r="D263" s="72"/>
      <c r="E263" s="72"/>
    </row>
    <row r="264" spans="2:5" hidden="1">
      <c r="B264" s="72"/>
      <c r="C264" s="72"/>
      <c r="D264" s="72"/>
      <c r="E264" s="72"/>
    </row>
    <row r="265" spans="2:5" hidden="1">
      <c r="B265" s="72"/>
      <c r="C265" s="72"/>
      <c r="D265" s="72"/>
      <c r="E265" s="72"/>
    </row>
    <row r="266" spans="2:5" hidden="1">
      <c r="B266" s="72"/>
      <c r="C266" s="72"/>
      <c r="D266" s="72"/>
      <c r="E266" s="72"/>
    </row>
    <row r="267" spans="2:5" hidden="1">
      <c r="B267" s="72"/>
      <c r="C267" s="72"/>
      <c r="D267" s="72"/>
      <c r="E267" s="72"/>
    </row>
    <row r="268" spans="2:5" hidden="1">
      <c r="B268" s="72"/>
      <c r="C268" s="72"/>
      <c r="D268" s="72"/>
      <c r="E268" s="72"/>
    </row>
    <row r="269" spans="2:5" hidden="1">
      <c r="B269" s="72"/>
      <c r="C269" s="72"/>
      <c r="D269" s="72"/>
      <c r="E269" s="72"/>
    </row>
    <row r="270" spans="2:5" hidden="1">
      <c r="B270" s="72"/>
      <c r="C270" s="72"/>
      <c r="D270" s="72"/>
      <c r="E270" s="72"/>
    </row>
    <row r="271" spans="2:5" hidden="1">
      <c r="B271" s="72"/>
      <c r="C271" s="72"/>
      <c r="D271" s="72"/>
      <c r="E271" s="72"/>
    </row>
    <row r="272" spans="2:5" hidden="1">
      <c r="B272" s="72"/>
      <c r="C272" s="72"/>
      <c r="D272" s="72"/>
      <c r="E272" s="72"/>
    </row>
    <row r="273" spans="2:5" hidden="1">
      <c r="B273" s="72"/>
      <c r="C273" s="72"/>
      <c r="D273" s="72"/>
      <c r="E273" s="72"/>
    </row>
    <row r="274" spans="2:5" hidden="1">
      <c r="B274" s="72"/>
      <c r="C274" s="72"/>
      <c r="D274" s="72"/>
      <c r="E274" s="72"/>
    </row>
    <row r="275" spans="2:5" hidden="1">
      <c r="B275" s="72"/>
      <c r="C275" s="72"/>
      <c r="D275" s="72"/>
      <c r="E275" s="72"/>
    </row>
    <row r="276" spans="2:5" hidden="1">
      <c r="B276" s="72"/>
      <c r="C276" s="72"/>
      <c r="D276" s="72"/>
      <c r="E276" s="72"/>
    </row>
    <row r="277" spans="2:5" hidden="1">
      <c r="B277" s="72"/>
      <c r="C277" s="72"/>
      <c r="D277" s="72"/>
      <c r="E277" s="72"/>
    </row>
    <row r="278" spans="2:5" hidden="1">
      <c r="B278" s="72"/>
      <c r="C278" s="72"/>
      <c r="D278" s="72"/>
      <c r="E278" s="72"/>
    </row>
    <row r="279" spans="2:5" hidden="1">
      <c r="B279" s="72"/>
      <c r="C279" s="72"/>
      <c r="D279" s="72"/>
      <c r="E279" s="72"/>
    </row>
    <row r="280" spans="2:5" hidden="1">
      <c r="B280" s="72"/>
      <c r="C280" s="72"/>
      <c r="D280" s="72"/>
      <c r="E280" s="72"/>
    </row>
    <row r="281" spans="2:5" hidden="1">
      <c r="B281" s="72"/>
      <c r="C281" s="72"/>
      <c r="D281" s="72"/>
      <c r="E281" s="72"/>
    </row>
    <row r="282" spans="2:5" hidden="1">
      <c r="B282" s="72"/>
      <c r="C282" s="72"/>
      <c r="D282" s="72"/>
      <c r="E282" s="72"/>
    </row>
    <row r="283" spans="2:5" hidden="1">
      <c r="B283" s="72"/>
      <c r="C283" s="72"/>
      <c r="D283" s="72"/>
      <c r="E283" s="72"/>
    </row>
    <row r="284" spans="2:5" hidden="1">
      <c r="B284" s="72"/>
      <c r="C284" s="72"/>
      <c r="D284" s="72"/>
      <c r="E284" s="72"/>
    </row>
    <row r="285" spans="2:5" hidden="1">
      <c r="B285" s="72"/>
      <c r="C285" s="72"/>
      <c r="D285" s="72"/>
      <c r="E285" s="72"/>
    </row>
    <row r="286" spans="2:5" hidden="1">
      <c r="B286" s="72"/>
      <c r="C286" s="72"/>
      <c r="D286" s="72"/>
      <c r="E286" s="72"/>
    </row>
    <row r="287" spans="2:5" hidden="1">
      <c r="B287" s="72"/>
      <c r="C287" s="72"/>
      <c r="D287" s="72"/>
      <c r="E287" s="72"/>
    </row>
    <row r="288" spans="2:5" hidden="1">
      <c r="B288" s="72"/>
      <c r="C288" s="72"/>
      <c r="D288" s="72"/>
      <c r="E288" s="72"/>
    </row>
    <row r="289" spans="2:5" hidden="1">
      <c r="B289" s="72"/>
      <c r="C289" s="72"/>
      <c r="D289" s="72"/>
      <c r="E289" s="72"/>
    </row>
    <row r="290" spans="2:5" hidden="1">
      <c r="B290" s="72"/>
      <c r="C290" s="72"/>
      <c r="D290" s="72"/>
      <c r="E290" s="72"/>
    </row>
    <row r="291" spans="2:5" hidden="1">
      <c r="B291" s="72"/>
      <c r="C291" s="72"/>
      <c r="D291" s="72"/>
      <c r="E291" s="72"/>
    </row>
    <row r="292" spans="2:5" hidden="1">
      <c r="B292" s="72"/>
      <c r="C292" s="72"/>
      <c r="D292" s="72"/>
      <c r="E292" s="72"/>
    </row>
    <row r="293" spans="2:5" hidden="1">
      <c r="B293" s="72"/>
      <c r="C293" s="72"/>
      <c r="D293" s="72"/>
      <c r="E293" s="72"/>
    </row>
    <row r="294" spans="2:5" hidden="1">
      <c r="B294" s="72"/>
      <c r="C294" s="72"/>
      <c r="D294" s="72"/>
      <c r="E294" s="72"/>
    </row>
    <row r="295" spans="2:5" hidden="1">
      <c r="B295" s="72"/>
      <c r="C295" s="72"/>
      <c r="D295" s="72"/>
      <c r="E295" s="72"/>
    </row>
    <row r="296" spans="2:5" hidden="1">
      <c r="B296" s="72"/>
      <c r="C296" s="72"/>
      <c r="D296" s="72"/>
      <c r="E296" s="72"/>
    </row>
    <row r="297" spans="2:5" hidden="1">
      <c r="B297" s="72"/>
      <c r="C297" s="72"/>
      <c r="D297" s="72"/>
      <c r="E297" s="72"/>
    </row>
    <row r="298" spans="2:5" hidden="1">
      <c r="B298" s="72"/>
      <c r="C298" s="72"/>
      <c r="D298" s="72"/>
      <c r="E298" s="72"/>
    </row>
    <row r="299" spans="2:5" hidden="1">
      <c r="B299" s="72"/>
      <c r="C299" s="72"/>
      <c r="D299" s="72"/>
      <c r="E299" s="72"/>
    </row>
    <row r="300" spans="2:5" hidden="1">
      <c r="B300" s="72"/>
      <c r="C300" s="72"/>
      <c r="D300" s="72"/>
      <c r="E300" s="72"/>
    </row>
    <row r="301" spans="2:5" hidden="1">
      <c r="B301" s="72"/>
      <c r="C301" s="72"/>
      <c r="D301" s="72"/>
      <c r="E301" s="72"/>
    </row>
    <row r="302" spans="2:5" hidden="1">
      <c r="B302" s="72"/>
      <c r="C302" s="72"/>
      <c r="D302" s="72"/>
      <c r="E302" s="72"/>
    </row>
    <row r="303" spans="2:5" hidden="1">
      <c r="B303" s="72"/>
      <c r="C303" s="72"/>
      <c r="D303" s="72"/>
      <c r="E303" s="72"/>
    </row>
    <row r="304" spans="2:5" hidden="1">
      <c r="B304" s="72"/>
      <c r="C304" s="72"/>
      <c r="D304" s="72"/>
      <c r="E304" s="72"/>
    </row>
    <row r="305" spans="2:5" hidden="1">
      <c r="B305" s="72"/>
      <c r="C305" s="72"/>
      <c r="D305" s="72"/>
      <c r="E305" s="72"/>
    </row>
    <row r="306" spans="2:5" hidden="1">
      <c r="B306" s="72"/>
      <c r="C306" s="72"/>
      <c r="D306" s="72"/>
      <c r="E306" s="72"/>
    </row>
    <row r="307" spans="2:5" hidden="1">
      <c r="B307" s="72"/>
      <c r="C307" s="72"/>
      <c r="D307" s="72"/>
      <c r="E307" s="72"/>
    </row>
    <row r="308" spans="2:5" hidden="1">
      <c r="B308" s="72"/>
      <c r="C308" s="72"/>
      <c r="D308" s="72"/>
      <c r="E308" s="72"/>
    </row>
    <row r="309" spans="2:5" hidden="1">
      <c r="B309" s="72"/>
      <c r="C309" s="72"/>
      <c r="D309" s="72"/>
      <c r="E309" s="72"/>
    </row>
    <row r="310" spans="2:5" hidden="1">
      <c r="B310" s="72"/>
      <c r="C310" s="72"/>
      <c r="D310" s="72"/>
      <c r="E310" s="72"/>
    </row>
    <row r="311" spans="2:5" hidden="1">
      <c r="B311" s="72"/>
      <c r="C311" s="72"/>
      <c r="D311" s="72"/>
      <c r="E311" s="72"/>
    </row>
    <row r="312" spans="2:5" hidden="1">
      <c r="B312" s="72"/>
      <c r="C312" s="72"/>
      <c r="D312" s="72"/>
      <c r="E312" s="72"/>
    </row>
    <row r="313" spans="2:5" hidden="1">
      <c r="B313" s="72"/>
      <c r="C313" s="72"/>
      <c r="D313" s="72"/>
      <c r="E313" s="72"/>
    </row>
    <row r="314" spans="2:5" hidden="1">
      <c r="B314" s="72"/>
      <c r="C314" s="72"/>
      <c r="D314" s="72"/>
      <c r="E314" s="72"/>
    </row>
    <row r="315" spans="2:5" hidden="1">
      <c r="B315" s="72"/>
      <c r="C315" s="72"/>
      <c r="D315" s="72"/>
      <c r="E315" s="72"/>
    </row>
    <row r="316" spans="2:5" hidden="1">
      <c r="B316" s="72"/>
      <c r="C316" s="72"/>
      <c r="D316" s="72"/>
      <c r="E316" s="72"/>
    </row>
    <row r="317" spans="2:5" hidden="1">
      <c r="B317" s="72"/>
      <c r="C317" s="72"/>
      <c r="D317" s="72"/>
      <c r="E317" s="72"/>
    </row>
    <row r="318" spans="2:5" hidden="1">
      <c r="B318" s="72"/>
      <c r="C318" s="72"/>
      <c r="D318" s="72"/>
      <c r="E318" s="72"/>
    </row>
    <row r="319" spans="2:5" hidden="1">
      <c r="B319" s="72"/>
      <c r="C319" s="72"/>
      <c r="D319" s="72"/>
      <c r="E319" s="72"/>
    </row>
    <row r="320" spans="2:5" hidden="1">
      <c r="B320" s="72"/>
      <c r="C320" s="72"/>
      <c r="D320" s="72"/>
      <c r="E320" s="72"/>
    </row>
    <row r="321" spans="2:5" hidden="1">
      <c r="B321" s="72"/>
      <c r="C321" s="72"/>
      <c r="D321" s="72"/>
      <c r="E321" s="72"/>
    </row>
    <row r="322" spans="2:5" hidden="1">
      <c r="B322" s="72"/>
      <c r="C322" s="72"/>
      <c r="D322" s="72"/>
      <c r="E322" s="72"/>
    </row>
    <row r="323" spans="2:5" hidden="1">
      <c r="B323" s="72"/>
      <c r="C323" s="72"/>
      <c r="D323" s="72"/>
      <c r="E323" s="72"/>
    </row>
    <row r="324" spans="2:5" hidden="1">
      <c r="B324" s="72"/>
      <c r="C324" s="72"/>
      <c r="D324" s="72"/>
      <c r="E324" s="72"/>
    </row>
    <row r="325" spans="2:5" hidden="1">
      <c r="B325" s="72"/>
      <c r="C325" s="72"/>
      <c r="D325" s="72"/>
      <c r="E325" s="72"/>
    </row>
    <row r="326" spans="2:5" hidden="1">
      <c r="B326" s="72"/>
      <c r="C326" s="72"/>
      <c r="D326" s="72"/>
      <c r="E326" s="72"/>
    </row>
    <row r="327" spans="2:5" hidden="1">
      <c r="B327" s="72"/>
      <c r="C327" s="72"/>
      <c r="D327" s="72"/>
      <c r="E327" s="72"/>
    </row>
    <row r="328" spans="2:5" hidden="1">
      <c r="B328" s="72"/>
      <c r="C328" s="72"/>
      <c r="D328" s="72"/>
      <c r="E328" s="72"/>
    </row>
    <row r="329" spans="2:5" hidden="1">
      <c r="B329" s="72"/>
      <c r="C329" s="72"/>
      <c r="D329" s="72"/>
      <c r="E329" s="72"/>
    </row>
    <row r="330" spans="2:5" hidden="1">
      <c r="B330" s="72"/>
      <c r="C330" s="72"/>
      <c r="D330" s="72"/>
      <c r="E330" s="72"/>
    </row>
    <row r="331" spans="2:5" hidden="1">
      <c r="B331" s="72"/>
      <c r="C331" s="72"/>
      <c r="D331" s="72"/>
      <c r="E331" s="72"/>
    </row>
    <row r="332" spans="2:5" hidden="1">
      <c r="B332" s="72"/>
      <c r="C332" s="72"/>
      <c r="D332" s="72"/>
      <c r="E332" s="72"/>
    </row>
    <row r="333" spans="2:5" hidden="1">
      <c r="B333" s="72"/>
      <c r="C333" s="72"/>
      <c r="D333" s="72"/>
      <c r="E333" s="72"/>
    </row>
    <row r="334" spans="2:5" hidden="1">
      <c r="B334" s="72"/>
      <c r="C334" s="72"/>
      <c r="D334" s="72"/>
      <c r="E334" s="72"/>
    </row>
    <row r="335" spans="2:5" hidden="1">
      <c r="B335" s="72"/>
      <c r="C335" s="72"/>
      <c r="D335" s="72"/>
      <c r="E335" s="72"/>
    </row>
    <row r="336" spans="2:5" hidden="1">
      <c r="B336" s="72"/>
      <c r="C336" s="72"/>
      <c r="D336" s="72"/>
      <c r="E336" s="72"/>
    </row>
    <row r="337" spans="2:5" hidden="1">
      <c r="B337" s="72"/>
      <c r="C337" s="72"/>
      <c r="D337" s="72"/>
      <c r="E337" s="72"/>
    </row>
    <row r="338" spans="2:5" hidden="1">
      <c r="B338" s="72"/>
      <c r="C338" s="72"/>
      <c r="D338" s="72"/>
      <c r="E338" s="72"/>
    </row>
    <row r="339" spans="2:5" hidden="1">
      <c r="B339" s="72"/>
      <c r="C339" s="72"/>
      <c r="D339" s="72"/>
      <c r="E339" s="72"/>
    </row>
    <row r="340" spans="2:5" hidden="1">
      <c r="B340" s="72"/>
      <c r="C340" s="72"/>
      <c r="D340" s="72"/>
      <c r="E340" s="72"/>
    </row>
    <row r="341" spans="2:5" hidden="1">
      <c r="B341" s="72"/>
      <c r="C341" s="72"/>
      <c r="D341" s="72"/>
      <c r="E341" s="72"/>
    </row>
    <row r="342" spans="2:5" hidden="1">
      <c r="B342" s="72"/>
      <c r="C342" s="72"/>
      <c r="D342" s="72"/>
      <c r="E342" s="72"/>
    </row>
    <row r="343" spans="2:5" hidden="1">
      <c r="B343" s="72"/>
      <c r="C343" s="72"/>
      <c r="D343" s="72"/>
      <c r="E343" s="72"/>
    </row>
    <row r="344" spans="2:5" hidden="1">
      <c r="B344" s="72"/>
      <c r="C344" s="72"/>
      <c r="D344" s="72"/>
      <c r="E344" s="72"/>
    </row>
    <row r="345" spans="2:5" hidden="1">
      <c r="B345" s="72"/>
      <c r="C345" s="72"/>
      <c r="D345" s="72"/>
      <c r="E345" s="72"/>
    </row>
    <row r="346" spans="2:5" hidden="1">
      <c r="B346" s="72"/>
      <c r="C346" s="72"/>
      <c r="D346" s="72"/>
      <c r="E346" s="72"/>
    </row>
    <row r="347" spans="2:5" hidden="1">
      <c r="B347" s="72"/>
      <c r="C347" s="72"/>
      <c r="D347" s="72"/>
      <c r="E347" s="72"/>
    </row>
    <row r="348" spans="2:5" hidden="1">
      <c r="B348" s="72"/>
      <c r="C348" s="72"/>
      <c r="D348" s="72"/>
      <c r="E348" s="72"/>
    </row>
    <row r="349" spans="2:5" hidden="1">
      <c r="B349" s="72"/>
      <c r="C349" s="72"/>
      <c r="D349" s="72"/>
      <c r="E349" s="72"/>
    </row>
    <row r="350" spans="2:5" hidden="1">
      <c r="B350" s="72"/>
      <c r="C350" s="72"/>
      <c r="D350" s="72"/>
      <c r="E350" s="72"/>
    </row>
    <row r="351" spans="2:5" hidden="1">
      <c r="B351" s="72"/>
      <c r="C351" s="72"/>
      <c r="D351" s="72"/>
      <c r="E351" s="72"/>
    </row>
    <row r="352" spans="2:5" hidden="1">
      <c r="B352" s="72"/>
      <c r="C352" s="72"/>
      <c r="D352" s="72"/>
      <c r="E352" s="72"/>
    </row>
    <row r="353" spans="2:5" hidden="1">
      <c r="B353" s="72"/>
      <c r="C353" s="72"/>
      <c r="D353" s="72"/>
      <c r="E353" s="72"/>
    </row>
    <row r="354" spans="2:5" hidden="1">
      <c r="B354" s="72"/>
      <c r="C354" s="72"/>
      <c r="D354" s="72"/>
      <c r="E354" s="72"/>
    </row>
    <row r="355" spans="2:5" hidden="1">
      <c r="B355" s="72"/>
      <c r="C355" s="72"/>
      <c r="D355" s="72"/>
      <c r="E355" s="72"/>
    </row>
    <row r="356" spans="2:5" hidden="1">
      <c r="B356" s="72"/>
      <c r="C356" s="72"/>
      <c r="D356" s="72"/>
      <c r="E356" s="72"/>
    </row>
    <row r="357" spans="2:5" hidden="1">
      <c r="B357" s="72"/>
      <c r="C357" s="72"/>
      <c r="D357" s="72"/>
      <c r="E357" s="72"/>
    </row>
    <row r="358" spans="2:5" hidden="1">
      <c r="B358" s="72"/>
      <c r="C358" s="72"/>
      <c r="D358" s="72"/>
      <c r="E358" s="72"/>
    </row>
    <row r="359" spans="2:5" hidden="1">
      <c r="B359" s="72"/>
      <c r="C359" s="72"/>
      <c r="D359" s="72"/>
      <c r="E359" s="72"/>
    </row>
    <row r="360" spans="2:5" hidden="1">
      <c r="B360" s="72"/>
      <c r="C360" s="72"/>
      <c r="D360" s="72"/>
      <c r="E360" s="72"/>
    </row>
    <row r="361" spans="2:5" hidden="1">
      <c r="B361" s="72"/>
      <c r="C361" s="72"/>
      <c r="D361" s="72"/>
      <c r="E361" s="72"/>
    </row>
    <row r="362" spans="2:5" hidden="1">
      <c r="B362" s="72"/>
      <c r="C362" s="72"/>
      <c r="D362" s="72"/>
      <c r="E362" s="72"/>
    </row>
    <row r="363" spans="2:5" hidden="1">
      <c r="B363" s="72"/>
      <c r="C363" s="72"/>
      <c r="D363" s="72"/>
      <c r="E363" s="72"/>
    </row>
    <row r="364" spans="2:5" hidden="1">
      <c r="B364" s="72"/>
      <c r="C364" s="72"/>
      <c r="D364" s="72"/>
      <c r="E364" s="72"/>
    </row>
    <row r="365" spans="2:5" hidden="1">
      <c r="B365" s="72"/>
      <c r="C365" s="72"/>
      <c r="D365" s="72"/>
      <c r="E365" s="72"/>
    </row>
    <row r="366" spans="2:5" hidden="1">
      <c r="B366" s="72"/>
      <c r="C366" s="72"/>
      <c r="D366" s="72"/>
      <c r="E366" s="72"/>
    </row>
    <row r="367" spans="2:5" hidden="1">
      <c r="B367" s="72"/>
      <c r="C367" s="72"/>
      <c r="D367" s="72"/>
      <c r="E367" s="72"/>
    </row>
    <row r="368" spans="2:5" hidden="1">
      <c r="B368" s="72"/>
      <c r="C368" s="72"/>
      <c r="D368" s="72"/>
      <c r="E368" s="72"/>
    </row>
    <row r="369" spans="2:5" hidden="1">
      <c r="B369" s="72"/>
      <c r="C369" s="72"/>
      <c r="D369" s="72"/>
      <c r="E369" s="72"/>
    </row>
    <row r="370" spans="2:5" hidden="1">
      <c r="B370" s="72"/>
      <c r="C370" s="72"/>
      <c r="D370" s="72"/>
      <c r="E370" s="72"/>
    </row>
    <row r="371" spans="2:5" hidden="1">
      <c r="B371" s="72"/>
      <c r="C371" s="72"/>
      <c r="D371" s="72"/>
      <c r="E371" s="72"/>
    </row>
    <row r="372" spans="2:5" hidden="1">
      <c r="B372" s="72"/>
      <c r="C372" s="72"/>
      <c r="D372" s="72"/>
      <c r="E372" s="72"/>
    </row>
    <row r="373" spans="2:5" hidden="1">
      <c r="B373" s="72"/>
      <c r="C373" s="72"/>
      <c r="D373" s="72"/>
      <c r="E373" s="72"/>
    </row>
    <row r="374" spans="2:5" hidden="1">
      <c r="B374" s="72"/>
      <c r="C374" s="72"/>
      <c r="D374" s="72"/>
      <c r="E374" s="72"/>
    </row>
    <row r="375" spans="2:5" hidden="1">
      <c r="B375" s="72"/>
      <c r="C375" s="72"/>
      <c r="D375" s="72"/>
      <c r="E375" s="72"/>
    </row>
    <row r="376" spans="2:5" hidden="1">
      <c r="B376" s="72"/>
      <c r="C376" s="72"/>
      <c r="D376" s="72"/>
      <c r="E376" s="72"/>
    </row>
    <row r="377" spans="2:5" hidden="1">
      <c r="B377" s="72"/>
      <c r="C377" s="72"/>
      <c r="D377" s="72"/>
      <c r="E377" s="72"/>
    </row>
    <row r="378" spans="2:5" hidden="1">
      <c r="B378" s="72"/>
      <c r="C378" s="72"/>
      <c r="D378" s="72"/>
      <c r="E378" s="72"/>
    </row>
    <row r="379" spans="2:5" hidden="1">
      <c r="B379" s="72"/>
      <c r="C379" s="72"/>
      <c r="D379" s="72"/>
      <c r="E379" s="72"/>
    </row>
    <row r="380" spans="2:5" hidden="1">
      <c r="B380" s="72"/>
      <c r="C380" s="72"/>
      <c r="D380" s="72"/>
      <c r="E380" s="72"/>
    </row>
    <row r="381" spans="2:5" hidden="1">
      <c r="B381" s="72"/>
      <c r="C381" s="72"/>
      <c r="D381" s="72"/>
      <c r="E381" s="72"/>
    </row>
    <row r="382" spans="2:5" hidden="1">
      <c r="B382" s="72"/>
      <c r="C382" s="72"/>
      <c r="D382" s="72"/>
      <c r="E382" s="72"/>
    </row>
    <row r="383" spans="2:5" hidden="1">
      <c r="B383" s="72"/>
      <c r="C383" s="72"/>
      <c r="D383" s="72"/>
      <c r="E383" s="72"/>
    </row>
    <row r="384" spans="2:5" hidden="1">
      <c r="B384" s="72"/>
      <c r="C384" s="72"/>
      <c r="D384" s="72"/>
      <c r="E384" s="72"/>
    </row>
    <row r="385" spans="2:5" hidden="1">
      <c r="B385" s="72"/>
      <c r="C385" s="72"/>
      <c r="D385" s="72"/>
      <c r="E385" s="72"/>
    </row>
    <row r="386" spans="2:5" hidden="1">
      <c r="B386" s="72"/>
      <c r="C386" s="72"/>
      <c r="D386" s="72"/>
      <c r="E386" s="72"/>
    </row>
    <row r="387" spans="2:5" hidden="1">
      <c r="B387" s="72"/>
      <c r="C387" s="72"/>
      <c r="D387" s="72"/>
      <c r="E387" s="72"/>
    </row>
    <row r="388" spans="2:5" hidden="1">
      <c r="B388" s="72"/>
      <c r="C388" s="72"/>
      <c r="D388" s="72"/>
      <c r="E388" s="72"/>
    </row>
    <row r="389" spans="2:5" hidden="1">
      <c r="B389" s="72"/>
      <c r="C389" s="72"/>
      <c r="D389" s="72"/>
      <c r="E389" s="72"/>
    </row>
    <row r="390" spans="2:5" hidden="1">
      <c r="B390" s="72"/>
      <c r="C390" s="72"/>
      <c r="D390" s="72"/>
      <c r="E390" s="72"/>
    </row>
    <row r="391" spans="2:5" hidden="1">
      <c r="B391" s="72"/>
      <c r="C391" s="72"/>
      <c r="D391" s="72"/>
      <c r="E391" s="72"/>
    </row>
    <row r="392" spans="2:5" hidden="1">
      <c r="B392" s="72"/>
      <c r="C392" s="72"/>
      <c r="D392" s="72"/>
      <c r="E392" s="72"/>
    </row>
    <row r="393" spans="2:5" hidden="1">
      <c r="B393" s="72"/>
      <c r="C393" s="72"/>
      <c r="D393" s="72"/>
      <c r="E393" s="72"/>
    </row>
    <row r="394" spans="2:5" hidden="1">
      <c r="B394" s="72"/>
      <c r="C394" s="72"/>
      <c r="D394" s="72"/>
      <c r="E394" s="72"/>
    </row>
    <row r="395" spans="2:5" hidden="1">
      <c r="B395" s="72"/>
      <c r="C395" s="72"/>
      <c r="D395" s="72"/>
      <c r="E395" s="72"/>
    </row>
    <row r="396" spans="2:5" hidden="1">
      <c r="B396" s="72"/>
      <c r="C396" s="72"/>
      <c r="D396" s="72"/>
      <c r="E396" s="72"/>
    </row>
    <row r="397" spans="2:5" hidden="1">
      <c r="B397" s="72"/>
      <c r="C397" s="72"/>
      <c r="D397" s="72"/>
      <c r="E397" s="72"/>
    </row>
    <row r="398" spans="2:5" hidden="1">
      <c r="B398" s="72"/>
      <c r="C398" s="72"/>
      <c r="D398" s="72"/>
      <c r="E398" s="72"/>
    </row>
    <row r="399" spans="2:5" hidden="1">
      <c r="B399" s="72"/>
      <c r="C399" s="72"/>
      <c r="D399" s="72"/>
      <c r="E399" s="72"/>
    </row>
    <row r="400" spans="2:5" hidden="1">
      <c r="B400" s="72"/>
      <c r="C400" s="72"/>
      <c r="D400" s="72"/>
      <c r="E400" s="72"/>
    </row>
    <row r="401" spans="2:5" hidden="1">
      <c r="B401" s="72"/>
      <c r="C401" s="72"/>
      <c r="D401" s="72"/>
      <c r="E401" s="72"/>
    </row>
    <row r="402" spans="2:5" hidden="1">
      <c r="B402" s="72"/>
      <c r="C402" s="72"/>
      <c r="D402" s="72"/>
      <c r="E402" s="72"/>
    </row>
    <row r="403" spans="2:5" hidden="1">
      <c r="B403" s="72"/>
      <c r="C403" s="72"/>
      <c r="D403" s="72"/>
      <c r="E403" s="72"/>
    </row>
    <row r="404" spans="2:5" hidden="1">
      <c r="B404" s="72"/>
      <c r="C404" s="72"/>
      <c r="D404" s="72"/>
      <c r="E404" s="72"/>
    </row>
    <row r="405" spans="2:5" hidden="1">
      <c r="B405" s="72"/>
      <c r="C405" s="72"/>
      <c r="D405" s="72"/>
      <c r="E405" s="72"/>
    </row>
    <row r="406" spans="2:5" hidden="1">
      <c r="B406" s="72"/>
      <c r="C406" s="72"/>
      <c r="D406" s="72"/>
      <c r="E406" s="72"/>
    </row>
    <row r="407" spans="2:5" hidden="1">
      <c r="B407" s="72"/>
      <c r="C407" s="72"/>
      <c r="D407" s="72"/>
      <c r="E407" s="72"/>
    </row>
    <row r="408" spans="2:5" hidden="1">
      <c r="B408" s="72"/>
      <c r="C408" s="72"/>
      <c r="D408" s="72"/>
      <c r="E408" s="72"/>
    </row>
    <row r="409" spans="2:5" hidden="1">
      <c r="B409" s="72"/>
      <c r="C409" s="72"/>
      <c r="D409" s="72"/>
      <c r="E409" s="72"/>
    </row>
    <row r="410" spans="2:5" hidden="1">
      <c r="B410" s="72"/>
      <c r="C410" s="72"/>
      <c r="D410" s="72"/>
      <c r="E410" s="72"/>
    </row>
    <row r="411" spans="2:5" hidden="1">
      <c r="B411" s="72"/>
      <c r="C411" s="72"/>
      <c r="D411" s="72"/>
      <c r="E411" s="72"/>
    </row>
    <row r="412" spans="2:5" hidden="1">
      <c r="B412" s="72"/>
      <c r="C412" s="72"/>
      <c r="D412" s="72"/>
      <c r="E412" s="72"/>
    </row>
    <row r="413" spans="2:5" hidden="1">
      <c r="B413" s="72"/>
      <c r="C413" s="72"/>
      <c r="D413" s="72"/>
      <c r="E413" s="72"/>
    </row>
    <row r="414" spans="2:5" hidden="1">
      <c r="B414" s="72"/>
      <c r="C414" s="72"/>
      <c r="D414" s="72"/>
      <c r="E414" s="72"/>
    </row>
    <row r="415" spans="2:5" hidden="1">
      <c r="B415" s="72"/>
      <c r="C415" s="72"/>
      <c r="D415" s="72"/>
      <c r="E415" s="72"/>
    </row>
    <row r="416" spans="2:5" hidden="1">
      <c r="B416" s="72"/>
      <c r="C416" s="72"/>
      <c r="D416" s="72"/>
      <c r="E416" s="72"/>
    </row>
    <row r="417" spans="2:5" hidden="1">
      <c r="B417" s="72"/>
      <c r="C417" s="72"/>
      <c r="D417" s="72"/>
      <c r="E417" s="72"/>
    </row>
    <row r="418" spans="2:5" hidden="1">
      <c r="B418" s="72"/>
      <c r="C418" s="72"/>
      <c r="D418" s="72"/>
      <c r="E418" s="72"/>
    </row>
    <row r="419" spans="2:5" hidden="1">
      <c r="B419" s="72"/>
      <c r="C419" s="72"/>
      <c r="D419" s="72"/>
      <c r="E419" s="72"/>
    </row>
    <row r="420" spans="2:5" hidden="1">
      <c r="B420" s="72"/>
      <c r="C420" s="72"/>
      <c r="D420" s="72"/>
      <c r="E420" s="72"/>
    </row>
    <row r="421" spans="2:5" hidden="1">
      <c r="B421" s="72"/>
      <c r="C421" s="72"/>
      <c r="D421" s="72"/>
      <c r="E421" s="72"/>
    </row>
    <row r="422" spans="2:5" hidden="1">
      <c r="B422" s="72"/>
      <c r="C422" s="72"/>
      <c r="D422" s="72"/>
      <c r="E422" s="72"/>
    </row>
    <row r="423" spans="2:5" hidden="1">
      <c r="B423" s="72"/>
      <c r="C423" s="72"/>
      <c r="D423" s="72"/>
      <c r="E423" s="72"/>
    </row>
    <row r="424" spans="2:5" hidden="1">
      <c r="B424" s="72"/>
      <c r="C424" s="72"/>
      <c r="D424" s="72"/>
      <c r="E424" s="72"/>
    </row>
    <row r="425" spans="2:5" hidden="1">
      <c r="B425" s="72"/>
      <c r="C425" s="72"/>
      <c r="D425" s="72"/>
      <c r="E425" s="72"/>
    </row>
    <row r="426" spans="2:5" hidden="1">
      <c r="B426" s="72"/>
      <c r="C426" s="72"/>
      <c r="D426" s="72"/>
      <c r="E426" s="72"/>
    </row>
    <row r="427" spans="2:5" hidden="1">
      <c r="B427" s="72"/>
      <c r="C427" s="72"/>
      <c r="D427" s="72"/>
      <c r="E427" s="72"/>
    </row>
    <row r="428" spans="2:5" hidden="1">
      <c r="B428" s="72"/>
      <c r="C428" s="72"/>
      <c r="D428" s="72"/>
      <c r="E428" s="72"/>
    </row>
    <row r="429" spans="2:5" hidden="1">
      <c r="B429" s="72"/>
      <c r="C429" s="72"/>
      <c r="D429" s="72"/>
      <c r="E429" s="72"/>
    </row>
    <row r="430" spans="2:5" hidden="1">
      <c r="B430" s="72"/>
      <c r="C430" s="72"/>
      <c r="D430" s="72"/>
      <c r="E430" s="72"/>
    </row>
    <row r="431" spans="2:5" hidden="1">
      <c r="B431" s="72"/>
      <c r="C431" s="72"/>
      <c r="D431" s="72"/>
      <c r="E431" s="72"/>
    </row>
    <row r="432" spans="2:5" hidden="1">
      <c r="B432" s="72"/>
      <c r="C432" s="72"/>
      <c r="D432" s="72"/>
      <c r="E432" s="72"/>
    </row>
    <row r="433" spans="2:5" hidden="1">
      <c r="B433" s="72"/>
      <c r="C433" s="72"/>
      <c r="D433" s="72"/>
      <c r="E433" s="72"/>
    </row>
    <row r="434" spans="2:5" hidden="1">
      <c r="B434" s="72"/>
      <c r="C434" s="72"/>
      <c r="D434" s="72"/>
      <c r="E434" s="72"/>
    </row>
    <row r="435" spans="2:5" hidden="1">
      <c r="B435" s="72"/>
      <c r="C435" s="72"/>
      <c r="D435" s="72"/>
      <c r="E435" s="72"/>
    </row>
    <row r="436" spans="2:5" hidden="1">
      <c r="B436" s="72"/>
      <c r="C436" s="72"/>
      <c r="D436" s="72"/>
      <c r="E436" s="72"/>
    </row>
    <row r="437" spans="2:5" hidden="1">
      <c r="B437" s="72"/>
      <c r="C437" s="72"/>
      <c r="D437" s="72"/>
      <c r="E437" s="72"/>
    </row>
    <row r="438" spans="2:5" hidden="1">
      <c r="B438" s="72"/>
      <c r="C438" s="72"/>
      <c r="D438" s="72"/>
      <c r="E438" s="72"/>
    </row>
    <row r="439" spans="2:5" hidden="1">
      <c r="B439" s="72"/>
      <c r="C439" s="72"/>
      <c r="D439" s="72"/>
      <c r="E439" s="72"/>
    </row>
    <row r="440" spans="2:5" hidden="1">
      <c r="B440" s="72"/>
      <c r="C440" s="72"/>
      <c r="D440" s="72"/>
      <c r="E440" s="72"/>
    </row>
    <row r="441" spans="2:5" hidden="1">
      <c r="B441" s="72"/>
      <c r="C441" s="72"/>
      <c r="D441" s="72"/>
      <c r="E441" s="72"/>
    </row>
    <row r="442" spans="2:5" hidden="1">
      <c r="B442" s="72"/>
      <c r="C442" s="72"/>
      <c r="D442" s="72"/>
      <c r="E442" s="72"/>
    </row>
    <row r="443" spans="2:5" hidden="1">
      <c r="B443" s="72"/>
      <c r="C443" s="72"/>
      <c r="D443" s="72"/>
      <c r="E443" s="72"/>
    </row>
    <row r="444" spans="2:5" hidden="1">
      <c r="B444" s="72"/>
      <c r="C444" s="72"/>
      <c r="D444" s="72"/>
      <c r="E444" s="72"/>
    </row>
    <row r="445" spans="2:5" hidden="1">
      <c r="B445" s="72"/>
      <c r="C445" s="72"/>
      <c r="D445" s="72"/>
      <c r="E445" s="72"/>
    </row>
    <row r="446" spans="2:5" hidden="1">
      <c r="B446" s="72"/>
      <c r="C446" s="72"/>
      <c r="D446" s="72"/>
      <c r="E446" s="72"/>
    </row>
    <row r="447" spans="2:5" hidden="1">
      <c r="B447" s="72"/>
      <c r="C447" s="72"/>
      <c r="D447" s="72"/>
      <c r="E447" s="72"/>
    </row>
    <row r="448" spans="2:5" hidden="1">
      <c r="B448" s="72"/>
      <c r="C448" s="72"/>
      <c r="D448" s="72"/>
      <c r="E448" s="72"/>
    </row>
    <row r="449" spans="2:5" hidden="1">
      <c r="B449" s="72"/>
      <c r="C449" s="72"/>
      <c r="D449" s="72"/>
      <c r="E449" s="72"/>
    </row>
    <row r="450" spans="2:5" hidden="1">
      <c r="B450" s="72"/>
      <c r="C450" s="72"/>
      <c r="D450" s="72"/>
      <c r="E450" s="72"/>
    </row>
    <row r="451" spans="2:5" hidden="1">
      <c r="B451" s="72"/>
      <c r="C451" s="72"/>
      <c r="D451" s="72"/>
      <c r="E451" s="72"/>
    </row>
    <row r="452" spans="2:5" hidden="1">
      <c r="B452" s="72"/>
      <c r="C452" s="72"/>
      <c r="D452" s="72"/>
      <c r="E452" s="72"/>
    </row>
    <row r="453" spans="2:5" hidden="1">
      <c r="B453" s="72"/>
      <c r="C453" s="72"/>
      <c r="D453" s="72"/>
      <c r="E453" s="72"/>
    </row>
    <row r="454" spans="2:5" hidden="1">
      <c r="B454" s="72"/>
      <c r="C454" s="72"/>
      <c r="D454" s="72"/>
      <c r="E454" s="72"/>
    </row>
    <row r="455" spans="2:5" hidden="1">
      <c r="B455" s="72"/>
      <c r="C455" s="72"/>
      <c r="D455" s="72"/>
      <c r="E455" s="72"/>
    </row>
    <row r="456" spans="2:5" hidden="1">
      <c r="B456" s="72"/>
      <c r="C456" s="72"/>
      <c r="D456" s="72"/>
      <c r="E456" s="72"/>
    </row>
    <row r="457" spans="2:5" hidden="1">
      <c r="B457" s="72"/>
      <c r="C457" s="72"/>
      <c r="D457" s="72"/>
      <c r="E457" s="72"/>
    </row>
    <row r="458" spans="2:5" hidden="1">
      <c r="B458" s="72"/>
      <c r="C458" s="72"/>
      <c r="D458" s="72"/>
      <c r="E458" s="72"/>
    </row>
    <row r="459" spans="2:5" hidden="1">
      <c r="B459" s="72"/>
      <c r="C459" s="72"/>
      <c r="D459" s="72"/>
      <c r="E459" s="72"/>
    </row>
    <row r="460" spans="2:5" hidden="1">
      <c r="B460" s="72"/>
      <c r="C460" s="72"/>
      <c r="D460" s="72"/>
      <c r="E460" s="72"/>
    </row>
    <row r="461" spans="2:5" hidden="1">
      <c r="B461" s="72"/>
      <c r="C461" s="72"/>
      <c r="D461" s="72"/>
      <c r="E461" s="72"/>
    </row>
    <row r="462" spans="2:5" hidden="1">
      <c r="B462" s="72"/>
      <c r="C462" s="72"/>
      <c r="D462" s="72"/>
      <c r="E462" s="72"/>
    </row>
    <row r="463" spans="2:5" hidden="1">
      <c r="B463" s="72"/>
      <c r="C463" s="72"/>
      <c r="D463" s="72"/>
      <c r="E463" s="72"/>
    </row>
    <row r="464" spans="2:5" hidden="1">
      <c r="B464" s="72"/>
      <c r="C464" s="72"/>
      <c r="D464" s="72"/>
      <c r="E464" s="72"/>
    </row>
    <row r="465" spans="2:5" hidden="1">
      <c r="B465" s="72"/>
      <c r="C465" s="72"/>
      <c r="D465" s="72"/>
      <c r="E465" s="72"/>
    </row>
    <row r="466" spans="2:5" hidden="1">
      <c r="B466" s="72"/>
      <c r="C466" s="72"/>
      <c r="D466" s="72"/>
      <c r="E466" s="72"/>
    </row>
    <row r="467" spans="2:5" hidden="1">
      <c r="B467" s="72"/>
      <c r="C467" s="72"/>
      <c r="D467" s="72"/>
      <c r="E467" s="72"/>
    </row>
    <row r="468" spans="2:5" hidden="1">
      <c r="B468" s="72"/>
      <c r="C468" s="72"/>
      <c r="D468" s="72"/>
      <c r="E468" s="72"/>
    </row>
    <row r="469" spans="2:5" hidden="1">
      <c r="B469" s="72"/>
      <c r="C469" s="72"/>
      <c r="D469" s="72"/>
      <c r="E469" s="72"/>
    </row>
    <row r="470" spans="2:5" hidden="1">
      <c r="B470" s="72"/>
      <c r="C470" s="72"/>
      <c r="D470" s="72"/>
      <c r="E470" s="72"/>
    </row>
    <row r="471" spans="2:5" hidden="1">
      <c r="B471" s="72"/>
      <c r="C471" s="72"/>
      <c r="D471" s="72"/>
      <c r="E471" s="72"/>
    </row>
    <row r="472" spans="2:5" hidden="1">
      <c r="B472" s="72"/>
      <c r="C472" s="72"/>
      <c r="D472" s="72"/>
      <c r="E472" s="72"/>
    </row>
    <row r="473" spans="2:5" hidden="1">
      <c r="B473" s="72"/>
      <c r="C473" s="72"/>
      <c r="D473" s="72"/>
      <c r="E473" s="72"/>
    </row>
    <row r="474" spans="2:5" hidden="1">
      <c r="B474" s="72"/>
      <c r="C474" s="72"/>
      <c r="D474" s="72"/>
      <c r="E474" s="72"/>
    </row>
    <row r="475" spans="2:5" hidden="1">
      <c r="B475" s="72"/>
      <c r="C475" s="72"/>
      <c r="D475" s="72"/>
      <c r="E475" s="72"/>
    </row>
    <row r="476" spans="2:5" hidden="1">
      <c r="B476" s="72"/>
      <c r="C476" s="72"/>
      <c r="D476" s="72"/>
      <c r="E476" s="72"/>
    </row>
    <row r="477" spans="2:5" hidden="1">
      <c r="B477" s="72"/>
      <c r="C477" s="72"/>
      <c r="D477" s="72"/>
      <c r="E477" s="72"/>
    </row>
    <row r="478" spans="2:5" hidden="1">
      <c r="B478" s="72"/>
      <c r="C478" s="72"/>
      <c r="D478" s="72"/>
      <c r="E478" s="72"/>
    </row>
    <row r="479" spans="2:5" hidden="1">
      <c r="B479" s="72"/>
      <c r="C479" s="72"/>
      <c r="D479" s="72"/>
      <c r="E479" s="72"/>
    </row>
    <row r="480" spans="2:5" hidden="1">
      <c r="B480" s="72"/>
      <c r="C480" s="72"/>
      <c r="D480" s="72"/>
      <c r="E480" s="72"/>
    </row>
    <row r="481" spans="2:5" hidden="1">
      <c r="B481" s="72"/>
      <c r="C481" s="72"/>
      <c r="D481" s="72"/>
      <c r="E481" s="72"/>
    </row>
    <row r="482" spans="2:5" hidden="1">
      <c r="B482" s="72"/>
      <c r="C482" s="72"/>
      <c r="D482" s="72"/>
      <c r="E482" s="72"/>
    </row>
    <row r="483" spans="2:5" hidden="1">
      <c r="B483" s="72"/>
      <c r="C483" s="72"/>
      <c r="D483" s="72"/>
      <c r="E483" s="72"/>
    </row>
    <row r="484" spans="2:5" hidden="1">
      <c r="B484" s="72"/>
      <c r="C484" s="72"/>
      <c r="D484" s="72"/>
      <c r="E484" s="72"/>
    </row>
    <row r="485" spans="2:5" hidden="1">
      <c r="B485" s="72"/>
      <c r="C485" s="72"/>
      <c r="D485" s="72"/>
      <c r="E485" s="72"/>
    </row>
    <row r="486" spans="2:5" hidden="1">
      <c r="B486" s="72"/>
      <c r="C486" s="72"/>
      <c r="D486" s="72"/>
      <c r="E486" s="72"/>
    </row>
    <row r="487" spans="2:5" hidden="1">
      <c r="B487" s="72"/>
      <c r="C487" s="72"/>
      <c r="D487" s="72"/>
      <c r="E487" s="72"/>
    </row>
    <row r="488" spans="2:5" hidden="1">
      <c r="B488" s="72"/>
      <c r="C488" s="72"/>
      <c r="D488" s="72"/>
      <c r="E488" s="72"/>
    </row>
    <row r="489" spans="2:5" hidden="1">
      <c r="B489" s="72"/>
      <c r="C489" s="72"/>
      <c r="D489" s="72"/>
      <c r="E489" s="72"/>
    </row>
    <row r="490" spans="2:5" hidden="1">
      <c r="B490" s="72"/>
      <c r="C490" s="72"/>
      <c r="D490" s="72"/>
      <c r="E490" s="72"/>
    </row>
    <row r="491" spans="2:5" hidden="1">
      <c r="B491" s="72"/>
      <c r="C491" s="72"/>
      <c r="D491" s="72"/>
      <c r="E491" s="72"/>
    </row>
    <row r="492" spans="2:5" hidden="1">
      <c r="B492" s="72"/>
      <c r="C492" s="72"/>
      <c r="D492" s="72"/>
      <c r="E492" s="72"/>
    </row>
    <row r="493" spans="2:5" hidden="1">
      <c r="B493" s="72"/>
      <c r="C493" s="72"/>
      <c r="D493" s="72"/>
      <c r="E493" s="72"/>
    </row>
    <row r="494" spans="2:5" hidden="1">
      <c r="B494" s="72"/>
      <c r="C494" s="72"/>
      <c r="D494" s="72"/>
      <c r="E494" s="72"/>
    </row>
    <row r="495" spans="2:5" hidden="1">
      <c r="B495" s="72"/>
      <c r="C495" s="72"/>
      <c r="D495" s="72"/>
      <c r="E495" s="72"/>
    </row>
    <row r="496" spans="2:5" hidden="1">
      <c r="B496" s="72"/>
      <c r="C496" s="72"/>
      <c r="D496" s="72"/>
      <c r="E496" s="72"/>
    </row>
    <row r="497" spans="2:5" hidden="1">
      <c r="B497" s="72"/>
      <c r="C497" s="72"/>
      <c r="D497" s="72"/>
      <c r="E497" s="72"/>
    </row>
    <row r="498" spans="2:5" hidden="1">
      <c r="B498" s="72"/>
      <c r="C498" s="72"/>
      <c r="D498" s="72"/>
      <c r="E498" s="72"/>
    </row>
    <row r="499" spans="2:5" hidden="1">
      <c r="B499" s="72"/>
      <c r="C499" s="72"/>
      <c r="D499" s="72"/>
      <c r="E499" s="72"/>
    </row>
    <row r="500" spans="2:5" hidden="1">
      <c r="B500" s="72"/>
      <c r="C500" s="72"/>
      <c r="D500" s="72"/>
      <c r="E500" s="72"/>
    </row>
    <row r="501" spans="2:5" hidden="1">
      <c r="B501" s="72"/>
      <c r="C501" s="72"/>
      <c r="D501" s="72"/>
      <c r="E501" s="72"/>
    </row>
    <row r="502" spans="2:5" hidden="1">
      <c r="B502" s="72"/>
      <c r="C502" s="72"/>
      <c r="D502" s="72"/>
      <c r="E502" s="72"/>
    </row>
    <row r="503" spans="2:5" hidden="1">
      <c r="B503" s="72"/>
      <c r="C503" s="72"/>
      <c r="D503" s="72"/>
      <c r="E503" s="72"/>
    </row>
    <row r="504" spans="2:5" hidden="1">
      <c r="B504" s="72"/>
      <c r="C504" s="72"/>
      <c r="D504" s="72"/>
      <c r="E504" s="72"/>
    </row>
    <row r="505" spans="2:5" hidden="1">
      <c r="B505" s="72"/>
      <c r="C505" s="72"/>
      <c r="D505" s="72"/>
      <c r="E505" s="72"/>
    </row>
    <row r="506" spans="2:5" hidden="1">
      <c r="B506" s="72"/>
      <c r="C506" s="72"/>
      <c r="D506" s="72"/>
      <c r="E506" s="72"/>
    </row>
    <row r="507" spans="2:5" hidden="1">
      <c r="B507" s="72"/>
      <c r="C507" s="72"/>
      <c r="D507" s="72"/>
      <c r="E507" s="72"/>
    </row>
    <row r="508" spans="2:5" hidden="1">
      <c r="B508" s="72"/>
      <c r="C508" s="72"/>
      <c r="D508" s="72"/>
      <c r="E508" s="72"/>
    </row>
    <row r="509" spans="2:5" hidden="1">
      <c r="B509" s="72"/>
      <c r="C509" s="72"/>
      <c r="D509" s="72"/>
      <c r="E509" s="72"/>
    </row>
    <row r="510" spans="2:5" hidden="1">
      <c r="B510" s="72"/>
      <c r="C510" s="72"/>
      <c r="D510" s="72"/>
      <c r="E510" s="72"/>
    </row>
    <row r="511" spans="2:5" hidden="1">
      <c r="B511" s="72"/>
      <c r="C511" s="72"/>
      <c r="D511" s="72"/>
      <c r="E511" s="72"/>
    </row>
    <row r="512" spans="2:5" hidden="1">
      <c r="B512" s="72"/>
      <c r="C512" s="72"/>
      <c r="D512" s="72"/>
      <c r="E512" s="72"/>
    </row>
    <row r="513" spans="2:5" hidden="1">
      <c r="B513" s="72"/>
      <c r="C513" s="72"/>
      <c r="D513" s="72"/>
      <c r="E513" s="72"/>
    </row>
    <row r="514" spans="2:5" hidden="1">
      <c r="B514" s="72"/>
      <c r="C514" s="72"/>
      <c r="D514" s="72"/>
      <c r="E514" s="72"/>
    </row>
    <row r="515" spans="2:5" hidden="1">
      <c r="B515" s="72"/>
      <c r="C515" s="72"/>
      <c r="D515" s="72"/>
      <c r="E515" s="72"/>
    </row>
    <row r="516" spans="2:5" hidden="1">
      <c r="B516" s="72"/>
      <c r="C516" s="72"/>
      <c r="D516" s="72"/>
      <c r="E516" s="72"/>
    </row>
    <row r="517" spans="2:5" hidden="1">
      <c r="B517" s="72"/>
      <c r="C517" s="72"/>
      <c r="D517" s="72"/>
      <c r="E517" s="72"/>
    </row>
    <row r="518" spans="2:5" hidden="1">
      <c r="B518" s="72"/>
      <c r="C518" s="72"/>
      <c r="D518" s="72"/>
      <c r="E518" s="72"/>
    </row>
    <row r="519" spans="2:5" hidden="1">
      <c r="B519" s="72"/>
      <c r="C519" s="72"/>
      <c r="D519" s="72"/>
      <c r="E519" s="72"/>
    </row>
    <row r="520" spans="2:5" hidden="1">
      <c r="B520" s="72"/>
      <c r="C520" s="72"/>
      <c r="D520" s="72"/>
      <c r="E520" s="72"/>
    </row>
    <row r="521" spans="2:5" hidden="1">
      <c r="B521" s="72"/>
      <c r="C521" s="72"/>
      <c r="D521" s="72"/>
      <c r="E521" s="72"/>
    </row>
    <row r="522" spans="2:5" hidden="1">
      <c r="B522" s="72"/>
      <c r="C522" s="72"/>
      <c r="D522" s="72"/>
      <c r="E522" s="72"/>
    </row>
    <row r="523" spans="2:5" hidden="1">
      <c r="B523" s="72"/>
      <c r="C523" s="72"/>
      <c r="D523" s="72"/>
      <c r="E523" s="72"/>
    </row>
    <row r="524" spans="2:5" hidden="1">
      <c r="B524" s="72"/>
      <c r="C524" s="72"/>
      <c r="D524" s="72"/>
      <c r="E524" s="72"/>
    </row>
    <row r="525" spans="2:5" hidden="1">
      <c r="B525" s="72"/>
      <c r="C525" s="72"/>
      <c r="D525" s="72"/>
      <c r="E525" s="72"/>
    </row>
    <row r="526" spans="2:5" hidden="1">
      <c r="B526" s="72"/>
      <c r="C526" s="72"/>
      <c r="D526" s="72"/>
      <c r="E526" s="72"/>
    </row>
    <row r="527" spans="2:5" hidden="1">
      <c r="B527" s="72"/>
      <c r="C527" s="72"/>
      <c r="D527" s="72"/>
      <c r="E527" s="72"/>
    </row>
    <row r="528" spans="2:5" hidden="1">
      <c r="B528" s="72"/>
      <c r="C528" s="72"/>
      <c r="D528" s="72"/>
      <c r="E528" s="72"/>
    </row>
    <row r="529" spans="2:5" hidden="1">
      <c r="B529" s="72"/>
      <c r="C529" s="72"/>
      <c r="D529" s="72"/>
      <c r="E529" s="72"/>
    </row>
    <row r="530" spans="2:5" hidden="1">
      <c r="B530" s="72"/>
      <c r="C530" s="72"/>
      <c r="D530" s="72"/>
      <c r="E530" s="72"/>
    </row>
    <row r="531" spans="2:5" hidden="1">
      <c r="B531" s="72"/>
      <c r="C531" s="72"/>
      <c r="D531" s="72"/>
      <c r="E531" s="72"/>
    </row>
    <row r="532" spans="2:5" hidden="1">
      <c r="B532" s="72"/>
      <c r="C532" s="72"/>
      <c r="D532" s="72"/>
      <c r="E532" s="72"/>
    </row>
    <row r="533" spans="2:5" hidden="1">
      <c r="B533" s="72"/>
      <c r="C533" s="72"/>
      <c r="D533" s="72"/>
      <c r="E533" s="72"/>
    </row>
    <row r="534" spans="2:5" hidden="1">
      <c r="B534" s="72"/>
      <c r="C534" s="72"/>
      <c r="D534" s="72"/>
      <c r="E534" s="72"/>
    </row>
    <row r="535" spans="2:5" hidden="1">
      <c r="B535" s="72"/>
      <c r="C535" s="72"/>
      <c r="D535" s="72"/>
      <c r="E535" s="72"/>
    </row>
    <row r="536" spans="2:5" hidden="1">
      <c r="B536" s="72"/>
      <c r="C536" s="72"/>
      <c r="D536" s="72"/>
      <c r="E536" s="72"/>
    </row>
    <row r="537" spans="2:5" hidden="1">
      <c r="B537" s="72"/>
      <c r="C537" s="72"/>
      <c r="D537" s="72"/>
      <c r="E537" s="72"/>
    </row>
    <row r="538" spans="2:5" hidden="1">
      <c r="B538" s="72"/>
      <c r="C538" s="72"/>
      <c r="D538" s="72"/>
      <c r="E538" s="72"/>
    </row>
    <row r="539" spans="2:5" hidden="1">
      <c r="B539" s="72"/>
      <c r="C539" s="72"/>
      <c r="D539" s="72"/>
      <c r="E539" s="72"/>
    </row>
    <row r="540" spans="2:5" hidden="1">
      <c r="B540" s="72"/>
      <c r="C540" s="72"/>
      <c r="D540" s="72"/>
      <c r="E540" s="72"/>
    </row>
    <row r="541" spans="2:5" hidden="1">
      <c r="B541" s="72"/>
      <c r="C541" s="72"/>
      <c r="D541" s="72"/>
      <c r="E541" s="72"/>
    </row>
    <row r="542" spans="2:5" hidden="1">
      <c r="B542" s="72"/>
      <c r="C542" s="72"/>
      <c r="D542" s="72"/>
      <c r="E542" s="72"/>
    </row>
    <row r="543" spans="2:5" hidden="1">
      <c r="B543" s="72"/>
      <c r="C543" s="72"/>
      <c r="D543" s="72"/>
      <c r="E543" s="72"/>
    </row>
    <row r="544" spans="2:5" hidden="1">
      <c r="B544" s="72"/>
      <c r="C544" s="72"/>
      <c r="D544" s="72"/>
      <c r="E544" s="72"/>
    </row>
    <row r="545" spans="2:5" hidden="1">
      <c r="B545" s="72"/>
      <c r="C545" s="72"/>
      <c r="D545" s="72"/>
      <c r="E545" s="72"/>
    </row>
    <row r="546" spans="2:5" hidden="1">
      <c r="B546" s="72"/>
      <c r="C546" s="72"/>
      <c r="D546" s="72"/>
      <c r="E546" s="72"/>
    </row>
    <row r="547" spans="2:5" hidden="1">
      <c r="B547" s="72"/>
      <c r="C547" s="72"/>
      <c r="D547" s="72"/>
      <c r="E547" s="72"/>
    </row>
    <row r="548" spans="2:5" hidden="1">
      <c r="B548" s="72"/>
      <c r="C548" s="72"/>
      <c r="D548" s="72"/>
      <c r="E548" s="72"/>
    </row>
    <row r="549" spans="2:5" hidden="1">
      <c r="B549" s="72"/>
      <c r="C549" s="72"/>
      <c r="D549" s="72"/>
      <c r="E549" s="72"/>
    </row>
    <row r="550" spans="2:5" hidden="1">
      <c r="B550" s="72"/>
      <c r="C550" s="72"/>
      <c r="D550" s="72"/>
      <c r="E550" s="72"/>
    </row>
    <row r="551" spans="2:5" hidden="1">
      <c r="B551" s="72"/>
      <c r="C551" s="72"/>
      <c r="D551" s="72"/>
      <c r="E551" s="72"/>
    </row>
    <row r="552" spans="2:5" hidden="1">
      <c r="B552" s="72"/>
      <c r="C552" s="72"/>
      <c r="D552" s="72"/>
      <c r="E552" s="72"/>
    </row>
    <row r="553" spans="2:5" hidden="1">
      <c r="B553" s="72"/>
      <c r="C553" s="72"/>
      <c r="D553" s="72"/>
      <c r="E553" s="72"/>
    </row>
    <row r="554" spans="2:5" hidden="1">
      <c r="B554" s="72"/>
      <c r="C554" s="72"/>
      <c r="D554" s="72"/>
      <c r="E554" s="72"/>
    </row>
    <row r="555" spans="2:5" hidden="1">
      <c r="B555" s="72"/>
      <c r="C555" s="72"/>
      <c r="D555" s="72"/>
      <c r="E555" s="72"/>
    </row>
    <row r="556" spans="2:5" hidden="1">
      <c r="B556" s="72"/>
      <c r="C556" s="72"/>
      <c r="D556" s="72"/>
      <c r="E556" s="72"/>
    </row>
    <row r="557" spans="2:5" hidden="1">
      <c r="B557" s="72"/>
      <c r="C557" s="72"/>
      <c r="D557" s="72"/>
      <c r="E557" s="72"/>
    </row>
    <row r="558" spans="2:5" hidden="1">
      <c r="B558" s="72"/>
      <c r="C558" s="72"/>
      <c r="D558" s="72"/>
      <c r="E558" s="72"/>
    </row>
    <row r="559" spans="2:5" hidden="1">
      <c r="B559" s="72"/>
      <c r="C559" s="72"/>
      <c r="D559" s="72"/>
      <c r="E559" s="72"/>
    </row>
    <row r="560" spans="2:5" hidden="1">
      <c r="B560" s="72"/>
      <c r="C560" s="72"/>
      <c r="D560" s="72"/>
      <c r="E560" s="72"/>
    </row>
    <row r="561" spans="2:5" hidden="1">
      <c r="B561" s="72"/>
      <c r="C561" s="72"/>
      <c r="D561" s="72"/>
      <c r="E561" s="72"/>
    </row>
    <row r="562" spans="2:5" hidden="1">
      <c r="B562" s="72"/>
      <c r="C562" s="72"/>
      <c r="D562" s="72"/>
      <c r="E562" s="72"/>
    </row>
    <row r="563" spans="2:5" hidden="1">
      <c r="B563" s="72"/>
      <c r="C563" s="72"/>
      <c r="D563" s="72"/>
      <c r="E563" s="72"/>
    </row>
    <row r="564" spans="2:5" hidden="1">
      <c r="B564" s="72"/>
      <c r="C564" s="72"/>
      <c r="D564" s="72"/>
      <c r="E564" s="72"/>
    </row>
    <row r="565" spans="2:5" hidden="1">
      <c r="B565" s="72"/>
      <c r="C565" s="72"/>
      <c r="D565" s="72"/>
      <c r="E565" s="72"/>
    </row>
    <row r="566" spans="2:5" hidden="1">
      <c r="B566" s="72"/>
      <c r="C566" s="72"/>
      <c r="D566" s="72"/>
      <c r="E566" s="72"/>
    </row>
    <row r="567" spans="2:5" hidden="1">
      <c r="B567" s="72"/>
      <c r="C567" s="72"/>
      <c r="D567" s="72"/>
      <c r="E567" s="72"/>
    </row>
    <row r="568" spans="2:5" hidden="1">
      <c r="B568" s="72"/>
      <c r="C568" s="72"/>
      <c r="D568" s="72"/>
      <c r="E568" s="72"/>
    </row>
    <row r="569" spans="2:5" hidden="1">
      <c r="B569" s="72"/>
      <c r="C569" s="72"/>
      <c r="D569" s="72"/>
      <c r="E569" s="72"/>
    </row>
    <row r="570" spans="2:5" hidden="1">
      <c r="B570" s="72"/>
      <c r="C570" s="72"/>
      <c r="D570" s="72"/>
      <c r="E570" s="72"/>
    </row>
    <row r="571" spans="2:5" hidden="1">
      <c r="B571" s="72"/>
      <c r="C571" s="72"/>
      <c r="D571" s="72"/>
      <c r="E571" s="72"/>
    </row>
    <row r="572" spans="2:5" hidden="1">
      <c r="B572" s="72"/>
      <c r="C572" s="72"/>
      <c r="D572" s="72"/>
      <c r="E572" s="72"/>
    </row>
    <row r="573" spans="2:5" hidden="1">
      <c r="B573" s="72"/>
      <c r="C573" s="72"/>
      <c r="D573" s="72"/>
      <c r="E573" s="72"/>
    </row>
    <row r="574" spans="2:5" hidden="1">
      <c r="B574" s="72"/>
      <c r="C574" s="72"/>
      <c r="D574" s="72"/>
      <c r="E574" s="72"/>
    </row>
    <row r="575" spans="2:5" hidden="1">
      <c r="B575" s="72"/>
      <c r="C575" s="72"/>
      <c r="D575" s="72"/>
      <c r="E575" s="72"/>
    </row>
    <row r="576" spans="2:5" hidden="1">
      <c r="B576" s="72"/>
      <c r="C576" s="72"/>
      <c r="D576" s="72"/>
      <c r="E576" s="72"/>
    </row>
    <row r="577" spans="2:5" hidden="1">
      <c r="B577" s="72"/>
      <c r="C577" s="72"/>
      <c r="D577" s="72"/>
      <c r="E577" s="72"/>
    </row>
    <row r="578" spans="2:5" hidden="1">
      <c r="B578" s="72"/>
      <c r="C578" s="72"/>
      <c r="D578" s="72"/>
      <c r="E578" s="72"/>
    </row>
    <row r="579" spans="2:5" hidden="1">
      <c r="B579" s="72"/>
      <c r="C579" s="72"/>
      <c r="D579" s="72"/>
      <c r="E579" s="72"/>
    </row>
    <row r="580" spans="2:5" hidden="1">
      <c r="B580" s="72"/>
      <c r="C580" s="72"/>
      <c r="D580" s="72"/>
      <c r="E580" s="72"/>
    </row>
    <row r="581" spans="2:5" hidden="1">
      <c r="B581" s="72"/>
      <c r="C581" s="72"/>
      <c r="D581" s="72"/>
      <c r="E581" s="72"/>
    </row>
    <row r="582" spans="2:5" hidden="1">
      <c r="B582" s="72"/>
      <c r="C582" s="72"/>
      <c r="D582" s="72"/>
      <c r="E582" s="72"/>
    </row>
    <row r="583" spans="2:5" hidden="1">
      <c r="B583" s="72"/>
      <c r="C583" s="72"/>
      <c r="D583" s="72"/>
      <c r="E583" s="72"/>
    </row>
    <row r="584" spans="2:5" hidden="1">
      <c r="B584" s="72"/>
      <c r="C584" s="72"/>
      <c r="D584" s="72"/>
      <c r="E584" s="72"/>
    </row>
    <row r="585" spans="2:5" hidden="1">
      <c r="B585" s="72"/>
      <c r="C585" s="72"/>
      <c r="D585" s="72"/>
      <c r="E585" s="72"/>
    </row>
    <row r="586" spans="2:5" hidden="1">
      <c r="B586" s="72"/>
      <c r="C586" s="72"/>
      <c r="D586" s="72"/>
      <c r="E586" s="72"/>
    </row>
    <row r="587" spans="2:5" hidden="1">
      <c r="B587" s="72"/>
      <c r="C587" s="72"/>
      <c r="D587" s="72"/>
      <c r="E587" s="72"/>
    </row>
    <row r="588" spans="2:5" hidden="1">
      <c r="B588" s="72"/>
      <c r="C588" s="72"/>
      <c r="D588" s="72"/>
      <c r="E588" s="72"/>
    </row>
    <row r="589" spans="2:5" hidden="1">
      <c r="B589" s="72"/>
      <c r="C589" s="72"/>
      <c r="D589" s="72"/>
      <c r="E589" s="72"/>
    </row>
    <row r="590" spans="2:5" hidden="1">
      <c r="B590" s="72"/>
      <c r="C590" s="72"/>
      <c r="D590" s="72"/>
      <c r="E590" s="72"/>
    </row>
    <row r="591" spans="2:5" hidden="1">
      <c r="B591" s="72"/>
      <c r="C591" s="72"/>
      <c r="D591" s="72"/>
      <c r="E591" s="72"/>
    </row>
    <row r="592" spans="2:5" hidden="1">
      <c r="B592" s="72"/>
      <c r="C592" s="72"/>
      <c r="D592" s="72"/>
      <c r="E592" s="72"/>
    </row>
    <row r="593" spans="2:5" hidden="1">
      <c r="B593" s="72"/>
      <c r="C593" s="72"/>
      <c r="D593" s="72"/>
      <c r="E593" s="72"/>
    </row>
    <row r="594" spans="2:5" hidden="1">
      <c r="B594" s="72"/>
      <c r="C594" s="72"/>
      <c r="D594" s="72"/>
      <c r="E594" s="72"/>
    </row>
    <row r="595" spans="2:5" hidden="1">
      <c r="B595" s="72"/>
      <c r="C595" s="72"/>
      <c r="D595" s="72"/>
      <c r="E595" s="72"/>
    </row>
    <row r="596" spans="2:5" hidden="1">
      <c r="B596" s="72"/>
      <c r="C596" s="72"/>
      <c r="D596" s="72"/>
      <c r="E596" s="72"/>
    </row>
    <row r="597" spans="2:5" hidden="1">
      <c r="B597" s="72"/>
      <c r="C597" s="72"/>
      <c r="D597" s="72"/>
      <c r="E597" s="72"/>
    </row>
    <row r="598" spans="2:5" hidden="1">
      <c r="B598" s="72"/>
      <c r="C598" s="72"/>
      <c r="D598" s="72"/>
      <c r="E598" s="72"/>
    </row>
    <row r="599" spans="2:5" hidden="1">
      <c r="B599" s="72"/>
      <c r="C599" s="72"/>
      <c r="D599" s="72"/>
      <c r="E599" s="72"/>
    </row>
    <row r="600" spans="2:5" hidden="1">
      <c r="B600" s="72"/>
      <c r="C600" s="72"/>
      <c r="D600" s="72"/>
      <c r="E600" s="72"/>
    </row>
    <row r="601" spans="2:5" hidden="1">
      <c r="B601" s="72"/>
      <c r="C601" s="72"/>
      <c r="D601" s="72"/>
      <c r="E601" s="72"/>
    </row>
    <row r="602" spans="2:5" hidden="1">
      <c r="B602" s="72"/>
      <c r="C602" s="72"/>
      <c r="D602" s="72"/>
      <c r="E602" s="72"/>
    </row>
    <row r="603" spans="2:5" hidden="1">
      <c r="B603" s="72"/>
      <c r="C603" s="72"/>
      <c r="D603" s="72"/>
      <c r="E603" s="72"/>
    </row>
    <row r="604" spans="2:5" hidden="1">
      <c r="B604" s="72"/>
      <c r="C604" s="72"/>
      <c r="D604" s="72"/>
      <c r="E604" s="72"/>
    </row>
    <row r="605" spans="2:5" hidden="1">
      <c r="B605" s="72"/>
      <c r="C605" s="72"/>
      <c r="D605" s="72"/>
      <c r="E605" s="72"/>
    </row>
    <row r="606" spans="2:5" hidden="1">
      <c r="B606" s="72"/>
      <c r="C606" s="72"/>
      <c r="D606" s="72"/>
      <c r="E606" s="72"/>
    </row>
    <row r="607" spans="2:5" hidden="1">
      <c r="B607" s="72"/>
      <c r="C607" s="72"/>
      <c r="D607" s="72"/>
      <c r="E607" s="72"/>
    </row>
    <row r="608" spans="2:5" hidden="1">
      <c r="B608" s="72"/>
      <c r="C608" s="72"/>
      <c r="D608" s="72"/>
      <c r="E608" s="72"/>
    </row>
    <row r="609" spans="2:5" hidden="1">
      <c r="B609" s="72"/>
      <c r="C609" s="72"/>
      <c r="D609" s="72"/>
      <c r="E609" s="72"/>
    </row>
    <row r="610" spans="2:5" hidden="1">
      <c r="B610" s="72"/>
      <c r="C610" s="72"/>
      <c r="D610" s="72"/>
      <c r="E610" s="72"/>
    </row>
    <row r="611" spans="2:5" hidden="1">
      <c r="B611" s="72"/>
      <c r="C611" s="72"/>
      <c r="D611" s="72"/>
      <c r="E611" s="72"/>
    </row>
    <row r="612" spans="2:5" hidden="1">
      <c r="B612" s="72"/>
      <c r="C612" s="72"/>
      <c r="D612" s="72"/>
      <c r="E612" s="72"/>
    </row>
    <row r="613" spans="2:5" hidden="1">
      <c r="B613" s="72"/>
      <c r="C613" s="72"/>
      <c r="D613" s="72"/>
      <c r="E613" s="72"/>
    </row>
    <row r="614" spans="2:5" hidden="1">
      <c r="B614" s="72"/>
      <c r="C614" s="72"/>
      <c r="D614" s="72"/>
      <c r="E614" s="72"/>
    </row>
    <row r="615" spans="2:5" hidden="1">
      <c r="B615" s="72"/>
      <c r="C615" s="72"/>
      <c r="D615" s="72"/>
      <c r="E615" s="72"/>
    </row>
    <row r="616" spans="2:5" hidden="1">
      <c r="B616" s="72"/>
      <c r="C616" s="72"/>
      <c r="D616" s="72"/>
      <c r="E616" s="72"/>
    </row>
    <row r="617" spans="2:5" hidden="1">
      <c r="B617" s="72"/>
      <c r="C617" s="72"/>
      <c r="D617" s="72"/>
      <c r="E617" s="72"/>
    </row>
    <row r="618" spans="2:5" hidden="1">
      <c r="B618" s="72"/>
      <c r="C618" s="72"/>
      <c r="D618" s="72"/>
      <c r="E618" s="72"/>
    </row>
    <row r="619" spans="2:5" hidden="1">
      <c r="B619" s="72"/>
      <c r="C619" s="72"/>
      <c r="D619" s="72"/>
      <c r="E619" s="72"/>
    </row>
    <row r="620" spans="2:5" hidden="1">
      <c r="B620" s="72"/>
      <c r="C620" s="72"/>
      <c r="D620" s="72"/>
      <c r="E620" s="72"/>
    </row>
    <row r="621" spans="2:5" hidden="1">
      <c r="B621" s="72"/>
      <c r="C621" s="72"/>
      <c r="D621" s="72"/>
      <c r="E621" s="72"/>
    </row>
    <row r="622" spans="2:5" hidden="1">
      <c r="B622" s="72"/>
      <c r="C622" s="72"/>
      <c r="D622" s="72"/>
      <c r="E622" s="72"/>
    </row>
    <row r="623" spans="2:5" hidden="1">
      <c r="B623" s="72"/>
      <c r="C623" s="72"/>
      <c r="D623" s="72"/>
      <c r="E623" s="72"/>
    </row>
    <row r="624" spans="2:5" hidden="1">
      <c r="B624" s="72"/>
      <c r="C624" s="72"/>
      <c r="D624" s="72"/>
      <c r="E624" s="72"/>
    </row>
    <row r="625" spans="2:5" hidden="1">
      <c r="B625" s="72"/>
      <c r="C625" s="72"/>
      <c r="D625" s="72"/>
      <c r="E625" s="72"/>
    </row>
    <row r="626" spans="2:5" hidden="1">
      <c r="B626" s="72"/>
      <c r="C626" s="72"/>
      <c r="D626" s="72"/>
      <c r="E626" s="72"/>
    </row>
    <row r="627" spans="2:5" hidden="1">
      <c r="B627" s="72"/>
      <c r="C627" s="72"/>
      <c r="D627" s="72"/>
      <c r="E627" s="72"/>
    </row>
    <row r="628" spans="2:5" hidden="1">
      <c r="B628" s="72"/>
      <c r="C628" s="72"/>
      <c r="D628" s="72"/>
      <c r="E628" s="72"/>
    </row>
    <row r="629" spans="2:5" hidden="1">
      <c r="B629" s="72"/>
      <c r="C629" s="72"/>
      <c r="D629" s="72"/>
      <c r="E629" s="72"/>
    </row>
    <row r="630" spans="2:5" hidden="1">
      <c r="B630" s="72"/>
      <c r="C630" s="72"/>
      <c r="D630" s="72"/>
      <c r="E630" s="72"/>
    </row>
    <row r="631" spans="2:5" hidden="1">
      <c r="B631" s="72"/>
      <c r="C631" s="72"/>
      <c r="D631" s="72"/>
      <c r="E631" s="72"/>
    </row>
    <row r="632" spans="2:5" hidden="1">
      <c r="B632" s="72"/>
      <c r="C632" s="72"/>
      <c r="D632" s="72"/>
      <c r="E632" s="72"/>
    </row>
    <row r="633" spans="2:5" hidden="1">
      <c r="B633" s="72"/>
      <c r="C633" s="72"/>
      <c r="D633" s="72"/>
      <c r="E633" s="72"/>
    </row>
    <row r="634" spans="2:5" hidden="1">
      <c r="B634" s="72"/>
      <c r="C634" s="72"/>
      <c r="D634" s="72"/>
      <c r="E634" s="72"/>
    </row>
    <row r="635" spans="2:5" hidden="1">
      <c r="B635" s="72"/>
      <c r="C635" s="72"/>
      <c r="D635" s="72"/>
      <c r="E635" s="72"/>
    </row>
    <row r="636" spans="2:5" hidden="1">
      <c r="B636" s="72"/>
      <c r="C636" s="72"/>
      <c r="D636" s="72"/>
      <c r="E636" s="72"/>
    </row>
    <row r="637" spans="2:5" hidden="1">
      <c r="B637" s="72"/>
      <c r="C637" s="72"/>
      <c r="D637" s="72"/>
      <c r="E637" s="72"/>
    </row>
    <row r="638" spans="2:5" hidden="1">
      <c r="B638" s="72"/>
      <c r="C638" s="72"/>
      <c r="D638" s="72"/>
      <c r="E638" s="72"/>
    </row>
    <row r="639" spans="2:5" hidden="1">
      <c r="B639" s="72"/>
      <c r="C639" s="72"/>
      <c r="D639" s="72"/>
      <c r="E639" s="72"/>
    </row>
    <row r="640" spans="2:5" hidden="1">
      <c r="B640" s="72"/>
      <c r="C640" s="72"/>
      <c r="D640" s="72"/>
      <c r="E640" s="72"/>
    </row>
    <row r="641" spans="2:5" hidden="1">
      <c r="B641" s="72"/>
      <c r="C641" s="72"/>
      <c r="D641" s="72"/>
      <c r="E641" s="72"/>
    </row>
    <row r="642" spans="2:5" hidden="1">
      <c r="B642" s="72"/>
      <c r="C642" s="72"/>
      <c r="D642" s="72"/>
      <c r="E642" s="72"/>
    </row>
    <row r="643" spans="2:5" hidden="1">
      <c r="B643" s="72"/>
      <c r="C643" s="72"/>
      <c r="D643" s="72"/>
      <c r="E643" s="72"/>
    </row>
    <row r="644" spans="2:5" hidden="1">
      <c r="B644" s="72"/>
      <c r="C644" s="72"/>
      <c r="D644" s="72"/>
      <c r="E644" s="72"/>
    </row>
    <row r="645" spans="2:5" hidden="1">
      <c r="B645" s="72"/>
      <c r="C645" s="72"/>
      <c r="D645" s="72"/>
      <c r="E645" s="72"/>
    </row>
    <row r="646" spans="2:5" hidden="1">
      <c r="B646" s="72"/>
      <c r="C646" s="72"/>
      <c r="D646" s="72"/>
      <c r="E646" s="72"/>
    </row>
    <row r="647" spans="2:5" hidden="1">
      <c r="B647" s="72"/>
      <c r="C647" s="72"/>
      <c r="D647" s="72"/>
      <c r="E647" s="72"/>
    </row>
    <row r="648" spans="2:5" hidden="1">
      <c r="B648" s="72"/>
      <c r="C648" s="72"/>
      <c r="D648" s="72"/>
      <c r="E648" s="72"/>
    </row>
    <row r="649" spans="2:5" hidden="1">
      <c r="B649" s="72"/>
      <c r="C649" s="72"/>
      <c r="D649" s="72"/>
      <c r="E649" s="72"/>
    </row>
    <row r="650" spans="2:5" hidden="1">
      <c r="B650" s="72"/>
      <c r="C650" s="72"/>
      <c r="D650" s="72"/>
      <c r="E650" s="72"/>
    </row>
    <row r="651" spans="2:5" hidden="1">
      <c r="B651" s="72"/>
      <c r="C651" s="72"/>
      <c r="D651" s="72"/>
      <c r="E651" s="72"/>
    </row>
    <row r="652" spans="2:5" hidden="1">
      <c r="B652" s="72"/>
      <c r="C652" s="72"/>
      <c r="D652" s="72"/>
      <c r="E652" s="72"/>
    </row>
    <row r="653" spans="2:5" hidden="1">
      <c r="B653" s="72"/>
      <c r="C653" s="72"/>
      <c r="D653" s="72"/>
      <c r="E653" s="72"/>
    </row>
    <row r="654" spans="2:5" hidden="1">
      <c r="B654" s="72"/>
      <c r="C654" s="72"/>
      <c r="D654" s="72"/>
      <c r="E654" s="72"/>
    </row>
    <row r="655" spans="2:5" hidden="1">
      <c r="B655" s="72"/>
      <c r="C655" s="72"/>
      <c r="D655" s="72"/>
      <c r="E655" s="72"/>
    </row>
    <row r="656" spans="2:5" hidden="1">
      <c r="B656" s="72"/>
      <c r="C656" s="72"/>
      <c r="D656" s="72"/>
      <c r="E656" s="72"/>
    </row>
    <row r="657" spans="2:5" hidden="1">
      <c r="B657" s="72"/>
      <c r="C657" s="72"/>
      <c r="D657" s="72"/>
      <c r="E657" s="72"/>
    </row>
    <row r="658" spans="2:5" hidden="1">
      <c r="B658" s="72"/>
      <c r="C658" s="72"/>
      <c r="D658" s="72"/>
      <c r="E658" s="72"/>
    </row>
    <row r="659" spans="2:5" hidden="1">
      <c r="B659" s="72"/>
      <c r="C659" s="72"/>
      <c r="D659" s="72"/>
      <c r="E659" s="72"/>
    </row>
    <row r="660" spans="2:5" hidden="1">
      <c r="B660" s="72"/>
      <c r="C660" s="72"/>
      <c r="D660" s="72"/>
      <c r="E660" s="72"/>
    </row>
    <row r="661" spans="2:5" hidden="1">
      <c r="B661" s="72"/>
      <c r="C661" s="72"/>
      <c r="D661" s="72"/>
      <c r="E661" s="72"/>
    </row>
    <row r="662" spans="2:5" hidden="1">
      <c r="B662" s="72"/>
      <c r="C662" s="72"/>
      <c r="D662" s="72"/>
      <c r="E662" s="72"/>
    </row>
    <row r="663" spans="2:5" hidden="1">
      <c r="B663" s="72"/>
      <c r="C663" s="72"/>
      <c r="D663" s="72"/>
      <c r="E663" s="72"/>
    </row>
    <row r="664" spans="2:5" hidden="1">
      <c r="B664" s="72"/>
      <c r="C664" s="72"/>
      <c r="D664" s="72"/>
      <c r="E664" s="72"/>
    </row>
    <row r="665" spans="2:5" hidden="1">
      <c r="B665" s="72"/>
      <c r="C665" s="72"/>
      <c r="D665" s="72"/>
      <c r="E665" s="72"/>
    </row>
    <row r="666" spans="2:5" hidden="1">
      <c r="B666" s="72"/>
      <c r="C666" s="72"/>
      <c r="D666" s="72"/>
      <c r="E666" s="72"/>
    </row>
    <row r="667" spans="2:5" hidden="1">
      <c r="B667" s="72"/>
      <c r="C667" s="72"/>
      <c r="D667" s="72"/>
      <c r="E667" s="72"/>
    </row>
    <row r="668" spans="2:5" hidden="1">
      <c r="B668" s="72"/>
      <c r="C668" s="72"/>
      <c r="D668" s="72"/>
      <c r="E668" s="72"/>
    </row>
    <row r="669" spans="2:5" hidden="1">
      <c r="B669" s="72"/>
      <c r="C669" s="72"/>
      <c r="D669" s="72"/>
      <c r="E669" s="72"/>
    </row>
    <row r="670" spans="2:5" hidden="1">
      <c r="B670" s="72"/>
      <c r="C670" s="72"/>
      <c r="D670" s="72"/>
      <c r="E670" s="72"/>
    </row>
    <row r="671" spans="2:5" hidden="1">
      <c r="B671" s="72"/>
      <c r="C671" s="72"/>
      <c r="D671" s="72"/>
      <c r="E671" s="72"/>
    </row>
    <row r="672" spans="2:5" hidden="1">
      <c r="B672" s="72"/>
      <c r="C672" s="72"/>
      <c r="D672" s="72"/>
      <c r="E672" s="72"/>
    </row>
    <row r="673" spans="2:5" hidden="1">
      <c r="B673" s="72"/>
      <c r="C673" s="72"/>
      <c r="D673" s="72"/>
      <c r="E673" s="72"/>
    </row>
    <row r="674" spans="2:5" hidden="1">
      <c r="B674" s="72"/>
      <c r="C674" s="72"/>
      <c r="D674" s="72"/>
      <c r="E674" s="72"/>
    </row>
    <row r="675" spans="2:5" hidden="1">
      <c r="B675" s="72"/>
      <c r="C675" s="72"/>
      <c r="D675" s="72"/>
      <c r="E675" s="72"/>
    </row>
    <row r="676" spans="2:5" hidden="1">
      <c r="B676" s="72"/>
      <c r="C676" s="72"/>
      <c r="D676" s="72"/>
      <c r="E676" s="72"/>
    </row>
    <row r="677" spans="2:5" hidden="1">
      <c r="B677" s="72"/>
      <c r="C677" s="72"/>
      <c r="D677" s="72"/>
      <c r="E677" s="72"/>
    </row>
    <row r="678" spans="2:5" hidden="1">
      <c r="B678" s="72"/>
      <c r="C678" s="72"/>
      <c r="D678" s="72"/>
      <c r="E678" s="72"/>
    </row>
    <row r="679" spans="2:5" hidden="1">
      <c r="B679" s="72"/>
      <c r="C679" s="72"/>
      <c r="D679" s="72"/>
      <c r="E679" s="72"/>
    </row>
    <row r="680" spans="2:5" hidden="1">
      <c r="B680" s="72"/>
      <c r="C680" s="72"/>
      <c r="D680" s="72"/>
      <c r="E680" s="72"/>
    </row>
    <row r="681" spans="2:5" hidden="1">
      <c r="B681" s="72"/>
      <c r="C681" s="72"/>
      <c r="D681" s="72"/>
      <c r="E681" s="72"/>
    </row>
    <row r="682" spans="2:5" hidden="1">
      <c r="B682" s="72"/>
      <c r="C682" s="72"/>
      <c r="D682" s="72"/>
      <c r="E682" s="72"/>
    </row>
    <row r="683" spans="2:5" hidden="1">
      <c r="B683" s="72"/>
      <c r="C683" s="72"/>
      <c r="D683" s="72"/>
      <c r="E683" s="72"/>
    </row>
    <row r="684" spans="2:5" hidden="1">
      <c r="B684" s="72"/>
      <c r="C684" s="72"/>
      <c r="D684" s="72"/>
      <c r="E684" s="72"/>
    </row>
    <row r="685" spans="2:5" hidden="1">
      <c r="B685" s="72"/>
      <c r="C685" s="72"/>
      <c r="D685" s="72"/>
      <c r="E685" s="72"/>
    </row>
    <row r="686" spans="2:5" hidden="1">
      <c r="B686" s="72"/>
      <c r="C686" s="72"/>
      <c r="D686" s="72"/>
      <c r="E686" s="72"/>
    </row>
    <row r="687" spans="2:5" hidden="1">
      <c r="B687" s="72"/>
      <c r="C687" s="72"/>
      <c r="D687" s="72"/>
      <c r="E687" s="72"/>
    </row>
    <row r="688" spans="2:5" hidden="1">
      <c r="B688" s="72"/>
      <c r="C688" s="72"/>
      <c r="D688" s="72"/>
      <c r="E688" s="72"/>
    </row>
    <row r="689" spans="2:5" hidden="1">
      <c r="B689" s="72"/>
      <c r="C689" s="72"/>
      <c r="D689" s="72"/>
      <c r="E689" s="72"/>
    </row>
    <row r="690" spans="2:5" hidden="1">
      <c r="B690" s="72"/>
      <c r="C690" s="72"/>
      <c r="D690" s="72"/>
      <c r="E690" s="72"/>
    </row>
    <row r="691" spans="2:5" hidden="1">
      <c r="B691" s="72"/>
      <c r="C691" s="72"/>
      <c r="D691" s="72"/>
      <c r="E691" s="72"/>
    </row>
    <row r="692" spans="2:5" hidden="1">
      <c r="B692" s="72"/>
      <c r="C692" s="72"/>
      <c r="D692" s="72"/>
      <c r="E692" s="72"/>
    </row>
    <row r="693" spans="2:5" hidden="1">
      <c r="B693" s="72"/>
      <c r="C693" s="72"/>
      <c r="D693" s="72"/>
      <c r="E693" s="72"/>
    </row>
    <row r="694" spans="2:5" hidden="1">
      <c r="B694" s="72"/>
      <c r="C694" s="72"/>
      <c r="D694" s="72"/>
      <c r="E694" s="72"/>
    </row>
    <row r="695" spans="2:5" hidden="1">
      <c r="B695" s="72"/>
      <c r="C695" s="72"/>
      <c r="D695" s="72"/>
      <c r="E695" s="72"/>
    </row>
    <row r="696" spans="2:5" hidden="1">
      <c r="B696" s="72"/>
      <c r="C696" s="72"/>
      <c r="D696" s="72"/>
      <c r="E696" s="72"/>
    </row>
    <row r="697" spans="2:5" hidden="1">
      <c r="B697" s="72"/>
      <c r="C697" s="72"/>
      <c r="D697" s="72"/>
      <c r="E697" s="72"/>
    </row>
    <row r="698" spans="2:5" hidden="1">
      <c r="B698" s="72"/>
      <c r="C698" s="72"/>
      <c r="D698" s="72"/>
      <c r="E698" s="72"/>
    </row>
    <row r="699" spans="2:5" hidden="1">
      <c r="B699" s="72"/>
      <c r="C699" s="72"/>
      <c r="D699" s="72"/>
      <c r="E699" s="72"/>
    </row>
    <row r="700" spans="2:5" hidden="1">
      <c r="B700" s="72"/>
      <c r="C700" s="72"/>
      <c r="D700" s="72"/>
      <c r="E700" s="72"/>
    </row>
    <row r="701" spans="2:5" hidden="1">
      <c r="B701" s="72"/>
      <c r="C701" s="72"/>
      <c r="D701" s="72"/>
      <c r="E701" s="72"/>
    </row>
    <row r="702" spans="2:5" hidden="1">
      <c r="B702" s="72"/>
      <c r="C702" s="72"/>
      <c r="D702" s="72"/>
      <c r="E702" s="72"/>
    </row>
    <row r="703" spans="2:5" hidden="1">
      <c r="B703" s="72"/>
      <c r="C703" s="72"/>
      <c r="D703" s="72"/>
      <c r="E703" s="72"/>
    </row>
    <row r="704" spans="2:5" hidden="1">
      <c r="B704" s="72"/>
      <c r="C704" s="72"/>
      <c r="D704" s="72"/>
      <c r="E704" s="72"/>
    </row>
    <row r="705" spans="2:5" hidden="1">
      <c r="B705" s="72"/>
      <c r="C705" s="72"/>
      <c r="D705" s="72"/>
      <c r="E705" s="72"/>
    </row>
    <row r="706" spans="2:5" hidden="1">
      <c r="B706" s="72"/>
      <c r="C706" s="72"/>
      <c r="D706" s="72"/>
      <c r="E706" s="72"/>
    </row>
    <row r="707" spans="2:5" hidden="1">
      <c r="B707" s="72"/>
      <c r="C707" s="72"/>
      <c r="D707" s="72"/>
      <c r="E707" s="72"/>
    </row>
    <row r="708" spans="2:5" hidden="1">
      <c r="B708" s="72"/>
      <c r="C708" s="72"/>
      <c r="D708" s="72"/>
      <c r="E708" s="72"/>
    </row>
    <row r="709" spans="2:5" hidden="1">
      <c r="B709" s="72"/>
      <c r="C709" s="72"/>
      <c r="D709" s="72"/>
      <c r="E709" s="72"/>
    </row>
    <row r="710" spans="2:5" hidden="1">
      <c r="B710" s="72"/>
      <c r="C710" s="72"/>
      <c r="D710" s="72"/>
      <c r="E710" s="72"/>
    </row>
    <row r="711" spans="2:5" hidden="1">
      <c r="B711" s="72"/>
      <c r="C711" s="72"/>
      <c r="D711" s="72"/>
      <c r="E711" s="72"/>
    </row>
    <row r="712" spans="2:5" hidden="1">
      <c r="B712" s="72"/>
      <c r="C712" s="72"/>
      <c r="D712" s="72"/>
      <c r="E712" s="72"/>
    </row>
    <row r="713" spans="2:5" hidden="1">
      <c r="B713" s="72"/>
      <c r="C713" s="72"/>
      <c r="D713" s="72"/>
      <c r="E713" s="72"/>
    </row>
    <row r="714" spans="2:5" hidden="1">
      <c r="B714" s="72"/>
      <c r="C714" s="72"/>
      <c r="D714" s="72"/>
      <c r="E714" s="72"/>
    </row>
    <row r="715" spans="2:5" hidden="1">
      <c r="B715" s="72"/>
      <c r="C715" s="72"/>
      <c r="D715" s="72"/>
      <c r="E715" s="72"/>
    </row>
    <row r="716" spans="2:5" hidden="1">
      <c r="B716" s="72"/>
      <c r="C716" s="72"/>
      <c r="D716" s="72"/>
      <c r="E716" s="72"/>
    </row>
    <row r="717" spans="2:5" hidden="1">
      <c r="B717" s="72"/>
      <c r="C717" s="72"/>
      <c r="D717" s="72"/>
      <c r="E717" s="72"/>
    </row>
    <row r="718" spans="2:5" hidden="1">
      <c r="B718" s="72"/>
      <c r="C718" s="72"/>
      <c r="D718" s="72"/>
      <c r="E718" s="72"/>
    </row>
    <row r="719" spans="2:5" hidden="1">
      <c r="B719" s="72"/>
      <c r="C719" s="72"/>
      <c r="D719" s="72"/>
      <c r="E719" s="72"/>
    </row>
    <row r="720" spans="2:5" hidden="1">
      <c r="B720" s="72"/>
      <c r="C720" s="72"/>
      <c r="D720" s="72"/>
      <c r="E720" s="72"/>
    </row>
    <row r="721" spans="2:5" hidden="1">
      <c r="B721" s="72"/>
      <c r="C721" s="72"/>
      <c r="D721" s="72"/>
      <c r="E721" s="72"/>
    </row>
    <row r="722" spans="2:5" hidden="1">
      <c r="B722" s="72"/>
      <c r="C722" s="72"/>
      <c r="D722" s="72"/>
      <c r="E722" s="72"/>
    </row>
    <row r="723" spans="2:5" hidden="1">
      <c r="B723" s="72"/>
      <c r="C723" s="72"/>
      <c r="D723" s="72"/>
      <c r="E723" s="72"/>
    </row>
    <row r="724" spans="2:5" hidden="1">
      <c r="B724" s="72"/>
      <c r="C724" s="72"/>
      <c r="D724" s="72"/>
      <c r="E724" s="72"/>
    </row>
    <row r="725" spans="2:5" hidden="1">
      <c r="B725" s="72"/>
      <c r="C725" s="72"/>
      <c r="D725" s="72"/>
      <c r="E725" s="72"/>
    </row>
    <row r="726" spans="2:5" hidden="1">
      <c r="B726" s="72"/>
      <c r="C726" s="72"/>
      <c r="D726" s="72"/>
      <c r="E726" s="72"/>
    </row>
    <row r="727" spans="2:5" hidden="1">
      <c r="B727" s="72"/>
      <c r="C727" s="72"/>
      <c r="D727" s="72"/>
      <c r="E727" s="72"/>
    </row>
    <row r="728" spans="2:5" hidden="1">
      <c r="B728" s="72"/>
      <c r="C728" s="72"/>
      <c r="D728" s="72"/>
      <c r="E728" s="72"/>
    </row>
    <row r="729" spans="2:5" hidden="1">
      <c r="B729" s="72"/>
      <c r="C729" s="72"/>
      <c r="D729" s="72"/>
      <c r="E729" s="72"/>
    </row>
    <row r="730" spans="2:5" hidden="1">
      <c r="B730" s="72"/>
      <c r="C730" s="72"/>
      <c r="D730" s="72"/>
      <c r="E730" s="72"/>
    </row>
    <row r="731" spans="2:5" hidden="1">
      <c r="B731" s="72"/>
      <c r="C731" s="72"/>
      <c r="D731" s="72"/>
      <c r="E731" s="72"/>
    </row>
    <row r="732" spans="2:5" hidden="1">
      <c r="B732" s="72"/>
      <c r="C732" s="72"/>
      <c r="D732" s="72"/>
      <c r="E732" s="72"/>
    </row>
    <row r="733" spans="2:5" hidden="1">
      <c r="B733" s="72"/>
      <c r="C733" s="72"/>
      <c r="D733" s="72"/>
      <c r="E733" s="72"/>
    </row>
    <row r="734" spans="2:5" hidden="1">
      <c r="B734" s="72"/>
      <c r="C734" s="72"/>
      <c r="D734" s="72"/>
      <c r="E734" s="72"/>
    </row>
    <row r="735" spans="2:5" hidden="1">
      <c r="B735" s="72"/>
      <c r="C735" s="72"/>
      <c r="D735" s="72"/>
      <c r="E735" s="72"/>
    </row>
    <row r="736" spans="2:5" hidden="1">
      <c r="B736" s="72"/>
      <c r="C736" s="72"/>
      <c r="D736" s="72"/>
      <c r="E736" s="72"/>
    </row>
    <row r="737" spans="2:5" hidden="1">
      <c r="B737" s="72"/>
      <c r="C737" s="72"/>
      <c r="D737" s="72"/>
      <c r="E737" s="72"/>
    </row>
    <row r="738" spans="2:5" hidden="1">
      <c r="B738" s="72"/>
      <c r="C738" s="72"/>
      <c r="D738" s="72"/>
      <c r="E738" s="72"/>
    </row>
    <row r="739" spans="2:5" hidden="1">
      <c r="B739" s="72"/>
      <c r="C739" s="72"/>
      <c r="D739" s="72"/>
      <c r="E739" s="72"/>
    </row>
    <row r="740" spans="2:5" hidden="1">
      <c r="B740" s="72"/>
      <c r="C740" s="72"/>
      <c r="D740" s="72"/>
      <c r="E740" s="72"/>
    </row>
    <row r="741" spans="2:5" hidden="1">
      <c r="B741" s="72"/>
      <c r="C741" s="72"/>
      <c r="D741" s="72"/>
      <c r="E741" s="72"/>
    </row>
    <row r="742" spans="2:5" hidden="1">
      <c r="B742" s="72"/>
      <c r="C742" s="72"/>
      <c r="D742" s="72"/>
      <c r="E742" s="72"/>
    </row>
    <row r="743" spans="2:5" hidden="1">
      <c r="B743" s="72"/>
      <c r="C743" s="72"/>
      <c r="D743" s="72"/>
      <c r="E743" s="72"/>
    </row>
    <row r="744" spans="2:5" hidden="1">
      <c r="B744" s="72"/>
      <c r="C744" s="72"/>
      <c r="D744" s="72"/>
      <c r="E744" s="72"/>
    </row>
    <row r="745" spans="2:5" hidden="1">
      <c r="B745" s="72"/>
      <c r="C745" s="72"/>
      <c r="D745" s="72"/>
      <c r="E745" s="72"/>
    </row>
    <row r="746" spans="2:5" hidden="1">
      <c r="B746" s="72"/>
      <c r="C746" s="72"/>
      <c r="D746" s="72"/>
      <c r="E746" s="72"/>
    </row>
    <row r="747" spans="2:5" hidden="1">
      <c r="B747" s="72"/>
      <c r="C747" s="72"/>
      <c r="D747" s="72"/>
      <c r="E747" s="72"/>
    </row>
    <row r="748" spans="2:5" hidden="1">
      <c r="B748" s="72"/>
      <c r="C748" s="72"/>
      <c r="D748" s="72"/>
      <c r="E748" s="72"/>
    </row>
    <row r="749" spans="2:5" hidden="1">
      <c r="B749" s="72"/>
      <c r="C749" s="72"/>
      <c r="D749" s="72"/>
      <c r="E749" s="72"/>
    </row>
    <row r="750" spans="2:5" hidden="1">
      <c r="B750" s="72"/>
      <c r="C750" s="72"/>
      <c r="D750" s="72"/>
      <c r="E750" s="72"/>
    </row>
    <row r="751" spans="2:5" hidden="1">
      <c r="B751" s="72"/>
      <c r="C751" s="72"/>
      <c r="D751" s="72"/>
      <c r="E751" s="72"/>
    </row>
    <row r="752" spans="2:5" hidden="1">
      <c r="B752" s="72"/>
      <c r="C752" s="72"/>
      <c r="D752" s="72"/>
      <c r="E752" s="72"/>
    </row>
    <row r="753" spans="2:5" hidden="1">
      <c r="B753" s="72"/>
      <c r="C753" s="72"/>
      <c r="D753" s="72"/>
      <c r="E753" s="72"/>
    </row>
    <row r="754" spans="2:5" hidden="1">
      <c r="B754" s="72"/>
      <c r="C754" s="72"/>
      <c r="D754" s="72"/>
      <c r="E754" s="72"/>
    </row>
    <row r="755" spans="2:5" hidden="1">
      <c r="B755" s="72"/>
      <c r="C755" s="72"/>
      <c r="D755" s="72"/>
      <c r="E755" s="72"/>
    </row>
    <row r="756" spans="2:5" hidden="1">
      <c r="B756" s="72"/>
      <c r="C756" s="72"/>
      <c r="D756" s="72"/>
      <c r="E756" s="72"/>
    </row>
    <row r="757" spans="2:5" hidden="1">
      <c r="B757" s="72"/>
      <c r="C757" s="72"/>
      <c r="D757" s="72"/>
      <c r="E757" s="72"/>
    </row>
    <row r="758" spans="2:5" hidden="1">
      <c r="B758" s="72"/>
      <c r="C758" s="72"/>
      <c r="D758" s="72"/>
      <c r="E758" s="72"/>
    </row>
    <row r="759" spans="2:5" hidden="1">
      <c r="B759" s="72"/>
      <c r="C759" s="72"/>
      <c r="D759" s="72"/>
      <c r="E759" s="72"/>
    </row>
    <row r="760" spans="2:5" hidden="1">
      <c r="B760" s="72"/>
      <c r="C760" s="72"/>
      <c r="D760" s="72"/>
      <c r="E760" s="72"/>
    </row>
    <row r="761" spans="2:5" hidden="1">
      <c r="B761" s="72"/>
      <c r="C761" s="72"/>
      <c r="D761" s="72"/>
      <c r="E761" s="72"/>
    </row>
    <row r="762" spans="2:5" hidden="1">
      <c r="B762" s="72"/>
      <c r="C762" s="72"/>
      <c r="D762" s="72"/>
      <c r="E762" s="72"/>
    </row>
    <row r="763" spans="2:5" hidden="1">
      <c r="B763" s="72"/>
      <c r="C763" s="72"/>
      <c r="D763" s="72"/>
      <c r="E763" s="72"/>
    </row>
    <row r="764" spans="2:5" hidden="1">
      <c r="B764" s="72"/>
      <c r="C764" s="72"/>
      <c r="D764" s="72"/>
      <c r="E764" s="72"/>
    </row>
    <row r="765" spans="2:5" hidden="1">
      <c r="B765" s="72"/>
      <c r="C765" s="72"/>
      <c r="D765" s="72"/>
      <c r="E765" s="72"/>
    </row>
    <row r="766" spans="2:5" hidden="1">
      <c r="B766" s="72"/>
      <c r="C766" s="72"/>
      <c r="D766" s="72"/>
      <c r="E766" s="72"/>
    </row>
    <row r="767" spans="2:5" hidden="1">
      <c r="B767" s="72"/>
      <c r="C767" s="72"/>
      <c r="D767" s="72"/>
      <c r="E767" s="72"/>
    </row>
    <row r="768" spans="2:5" hidden="1">
      <c r="B768" s="72"/>
      <c r="C768" s="72"/>
      <c r="D768" s="72"/>
      <c r="E768" s="72"/>
    </row>
    <row r="769" spans="1:5" hidden="1">
      <c r="B769" s="72"/>
      <c r="C769" s="72"/>
      <c r="D769" s="72"/>
      <c r="E769" s="72"/>
    </row>
    <row r="770" spans="1:5" hidden="1">
      <c r="B770" s="72"/>
      <c r="C770" s="72"/>
      <c r="D770" s="72"/>
      <c r="E770" s="72"/>
    </row>
    <row r="771" spans="1:5" hidden="1">
      <c r="B771" s="72"/>
      <c r="C771" s="72"/>
      <c r="D771" s="72"/>
      <c r="E771" s="72"/>
    </row>
    <row r="772" spans="1:5" hidden="1">
      <c r="B772" s="72"/>
      <c r="C772" s="72"/>
      <c r="D772" s="72"/>
      <c r="E772" s="72"/>
    </row>
    <row r="773" spans="1:5" hidden="1">
      <c r="A773" s="72"/>
      <c r="B773" s="72"/>
      <c r="C773" s="72"/>
      <c r="D773" s="72"/>
      <c r="E773" s="72"/>
    </row>
    <row r="774" spans="1:5" hidden="1">
      <c r="A774" s="72"/>
      <c r="B774" s="72"/>
      <c r="C774" s="72"/>
      <c r="D774" s="72"/>
      <c r="E774" s="72"/>
    </row>
    <row r="775" spans="1:5" hidden="1">
      <c r="A775" s="81"/>
      <c r="B775" s="72"/>
      <c r="C775" s="72"/>
      <c r="D775" s="72"/>
      <c r="E775" s="72"/>
    </row>
    <row r="776" spans="1:5" hidden="1">
      <c r="B776" s="72"/>
      <c r="C776" s="72"/>
      <c r="D776" s="72"/>
      <c r="E776" s="72"/>
    </row>
    <row r="777" spans="1:5" hidden="1">
      <c r="B777" s="72"/>
      <c r="C777" s="72"/>
      <c r="D777" s="72"/>
      <c r="E777" s="72"/>
    </row>
    <row r="778" spans="1:5" hidden="1">
      <c r="B778" s="72"/>
      <c r="C778" s="72"/>
      <c r="D778" s="72"/>
      <c r="E778" s="72"/>
    </row>
    <row r="779" spans="1:5" hidden="1">
      <c r="B779" s="72"/>
      <c r="C779" s="72"/>
      <c r="D779" s="72"/>
      <c r="E779" s="72"/>
    </row>
    <row r="780" spans="1:5" hidden="1">
      <c r="B780" s="72"/>
      <c r="C780" s="72"/>
      <c r="D780" s="72"/>
      <c r="E780" s="72"/>
    </row>
    <row r="781" spans="1:5" hidden="1">
      <c r="B781" s="72"/>
      <c r="C781" s="72"/>
      <c r="D781" s="72"/>
      <c r="E781" s="72"/>
    </row>
    <row r="782" spans="1:5" hidden="1">
      <c r="B782" s="72"/>
      <c r="C782" s="72"/>
      <c r="D782" s="72"/>
      <c r="E782" s="72"/>
    </row>
    <row r="783" spans="1:5" hidden="1">
      <c r="B783" s="72"/>
      <c r="C783" s="72"/>
      <c r="D783" s="72"/>
      <c r="E783" s="72"/>
    </row>
    <row r="784" spans="1:5" hidden="1">
      <c r="B784" s="72"/>
      <c r="C784" s="72"/>
      <c r="D784" s="72"/>
      <c r="E784" s="72"/>
    </row>
    <row r="785" spans="2:5" hidden="1">
      <c r="B785" s="72"/>
      <c r="C785" s="72"/>
      <c r="D785" s="72"/>
      <c r="E785" s="72"/>
    </row>
    <row r="786" spans="2:5" hidden="1">
      <c r="B786" s="72"/>
      <c r="C786" s="72"/>
      <c r="D786" s="72"/>
      <c r="E786" s="72"/>
    </row>
    <row r="787" spans="2:5" hidden="1">
      <c r="B787" s="72"/>
      <c r="C787" s="72"/>
      <c r="D787" s="72"/>
      <c r="E787" s="72"/>
    </row>
    <row r="788" spans="2:5" hidden="1">
      <c r="B788" s="72"/>
      <c r="C788" s="72"/>
      <c r="D788" s="72"/>
      <c r="E788" s="72"/>
    </row>
    <row r="789" spans="2:5" hidden="1">
      <c r="B789" s="72"/>
      <c r="C789" s="72"/>
      <c r="D789" s="72"/>
      <c r="E789" s="72"/>
    </row>
    <row r="790" spans="2:5" hidden="1">
      <c r="B790" s="72"/>
      <c r="C790" s="72"/>
      <c r="D790" s="72"/>
      <c r="E790" s="72"/>
    </row>
    <row r="791" spans="2:5" hidden="1">
      <c r="B791" s="72"/>
      <c r="C791" s="72"/>
      <c r="D791" s="72"/>
      <c r="E791" s="72"/>
    </row>
    <row r="792" spans="2:5" hidden="1">
      <c r="B792" s="72"/>
      <c r="C792" s="72"/>
      <c r="D792" s="72"/>
      <c r="E792" s="72"/>
    </row>
    <row r="793" spans="2:5" hidden="1">
      <c r="B793" s="72"/>
      <c r="C793" s="72"/>
      <c r="D793" s="72"/>
      <c r="E793" s="72"/>
    </row>
    <row r="794" spans="2:5" hidden="1">
      <c r="B794" s="72"/>
      <c r="C794" s="72"/>
      <c r="D794" s="72"/>
      <c r="E794" s="72"/>
    </row>
    <row r="795" spans="2:5" hidden="1">
      <c r="B795" s="72"/>
      <c r="C795" s="72"/>
      <c r="D795" s="72"/>
      <c r="E795" s="72"/>
    </row>
    <row r="796" spans="2:5" hidden="1">
      <c r="B796" s="72"/>
      <c r="C796" s="72"/>
      <c r="D796" s="72"/>
      <c r="E796" s="72"/>
    </row>
    <row r="797" spans="2:5" hidden="1">
      <c r="B797" s="72"/>
      <c r="C797" s="72"/>
      <c r="D797" s="72"/>
      <c r="E797" s="72"/>
    </row>
    <row r="798" spans="2:5" hidden="1">
      <c r="B798" s="72"/>
      <c r="C798" s="72"/>
      <c r="D798" s="72"/>
      <c r="E798" s="72"/>
    </row>
    <row r="799" spans="2:5" hidden="1">
      <c r="B799" s="72"/>
      <c r="C799" s="72"/>
      <c r="D799" s="72"/>
      <c r="E799" s="72"/>
    </row>
    <row r="800" spans="2:5" hidden="1">
      <c r="B800" s="72"/>
      <c r="C800" s="72"/>
      <c r="D800" s="72"/>
      <c r="E800" s="72"/>
    </row>
    <row r="801" spans="2:5" hidden="1">
      <c r="B801" s="72"/>
      <c r="C801" s="72"/>
      <c r="D801" s="72"/>
      <c r="E801" s="72"/>
    </row>
    <row r="802" spans="2:5" hidden="1">
      <c r="B802" s="72"/>
      <c r="C802" s="72"/>
      <c r="D802" s="72"/>
      <c r="E802" s="72"/>
    </row>
    <row r="803" spans="2:5" hidden="1">
      <c r="B803" s="72"/>
      <c r="C803" s="72"/>
      <c r="D803" s="72"/>
      <c r="E803" s="72"/>
    </row>
    <row r="804" spans="2:5" hidden="1">
      <c r="B804" s="72"/>
      <c r="C804" s="72"/>
      <c r="D804" s="72"/>
      <c r="E804" s="72"/>
    </row>
    <row r="805" spans="2:5" hidden="1">
      <c r="B805" s="72"/>
      <c r="C805" s="72"/>
      <c r="D805" s="72"/>
      <c r="E805" s="72"/>
    </row>
    <row r="806" spans="2:5" hidden="1">
      <c r="B806" s="72"/>
      <c r="C806" s="72"/>
      <c r="D806" s="72"/>
      <c r="E806" s="72"/>
    </row>
    <row r="807" spans="2:5" hidden="1">
      <c r="B807" s="72"/>
      <c r="C807" s="72"/>
      <c r="D807" s="72"/>
      <c r="E807" s="72"/>
    </row>
  </sheetData>
  <dataValidations count="5">
    <dataValidation allowBlank="1" showInputMessage="1" showErrorMessage="1" sqref="G2 P9"/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3" t="s">
        <v>194</v>
      </c>
      <c r="B5" t="s">
        <v>195</v>
      </c>
    </row>
    <row r="6" spans="1:61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I6" s="16"/>
    </row>
    <row r="7" spans="1:61" ht="26.25" customHeight="1">
      <c r="A7" s="108" t="s">
        <v>90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E7" s="16"/>
      <c r="BI7" s="16"/>
    </row>
    <row r="8" spans="1:61" s="16" customFormat="1" ht="20.25">
      <c r="A8" s="40" t="s">
        <v>47</v>
      </c>
      <c r="B8" s="41" t="s">
        <v>48</v>
      </c>
      <c r="C8" s="111" t="s">
        <v>69</v>
      </c>
      <c r="D8" s="111" t="s">
        <v>82</v>
      </c>
      <c r="E8" s="111" t="s">
        <v>49</v>
      </c>
      <c r="F8" s="111" t="s">
        <v>83</v>
      </c>
      <c r="G8" s="111" t="s">
        <v>52</v>
      </c>
      <c r="H8" s="101" t="s">
        <v>186</v>
      </c>
      <c r="I8" s="101" t="s">
        <v>187</v>
      </c>
      <c r="J8" s="101" t="s">
        <v>191</v>
      </c>
      <c r="K8" s="101" t="s">
        <v>55</v>
      </c>
      <c r="L8" s="101" t="s">
        <v>72</v>
      </c>
      <c r="M8" s="101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5">
        <v>0</v>
      </c>
      <c r="N11" s="65">
        <v>0</v>
      </c>
      <c r="BE11" s="14"/>
      <c r="BF11" s="16"/>
      <c r="BG11" s="14"/>
      <c r="BI11" s="14"/>
    </row>
    <row r="12" spans="1:61">
      <c r="A12" s="68" t="s">
        <v>197</v>
      </c>
      <c r="D12" s="14"/>
      <c r="E12" s="14"/>
      <c r="F12" s="14"/>
      <c r="H12" s="70">
        <v>0</v>
      </c>
      <c r="J12" s="70">
        <v>0</v>
      </c>
      <c r="K12" s="70">
        <v>0</v>
      </c>
      <c r="M12" s="69">
        <v>0</v>
      </c>
      <c r="N12" s="69">
        <v>0</v>
      </c>
    </row>
    <row r="13" spans="1:61">
      <c r="A13" s="68" t="s">
        <v>826</v>
      </c>
      <c r="D13" s="14"/>
      <c r="E13" s="14"/>
      <c r="F13" s="14"/>
      <c r="H13" s="70">
        <v>0</v>
      </c>
      <c r="J13" s="70">
        <v>0</v>
      </c>
      <c r="K13" s="70">
        <v>0</v>
      </c>
      <c r="M13" s="69">
        <v>0</v>
      </c>
      <c r="N13" s="69">
        <v>0</v>
      </c>
    </row>
    <row r="14" spans="1:61">
      <c r="A14" t="s">
        <v>211</v>
      </c>
      <c r="B14" t="s">
        <v>211</v>
      </c>
      <c r="D14" s="14"/>
      <c r="E14" s="14"/>
      <c r="F14" t="s">
        <v>211</v>
      </c>
      <c r="G14" t="s">
        <v>211</v>
      </c>
      <c r="H14" s="66">
        <v>0</v>
      </c>
      <c r="I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1">
      <c r="A15" s="68" t="s">
        <v>827</v>
      </c>
      <c r="D15" s="14"/>
      <c r="E15" s="14"/>
      <c r="F15" s="14"/>
      <c r="H15" s="70">
        <v>0</v>
      </c>
      <c r="J15" s="70">
        <v>0</v>
      </c>
      <c r="K15" s="70">
        <v>0</v>
      </c>
      <c r="M15" s="69">
        <v>0</v>
      </c>
      <c r="N15" s="69">
        <v>0</v>
      </c>
    </row>
    <row r="16" spans="1:61">
      <c r="A16" t="s">
        <v>211</v>
      </c>
      <c r="B16" t="s">
        <v>211</v>
      </c>
      <c r="D16" s="14"/>
      <c r="E16" s="14"/>
      <c r="F16" t="s">
        <v>211</v>
      </c>
      <c r="G16" t="s">
        <v>211</v>
      </c>
      <c r="H16" s="66">
        <v>0</v>
      </c>
      <c r="I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828</v>
      </c>
      <c r="D17" s="14"/>
      <c r="E17" s="14"/>
      <c r="F17" s="14"/>
      <c r="H17" s="70">
        <v>0</v>
      </c>
      <c r="J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D18" s="14"/>
      <c r="E18" s="14"/>
      <c r="F18" t="s">
        <v>211</v>
      </c>
      <c r="G18" t="s">
        <v>211</v>
      </c>
      <c r="H18" s="66">
        <v>0</v>
      </c>
      <c r="I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829</v>
      </c>
      <c r="D19" s="14"/>
      <c r="E19" s="14"/>
      <c r="F19" s="14"/>
      <c r="H19" s="70">
        <v>0</v>
      </c>
      <c r="J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D20" s="14"/>
      <c r="E20" s="14"/>
      <c r="F20" t="s">
        <v>211</v>
      </c>
      <c r="G20" t="s">
        <v>211</v>
      </c>
      <c r="H20" s="66">
        <v>0</v>
      </c>
      <c r="I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D21" s="14"/>
      <c r="E21" s="14"/>
      <c r="F21" s="14"/>
      <c r="H21" s="70">
        <v>0</v>
      </c>
      <c r="J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341</v>
      </c>
      <c r="D22" s="14"/>
      <c r="E22" s="14"/>
      <c r="F22" s="14"/>
      <c r="H22" s="70">
        <v>0</v>
      </c>
      <c r="J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D23" s="14"/>
      <c r="E23" s="14"/>
      <c r="F23" t="s">
        <v>211</v>
      </c>
      <c r="G23" t="s">
        <v>211</v>
      </c>
      <c r="H23" s="66">
        <v>0</v>
      </c>
      <c r="I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342</v>
      </c>
      <c r="D24" s="14"/>
      <c r="E24" s="14"/>
      <c r="F24" s="14"/>
      <c r="H24" s="70">
        <v>0</v>
      </c>
      <c r="J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D25" s="14"/>
      <c r="E25" s="14"/>
      <c r="F25" t="s">
        <v>211</v>
      </c>
      <c r="G25" t="s">
        <v>211</v>
      </c>
      <c r="H25" s="66">
        <v>0</v>
      </c>
      <c r="I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93" t="s">
        <v>218</v>
      </c>
      <c r="D26" s="14"/>
      <c r="E26" s="14"/>
      <c r="F26" s="14"/>
    </row>
    <row r="27" spans="1:14">
      <c r="A27" s="93" t="s">
        <v>335</v>
      </c>
      <c r="D27" s="14"/>
      <c r="E27" s="14"/>
      <c r="F27" s="14"/>
    </row>
    <row r="28" spans="1:14">
      <c r="A28" s="93" t="s">
        <v>336</v>
      </c>
      <c r="D28" s="14"/>
      <c r="E28" s="14"/>
      <c r="F28" s="14"/>
    </row>
    <row r="29" spans="1:14">
      <c r="A29" s="93" t="s">
        <v>337</v>
      </c>
      <c r="D29" s="14"/>
      <c r="E29" s="14"/>
      <c r="F29" s="14"/>
    </row>
    <row r="30" spans="1:14">
      <c r="A30" s="93" t="s">
        <v>338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3" t="s">
        <v>194</v>
      </c>
      <c r="B5" t="s">
        <v>195</v>
      </c>
    </row>
    <row r="6" spans="1:62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BJ6" s="16"/>
    </row>
    <row r="7" spans="1:62" ht="26.25" customHeight="1">
      <c r="A7" s="108" t="s">
        <v>952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101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953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5">
        <v>0</v>
      </c>
      <c r="M11" s="65">
        <v>0</v>
      </c>
      <c r="N11" s="30"/>
      <c r="BG11" s="14"/>
      <c r="BH11" s="16"/>
      <c r="BJ11" s="14"/>
    </row>
    <row r="12" spans="1:62">
      <c r="A12" s="68" t="s">
        <v>197</v>
      </c>
      <c r="C12" s="14"/>
      <c r="D12" s="14"/>
      <c r="E12" s="14"/>
      <c r="F12" s="14"/>
      <c r="G12" s="70">
        <v>0</v>
      </c>
      <c r="I12" s="70">
        <v>0</v>
      </c>
      <c r="J12" s="70">
        <v>0</v>
      </c>
      <c r="L12" s="69">
        <v>0</v>
      </c>
      <c r="M12" s="69">
        <v>0</v>
      </c>
    </row>
    <row r="13" spans="1:62">
      <c r="A13" s="68" t="s">
        <v>830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831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832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833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809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211</v>
      </c>
      <c r="B22" t="s">
        <v>211</v>
      </c>
      <c r="C22" s="14"/>
      <c r="D22" s="14"/>
      <c r="E22" t="s">
        <v>211</v>
      </c>
      <c r="F22" t="s">
        <v>211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834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211</v>
      </c>
      <c r="B24" t="s">
        <v>211</v>
      </c>
      <c r="C24" s="14"/>
      <c r="D24" s="14"/>
      <c r="E24" t="s">
        <v>211</v>
      </c>
      <c r="F24" t="s">
        <v>211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216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s="68" t="s">
        <v>835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836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809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211</v>
      </c>
      <c r="B31" t="s">
        <v>211</v>
      </c>
      <c r="C31" s="14"/>
      <c r="D31" s="14"/>
      <c r="E31" t="s">
        <v>211</v>
      </c>
      <c r="F31" t="s">
        <v>211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834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211</v>
      </c>
      <c r="B33" t="s">
        <v>211</v>
      </c>
      <c r="C33" s="14"/>
      <c r="D33" s="14"/>
      <c r="E33" t="s">
        <v>211</v>
      </c>
      <c r="F33" t="s">
        <v>211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93" t="s">
        <v>218</v>
      </c>
      <c r="C34" s="14"/>
      <c r="D34" s="14"/>
      <c r="E34" s="14"/>
      <c r="F34" s="14"/>
    </row>
    <row r="35" spans="1:13">
      <c r="A35" s="93" t="s">
        <v>335</v>
      </c>
      <c r="C35" s="14"/>
      <c r="D35" s="14"/>
      <c r="E35" s="14"/>
      <c r="F35" s="14"/>
    </row>
    <row r="36" spans="1:13">
      <c r="A36" s="93" t="s">
        <v>336</v>
      </c>
      <c r="C36" s="14"/>
      <c r="D36" s="14"/>
      <c r="E36" s="14"/>
      <c r="F36" s="14"/>
    </row>
    <row r="37" spans="1:13">
      <c r="A37" s="93" t="s">
        <v>337</v>
      </c>
      <c r="C37" s="14"/>
      <c r="D37" s="14"/>
      <c r="E37" s="14"/>
      <c r="F37" s="14"/>
    </row>
    <row r="38" spans="1:13">
      <c r="A38" s="93" t="s">
        <v>338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64" ht="26.25" customHeight="1">
      <c r="A7" s="108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112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197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837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211</v>
      </c>
      <c r="B14" t="s">
        <v>211</v>
      </c>
      <c r="C14" s="14"/>
      <c r="D14" s="14"/>
      <c r="E14" t="s">
        <v>211</v>
      </c>
      <c r="F14" t="s">
        <v>211</v>
      </c>
      <c r="H14" t="s">
        <v>211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838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211</v>
      </c>
      <c r="B16" t="s">
        <v>211</v>
      </c>
      <c r="C16" s="14"/>
      <c r="D16" s="14"/>
      <c r="E16" t="s">
        <v>211</v>
      </c>
      <c r="F16" t="s">
        <v>211</v>
      </c>
      <c r="H16" t="s">
        <v>211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211</v>
      </c>
      <c r="B18" t="s">
        <v>211</v>
      </c>
      <c r="C18" s="14"/>
      <c r="D18" s="14"/>
      <c r="E18" t="s">
        <v>211</v>
      </c>
      <c r="F18" t="s">
        <v>211</v>
      </c>
      <c r="H18" t="s">
        <v>211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809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211</v>
      </c>
      <c r="B20" t="s">
        <v>211</v>
      </c>
      <c r="C20" s="14"/>
      <c r="D20" s="14"/>
      <c r="E20" t="s">
        <v>211</v>
      </c>
      <c r="F20" t="s">
        <v>211</v>
      </c>
      <c r="H20" t="s">
        <v>211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216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837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211</v>
      </c>
      <c r="B23" t="s">
        <v>211</v>
      </c>
      <c r="C23" s="14"/>
      <c r="D23" s="14"/>
      <c r="E23" t="s">
        <v>211</v>
      </c>
      <c r="F23" t="s">
        <v>211</v>
      </c>
      <c r="H23" t="s">
        <v>211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838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211</v>
      </c>
      <c r="B25" t="s">
        <v>211</v>
      </c>
      <c r="C25" s="14"/>
      <c r="D25" s="14"/>
      <c r="E25" t="s">
        <v>211</v>
      </c>
      <c r="F25" t="s">
        <v>211</v>
      </c>
      <c r="H25" t="s">
        <v>211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211</v>
      </c>
      <c r="B27" t="s">
        <v>211</v>
      </c>
      <c r="C27" s="14"/>
      <c r="D27" s="14"/>
      <c r="E27" t="s">
        <v>211</v>
      </c>
      <c r="F27" t="s">
        <v>211</v>
      </c>
      <c r="H27" t="s">
        <v>211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809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211</v>
      </c>
      <c r="B29" t="s">
        <v>211</v>
      </c>
      <c r="C29" s="14"/>
      <c r="D29" s="14"/>
      <c r="E29" t="s">
        <v>211</v>
      </c>
      <c r="F29" t="s">
        <v>211</v>
      </c>
      <c r="H29" t="s">
        <v>211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93" t="s">
        <v>218</v>
      </c>
      <c r="B30" s="14"/>
      <c r="C30" s="14"/>
      <c r="D30" s="14"/>
    </row>
    <row r="31" spans="1:14">
      <c r="A31" s="93" t="s">
        <v>335</v>
      </c>
      <c r="B31" s="14"/>
      <c r="C31" s="14"/>
      <c r="D31" s="14"/>
    </row>
    <row r="32" spans="1:14">
      <c r="A32" s="93" t="s">
        <v>336</v>
      </c>
      <c r="B32" s="14"/>
      <c r="C32" s="14"/>
      <c r="D32" s="14"/>
    </row>
    <row r="33" spans="1:4">
      <c r="A33" s="93" t="s">
        <v>337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2" width="9.140625" style="14" hidden="1"/>
    <col min="43" max="61" width="0" style="14" hidden="1"/>
    <col min="62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08" t="s">
        <v>67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59" ht="26.25" customHeight="1">
      <c r="A7" s="108" t="s">
        <v>94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197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839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211</v>
      </c>
      <c r="B14" t="s">
        <v>211</v>
      </c>
      <c r="C14" s="14"/>
      <c r="D14" t="s">
        <v>211</v>
      </c>
      <c r="E14" t="s">
        <v>211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216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840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211</v>
      </c>
      <c r="B17" t="s">
        <v>211</v>
      </c>
      <c r="C17" s="14"/>
      <c r="D17" t="s">
        <v>211</v>
      </c>
      <c r="E17" t="s">
        <v>211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93" t="s">
        <v>218</v>
      </c>
      <c r="C18" s="14"/>
      <c r="D18" s="14"/>
    </row>
    <row r="19" spans="1:11">
      <c r="A19" s="93" t="s">
        <v>335</v>
      </c>
      <c r="C19" s="14"/>
      <c r="D19" s="14"/>
    </row>
    <row r="20" spans="1:11">
      <c r="A20" s="93" t="s">
        <v>336</v>
      </c>
      <c r="C20" s="14"/>
      <c r="D20" s="14"/>
    </row>
    <row r="21" spans="1:11">
      <c r="A21" s="93" t="s">
        <v>337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A7FDB2-0B78-4B4A-94D5-4005CC08D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FC7A4F-BA16-4BCE-AF06-2C521F44BF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3A5B2C46-7EAD-49A9-9590-28223A50D8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520042177_b9300_0220</dc:title>
  <dc:creator>Yuli</dc:creator>
  <cp:lastModifiedBy>User</cp:lastModifiedBy>
  <dcterms:created xsi:type="dcterms:W3CDTF">2015-11-10T09:34:27Z</dcterms:created>
  <dcterms:modified xsi:type="dcterms:W3CDTF">2022-02-15T08:58:45Z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