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2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5" l="1"/>
  <c r="N11" i="5" s="1"/>
  <c r="N10" i="5" s="1"/>
  <c r="Q121" i="5"/>
  <c r="O121" i="5" s="1"/>
  <c r="Q153" i="5"/>
  <c r="O153" i="5" s="1"/>
  <c r="Q97" i="5"/>
  <c r="O97" i="5" s="1"/>
  <c r="Q98" i="5"/>
  <c r="O98" i="5" s="1"/>
  <c r="Q91" i="5"/>
  <c r="O91" i="5" s="1"/>
  <c r="Q86" i="5"/>
  <c r="Q92" i="5" l="1"/>
  <c r="O92" i="5" s="1"/>
  <c r="O87" i="5"/>
  <c r="O86" i="5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<sst xmlns="http://schemas.openxmlformats.org/spreadsheetml/2006/main" count="4448" uniqueCount="1084">
  <si>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</si>
  <si>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</si>
  <si>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</si>
  <si>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</si>
  <si>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</si>
  <si>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</si>
  <si>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</si>
  <si>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</si>
  <si>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</si>
  <si>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</si>
  <si>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</si>
  <si>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</si>
  <si>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</si>
  <si>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</si>
  <si>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</si>
  <si>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</si>
  <si>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</si>
  <si>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</si>
  <si>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</si>
  <si>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</si>
  <si>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</si>
  <si>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</si>
  <si>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</si>
  <si>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</si>
  <si>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</si>
  <si>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</si>
  <si>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</si>
  <si>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</si>
  <si>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</si>
  <si>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</si>
  <si>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</si>
  <si>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</si>
  <si>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</si>
  <si>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</si>
  <si>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</si>
  <si>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</si>
  <si>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</si>
  <si>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</si>
  <si>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</si>
  <si>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</si>
  <si>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</si>
  <si>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</si>
  <si>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</si>
  <si>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</si>
  <si>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</si>
  <si>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</si>
  <si>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</si>
  <si>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</si>
  <si>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</si>
  <si>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</si>
  <si>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</si>
  <si>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</si>
  <si>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</si>
  <si>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</si>
  <si>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</si>
  <si>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</si>
  <si>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</si>
  <si>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</si>
  <si>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</si>
  <si>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</si>
  <si>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</si>
  <si>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</si>
  <si>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</si>
  <si>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</si>
  <si>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</si>
  <si>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</si>
  <si>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</si>
  <si>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</si>
  <si>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</si>
  <si>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</si>
  <si>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</si>
  <si>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</si>
  <si>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</si>
  <si>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</si>
  <si>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</si>
  <si>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</si>
  <si>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</si>
  <si>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</si>
  <si>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</si>
  <si>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</si>
  <si>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</si>
  <si>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</si>
  <si>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</si>
  <si>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</si>
  <si>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</si>
  <si>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</si>
  <si>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</si>
  <si>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</si>
  <si>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</si>
  <si>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</si>
  <si>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</si>
  <si>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</si>
  <si>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</si>
  <si>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</si>
  <si>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</si>
  <si>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</si>
  <si>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</si>
  <si>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</si>
  <si>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</si>
  <si>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</si>
  <si>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</si>
  <si>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</si>
  <si>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</si>
  <si>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</si>
  <si>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</si>
  <si>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</si>
  <si>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</si>
  <si>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</si>
  <si>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</si>
  <si>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</si>
  <si>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</si>
  <si>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</si>
  <si>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</si>
  <si>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</si>
  <si>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</si>
  <si>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</si>
  <si>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</si>
  <si>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</si>
  <si>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</si>
  <si>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</si>
  <si>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</si>
  <si>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</si>
  <si>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</si>
  <si>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</si>
  <si>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</si>
  <si>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</si>
  <si>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</si>
  <si>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</si>
  <si>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</si>
  <si>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</si>
  <si>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</si>
  <si>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</si>
  <si>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</si>
  <si>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</si>
  <si>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</si>
  <si>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</si>
  <si>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</si>
  <si>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</si>
  <si>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</si>
  <si>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</si>
  <si>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</si>
  <si>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</si>
  <si>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</si>
  <si>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</si>
  <si>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</si>
  <si>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</si>
  <si>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</si>
  <si>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</si>
  <si>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</si>
  <si>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</si>
  <si>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</si>
  <si>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</si>
  <si>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</si>
  <si>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</si>
  <si>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</si>
  <si>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</si>
  <si>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</si>
  <si>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</si>
  <si>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</si>
  <si>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</si>
  <si>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</si>
  <si>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</si>
  <si>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</si>
  <si>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</si>
  <si>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</si>
  <si>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</si>
  <si>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</si>
  <si>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</si>
  <si>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</si>
  <si>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</si>
  <si>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</si>
  <si>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</si>
  <si>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</si>
  <si>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</si>
  <si>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</si>
  <si>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</si>
  <si>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</si>
  <si>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</si>
  <si>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</si>
  <si>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</si>
  <si>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</si>
  <si>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</si>
  <si>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</si>
  <si>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</si>
  <si>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</si>
  <si>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</si>
  <si>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</si>
  <si>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</si>
  <si>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</si>
  <si>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</si>
  <si>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</si>
  <si>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</si>
  <si>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</si>
  <si>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</si>
  <si>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</si>
  <si>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</si>
  <si>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</si>
  <si>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</si>
  <si>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</si>
  <si>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</si>
  <si>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</si>
  <si>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</si>
  <si>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</si>
  <si>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</si>
  <si>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</si>
  <si>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</si>
  <si>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</si>
  <si>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</si>
  <si>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</si>
  <si>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</si>
  <si>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</si>
  <si>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</si>
  <si>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</si>
  <si>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</si>
  <si>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</si>
  <si>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</si>
  <si>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</si>
  <si>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</si>
  <si>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</si>
  <si>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</si>
  <si>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</si>
  <si>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</si>
  <si>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</si>
  <si>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</si>
  <si>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</si>
  <si>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</si>
  <si>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</si>
  <si>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14/10/20</t>
  </si>
  <si>
    <t>5904 גליל- האוצר - ממשלתית צמודה</t>
  </si>
  <si>
    <t>9590431</t>
  </si>
  <si>
    <t>29/10/20</t>
  </si>
  <si>
    <t>ממצמ0922- האוצר - ממשלתית צמודה</t>
  </si>
  <si>
    <t>1124056</t>
  </si>
  <si>
    <t>ממצמ0923</t>
  </si>
  <si>
    <t>1128081</t>
  </si>
  <si>
    <t>28/10/20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</si>
  <si>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</si>
  <si>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</si>
  <si>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</si>
  <si>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</si>
  <si>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</si>
  <si>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07/12/20</t>
  </si>
  <si>
    <t>ממשל צמודה 1025- האוצר - ממשלתית צמודה</t>
  </si>
  <si>
    <t>1135912</t>
  </si>
  <si>
    <t>12/10/20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</si>
  <si>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</si>
  <si>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</si>
  <si>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</si>
  <si>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</si>
  <si>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</si>
  <si>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</si>
  <si>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</si>
  <si>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סה"כ שחר</t>
  </si>
  <si>
    <t>ממשל קצרה 0521- האוצר - ממשלתית קצרה</t>
  </si>
  <si>
    <t>1167113</t>
  </si>
  <si>
    <t>17/08/20</t>
  </si>
  <si>
    <t>ממשל שקלית 0327</t>
  </si>
  <si>
    <t>1139344</t>
  </si>
  <si>
    <t>04/08/20</t>
  </si>
  <si>
    <t>ממשל שקלית 0330- האוצר - ממשלתית שקלית</t>
  </si>
  <si>
    <t>1160985</t>
  </si>
  <si>
    <t>05/03/20</t>
  </si>
  <si>
    <t>ממשל שקלית 0347</t>
  </si>
  <si>
    <t>1140193</t>
  </si>
  <si>
    <t>21/07/20</t>
  </si>
  <si>
    <t>ממשל שקלית 0537- האוצר - ממשלתית שקלית</t>
  </si>
  <si>
    <t>1166180</t>
  </si>
  <si>
    <t>14/09/20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</si>
  <si>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</si>
  <si>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</si>
  <si>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</si>
  <si>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</si>
  <si>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</si>
  <si>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</si>
  <si>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</si>
  <si>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</si>
  <si>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ממשלתי 0323</t>
  </si>
  <si>
    <t>1126747</t>
  </si>
  <si>
    <t>21/02/21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</si>
  <si>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</si>
  <si>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</si>
  <si>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</si>
  <si>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</si>
  <si>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</si>
  <si>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</si>
  <si>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</si>
  <si>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ממשלתי שקלי 723</t>
  </si>
  <si>
    <t>1167105</t>
  </si>
  <si>
    <t>08/02/21</t>
  </si>
  <si>
    <t>סה"כ גילון</t>
  </si>
  <si>
    <t>ממשל משתנה 0526- האוצר - ממשלתית משתנה</t>
  </si>
  <si>
    <t>1141795</t>
  </si>
  <si>
    <t>05/05/20</t>
  </si>
  <si>
    <t>סה"כ צמודות לדולר</t>
  </si>
  <si>
    <t>סה"כ אג"ח של ממשלת ישראל שהונפקו בחו"ל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</si>
  <si>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</si>
  <si>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</si>
  <si>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</si>
  <si>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</si>
  <si>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</si>
  <si>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</si>
  <si>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</si>
  <si>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</si>
  <si>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</si>
  <si>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</si>
  <si>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</si>
  <si>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</si>
  <si>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</si>
  <si>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</si>
  <si>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</si>
  <si>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</si>
  <si>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</si>
  <si>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</si>
  <si>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</si>
  <si>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</si>
  <si>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</si>
  <si>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</si>
  <si>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</si>
  <si>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</si>
  <si>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</si>
  <si>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</si>
  <si>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</si>
  <si>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</si>
  <si>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</si>
  <si>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</si>
  <si>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</si>
  <si>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</si>
  <si>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</si>
  <si>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</si>
  <si>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</si>
  <si>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</si>
  <si>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</si>
  <si>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</si>
  <si>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</si>
  <si>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</si>
  <si>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</si>
  <si>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23/07/20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</si>
  <si>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</si>
  <si>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</si>
  <si>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</si>
  <si>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</si>
  <si>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</si>
  <si>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</si>
  <si>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</si>
  <si>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</si>
  <si>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</si>
  <si>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17/12/20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</si>
  <si>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</si>
  <si>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</si>
  <si>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</si>
  <si>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</si>
  <si>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</si>
  <si>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31/05/20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</si>
  <si>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</si>
  <si>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</si>
  <si>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</si>
  <si>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</si>
  <si>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</si>
  <si>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10/08/20</t>
  </si>
  <si>
    <t>מקורות  אגח 11- מקורות</t>
  </si>
  <si>
    <t>1158476</t>
  </si>
  <si>
    <t>520010869</t>
  </si>
  <si>
    <t>שרותים</t>
  </si>
  <si>
    <t>11/02/21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</si>
  <si>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</si>
  <si>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</si>
  <si>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</si>
  <si>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</si>
  <si>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</si>
  <si>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</si>
  <si>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</si>
  <si>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</si>
  <si>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</si>
  <si>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</si>
  <si>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</si>
  <si>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</si>
  <si>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</si>
  <si>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</si>
  <si>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</si>
  <si>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</si>
  <si>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</si>
  <si>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</si>
  <si>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</si>
  <si>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</si>
  <si>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אגוד הנפ  אגח ט- אגוד הנפקות</t>
  </si>
  <si>
    <t>1139492</t>
  </si>
  <si>
    <t>513668277</t>
  </si>
  <si>
    <t>Aa1.il</t>
  </si>
  <si>
    <t>21/12/20</t>
  </si>
  <si>
    <t>אגוד הנפ אגח יא</t>
  </si>
  <si>
    <t>1157353</t>
  </si>
  <si>
    <t>04/11/20</t>
  </si>
  <si>
    <t>אגוד הנפ אגח יג'- אגוד הנפקות</t>
  </si>
  <si>
    <t>1161538</t>
  </si>
  <si>
    <t>04/12/19</t>
  </si>
  <si>
    <t>אגוד הנפקות אג"ח י</t>
  </si>
  <si>
    <t>1154764</t>
  </si>
  <si>
    <t>27/08/20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</si>
  <si>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</si>
  <si>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</si>
  <si>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</si>
  <si>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</si>
  <si>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</si>
  <si>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</si>
  <si>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</si>
  <si>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</si>
  <si>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</si>
  <si>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10/10/18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</si>
  <si>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</si>
  <si>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</si>
  <si>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</si>
  <si>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</si>
  <si>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</si>
  <si>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</si>
  <si>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</si>
  <si>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</si>
  <si>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</si>
  <si>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</si>
  <si>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</si>
  <si>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</si>
  <si>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</si>
  <si>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</si>
  <si>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</si>
  <si>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</si>
  <si>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</si>
  <si>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</si>
  <si>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</si>
  <si>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</si>
  <si>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</si>
  <si>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</si>
  <si>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</si>
  <si>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</si>
  <si>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</si>
  <si>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06/05/20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</si>
  <si>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</si>
  <si>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</si>
  <si>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</si>
  <si>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</si>
  <si>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</si>
  <si>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</si>
  <si>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</si>
  <si>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</si>
  <si>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</si>
  <si>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</si>
  <si>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</si>
  <si>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</si>
  <si>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</si>
  <si>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</si>
  <si>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25/02/21</t>
  </si>
  <si>
    <t>אגוד הנפ התח יט- אגוד הנפקות</t>
  </si>
  <si>
    <t>1124080</t>
  </si>
  <si>
    <t>Aa2.il</t>
  </si>
  <si>
    <t>21/11/19</t>
  </si>
  <si>
    <t>ביג  אגח יג- ביג</t>
  </si>
  <si>
    <t>1159516</t>
  </si>
  <si>
    <t>513623314</t>
  </si>
  <si>
    <t>ilAA</t>
  </si>
  <si>
    <t>ביג אגח יד- ביג</t>
  </si>
  <si>
    <t>1161512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</si>
  <si>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</si>
  <si>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</si>
  <si>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</si>
  <si>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</si>
  <si>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</si>
  <si>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</si>
  <si>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</si>
  <si>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</si>
  <si>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27/03/18</t>
  </si>
  <si>
    <t>מבני תעשיה אגח יט</t>
  </si>
  <si>
    <t>2260487</t>
  </si>
  <si>
    <t>520024126</t>
  </si>
  <si>
    <t>24/12/18</t>
  </si>
  <si>
    <t>מבני תעשיה אגח כג- מבנה נדל"ן (כ.ד)</t>
  </si>
  <si>
    <t>2260545</t>
  </si>
  <si>
    <t>30/01/20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</si>
  <si>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</si>
  <si>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</si>
  <si>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</si>
  <si>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</si>
  <si>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</si>
  <si>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</si>
  <si>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</si>
  <si>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</si>
  <si>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</si>
  <si>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</si>
  <si>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</si>
  <si>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</si>
  <si>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</si>
  <si>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</si>
  <si>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</si>
  <si>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</si>
  <si>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</si>
  <si>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</si>
  <si>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</si>
  <si>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</si>
  <si>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03/12/20</t>
  </si>
  <si>
    <t>ריט 1     אגח ו</t>
  </si>
  <si>
    <t>1138544</t>
  </si>
  <si>
    <t>513821488</t>
  </si>
  <si>
    <t>11/06/20</t>
  </si>
  <si>
    <t>שופרסל    אגח ו- שופרסל</t>
  </si>
  <si>
    <t>7770217</t>
  </si>
  <si>
    <t>520022732</t>
  </si>
  <si>
    <t>מסחר</t>
  </si>
  <si>
    <t>29/06/20</t>
  </si>
  <si>
    <t>אדמה אגח  2</t>
  </si>
  <si>
    <t>1110915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</si>
  <si>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</si>
  <si>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</si>
  <si>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</si>
  <si>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</si>
  <si>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</si>
  <si>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</si>
  <si>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28/06/20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</si>
  <si>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</si>
  <si>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</si>
  <si>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</si>
  <si>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</si>
  <si>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</si>
  <si>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</si>
  <si>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</si>
  <si>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ביג  אגח יח- ביג</t>
  </si>
  <si>
    <t>1174226</t>
  </si>
  <si>
    <t>Aa3.il</t>
  </si>
  <si>
    <t>22/03/21</t>
  </si>
  <si>
    <t>גזית גלוב אגח יד- גזית גלוב</t>
  </si>
  <si>
    <t>1260736</t>
  </si>
  <si>
    <t>520033234</t>
  </si>
  <si>
    <t>נדלן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</si>
  <si>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</si>
  <si>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</si>
  <si>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</si>
  <si>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</si>
  <si>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</si>
  <si>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</si>
  <si>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</si>
  <si>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</si>
  <si>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</si>
  <si>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</si>
  <si>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</si>
  <si>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</si>
  <si>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</si>
  <si>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</si>
  <si>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</si>
  <si>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</si>
  <si>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</si>
  <si>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</si>
  <si>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</si>
  <si>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</si>
  <si>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</si>
  <si>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</si>
  <si>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</si>
  <si>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20/12/20</t>
  </si>
  <si>
    <t>סלע נדל"ן אג3</t>
  </si>
  <si>
    <t>1138973</t>
  </si>
  <si>
    <t>24/02/20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</si>
  <si>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</si>
  <si>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</si>
  <si>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</si>
  <si>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</si>
  <si>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</si>
  <si>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</si>
  <si>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</si>
  <si>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</si>
  <si>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</si>
  <si>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</si>
  <si>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</si>
  <si>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</si>
  <si>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</si>
  <si>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אשטרום נכסים אג"ח 11</t>
  </si>
  <si>
    <t>2510238</t>
  </si>
  <si>
    <t>גירון     אגח ו- גירון פיתוח</t>
  </si>
  <si>
    <t>520044520</t>
  </si>
  <si>
    <t>A1.il</t>
  </si>
  <si>
    <t>04/01/21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</si>
  <si>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</si>
  <si>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</si>
  <si>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</si>
  <si>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</si>
  <si>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</si>
  <si>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</si>
  <si>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</si>
  <si>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</si>
  <si>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</si>
  <si>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</si>
  <si>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</si>
  <si>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מגה אור אגח ט- מגה אור</t>
  </si>
  <si>
    <t>1165141</t>
  </si>
  <si>
    <t>513257873</t>
  </si>
  <si>
    <t>07/01/21</t>
  </si>
  <si>
    <t>510560188</t>
  </si>
  <si>
    <t>A2.il</t>
  </si>
  <si>
    <t>25/10/20</t>
  </si>
  <si>
    <t>אפריקה נכס אגחח- אפי נכסים</t>
  </si>
  <si>
    <t>אשטרום נכסים אגח 7- אשטרום נכסים</t>
  </si>
  <si>
    <t>2510139</t>
  </si>
  <si>
    <t>ilA</t>
  </si>
  <si>
    <t>14/12/20</t>
  </si>
  <si>
    <t>אשטרום נכסים אגח 8- אשטרום נכסים</t>
  </si>
  <si>
    <t>2510162</t>
  </si>
  <si>
    <t>22/02/18</t>
  </si>
  <si>
    <t>ירושלים הנפקות אג"ח 10- ירושלים הנפקות</t>
  </si>
  <si>
    <t>1127414</t>
  </si>
  <si>
    <t>16/02/20</t>
  </si>
  <si>
    <t>מימון ישיר אג ב- מימון ישיר קב</t>
  </si>
  <si>
    <t>1168145</t>
  </si>
  <si>
    <t>513893123</t>
  </si>
  <si>
    <t>שרותים פיננסים</t>
  </si>
  <si>
    <t>26/08/20</t>
  </si>
  <si>
    <t>מימון ישיר אגחג</t>
  </si>
  <si>
    <t>1171214</t>
  </si>
  <si>
    <t>07/02/21</t>
  </si>
  <si>
    <t>שיכון ובינוי אגח 5- שיכון ובינוי</t>
  </si>
  <si>
    <t>1125210</t>
  </si>
  <si>
    <t>520036104</t>
  </si>
  <si>
    <t>בנייה</t>
  </si>
  <si>
    <t>13/03/19</t>
  </si>
  <si>
    <t>מגוריט אג1- מגוריט</t>
  </si>
  <si>
    <t>1141712</t>
  </si>
  <si>
    <t>515434074</t>
  </si>
  <si>
    <t>לא מדורג</t>
  </si>
  <si>
    <t>15/08/19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</si>
  <si>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</si>
  <si>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</si>
  <si>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</si>
  <si>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</si>
  <si>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</si>
  <si>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</si>
  <si>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</si>
  <si>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צור       אגח י- צור שמיר</t>
  </si>
  <si>
    <t>7300171</t>
  </si>
  <si>
    <t>520025586</t>
  </si>
  <si>
    <t>השקעה ואחזקות</t>
  </si>
  <si>
    <t>25/09/19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</si>
  <si>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</si>
  <si>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</si>
  <si>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</si>
  <si>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</si>
  <si>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</si>
  <si>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</si>
  <si>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</si>
  <si>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</si>
  <si>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</si>
  <si>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</si>
  <si>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</si>
  <si>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</si>
  <si>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מזרחי הנפקות אג"ח   41- מזרחי טפחות הנפק</t>
  </si>
  <si>
    <t>2310175</t>
  </si>
  <si>
    <t>31/03/21</t>
  </si>
  <si>
    <t>מרכנתיל הנפקות אגח ב</t>
  </si>
  <si>
    <t>1138205</t>
  </si>
  <si>
    <t>12/11/20</t>
  </si>
  <si>
    <t>חשמל     אגח 26- חשמל</t>
  </si>
  <si>
    <t>6000202</t>
  </si>
  <si>
    <t>נמלי ישראל אג"ח ג- נמלי ישראל</t>
  </si>
  <si>
    <t>1145580</t>
  </si>
  <si>
    <t>13/07/20</t>
  </si>
  <si>
    <t>פועלים הנפקות הת 16- פועלים הנפקות</t>
  </si>
  <si>
    <t>1940550</t>
  </si>
  <si>
    <t>05/01/20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</si>
  <si>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</si>
  <si>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</si>
  <si>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</si>
  <si>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</si>
  <si>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</si>
  <si>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</si>
  <si>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אקויטל    אגח 2- אקויטל</t>
  </si>
  <si>
    <t>7550122</t>
  </si>
  <si>
    <t>520030859</t>
  </si>
  <si>
    <t>02/12/19</t>
  </si>
  <si>
    <t>כיל       אגח ה</t>
  </si>
  <si>
    <t>2810299</t>
  </si>
  <si>
    <t>520027830</t>
  </si>
  <si>
    <t>22/02/21</t>
  </si>
  <si>
    <t>נפטא אגח ח- נפטא</t>
  </si>
  <si>
    <t>6430169</t>
  </si>
  <si>
    <t>520020942</t>
  </si>
  <si>
    <t>חיפושי נפט וגז</t>
  </si>
  <si>
    <t>תעשיה אוירית אג"ח 4</t>
  </si>
  <si>
    <t>1133131</t>
  </si>
  <si>
    <t>520027194</t>
  </si>
  <si>
    <t>ביטחוניות</t>
  </si>
  <si>
    <t>03/11/20</t>
  </si>
  <si>
    <t>אלוני חץ אגח יב- אלוני חץ</t>
  </si>
  <si>
    <t>520038506</t>
  </si>
  <si>
    <t>02/02/21</t>
  </si>
  <si>
    <t>בזק אגח 11- בזק</t>
  </si>
  <si>
    <t>2300234</t>
  </si>
  <si>
    <t>דה זראסאי אגח ג- דה זראסאי גרופ</t>
  </si>
  <si>
    <t>1137975</t>
  </si>
  <si>
    <t>1744984</t>
  </si>
  <si>
    <t>02/02/20</t>
  </si>
  <si>
    <t>הפניקס אג4- הפניקס</t>
  </si>
  <si>
    <t>7670250</t>
  </si>
  <si>
    <t>520017450</t>
  </si>
  <si>
    <t>04/02/21</t>
  </si>
  <si>
    <t>טאואר     אגח ז</t>
  </si>
  <si>
    <t>1138494</t>
  </si>
  <si>
    <t>520041997</t>
  </si>
  <si>
    <t>מוליכים למחצה</t>
  </si>
  <si>
    <t>פורמולה אג"ח 1- פורמולה מערכות</t>
  </si>
  <si>
    <t>2560142</t>
  </si>
  <si>
    <t>520036690</t>
  </si>
  <si>
    <t>שרותי מידע</t>
  </si>
  <si>
    <t>01/02/18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</si>
  <si>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</si>
  <si>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</si>
  <si>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</si>
  <si>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</si>
  <si>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</si>
  <si>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</si>
  <si>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</si>
  <si>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</si>
  <si>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24/02/21</t>
  </si>
  <si>
    <t>דמרי אג"ח 5- דמרי</t>
  </si>
  <si>
    <t>1134261</t>
  </si>
  <si>
    <t>511399388</t>
  </si>
  <si>
    <t>יוניברסל  אגח ד- יוניברסל מוטורס</t>
  </si>
  <si>
    <t>1172253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</si>
  <si>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</si>
  <si>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</si>
  <si>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</si>
  <si>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</si>
  <si>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</si>
  <si>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</si>
  <si>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</si>
  <si>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</si>
  <si>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</si>
  <si>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</si>
  <si>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</si>
  <si>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</si>
  <si>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</si>
  <si>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</si>
  <si>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  אגח ז- פרטנר</t>
  </si>
  <si>
    <t>1156397</t>
  </si>
  <si>
    <t>01/07/20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</si>
  <si>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</si>
  <si>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</si>
  <si>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</si>
  <si>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</si>
  <si>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</si>
  <si>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</si>
  <si>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</si>
  <si>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</si>
  <si>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אלון רבוע אגח ו- אלון רבוע כחול</t>
  </si>
  <si>
    <t>1169127</t>
  </si>
  <si>
    <t>520042847</t>
  </si>
  <si>
    <t>06/01/21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</si>
  <si>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</si>
  <si>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</si>
  <si>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</si>
  <si>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</si>
  <si>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</si>
  <si>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</si>
  <si>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</si>
  <si>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</si>
  <si>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</si>
  <si>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23/01/20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</si>
  <si>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</si>
  <si>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</si>
  <si>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</si>
  <si>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</si>
  <si>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</si>
  <si>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</si>
  <si>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</si>
  <si>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אגחה</t>
  </si>
  <si>
    <t>1168517</t>
  </si>
  <si>
    <t>512719485</t>
  </si>
  <si>
    <t>05/11/20</t>
  </si>
  <si>
    <t>סלקום    אגח יב- סלקום</t>
  </si>
  <si>
    <t>1143080</t>
  </si>
  <si>
    <t>511930125</t>
  </si>
  <si>
    <t>27/05/19</t>
  </si>
  <si>
    <t>קרסו  אגח ד- קרסו מוטורס</t>
  </si>
  <si>
    <t>1173566</t>
  </si>
  <si>
    <t>07/03/21</t>
  </si>
  <si>
    <t>קרסו אגח ב- קרסו מוטורס</t>
  </si>
  <si>
    <t>1139591</t>
  </si>
  <si>
    <t>13/05/20</t>
  </si>
  <si>
    <t>אוריין    אגח ב- אוריין</t>
  </si>
  <si>
    <t>1143379</t>
  </si>
  <si>
    <t>511068256</t>
  </si>
  <si>
    <t>ilA-</t>
  </si>
  <si>
    <t>22/04/19</t>
  </si>
  <si>
    <t>אנלייט אנרגיה אג ו- אנלייט אנרגיה</t>
  </si>
  <si>
    <t>7200173</t>
  </si>
  <si>
    <t>520041146</t>
  </si>
  <si>
    <t>A3.il</t>
  </si>
  <si>
    <t>01/09/20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</si>
  <si>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</si>
  <si>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</si>
  <si>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</si>
  <si>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</si>
  <si>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</si>
  <si>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</si>
  <si>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בזן   אגח יב- בזן (בתי זיקוק)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</si>
  <si>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</si>
  <si>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</si>
  <si>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</si>
  <si>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</si>
  <si>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</si>
  <si>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</si>
  <si>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</si>
  <si>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</si>
  <si>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</si>
  <si>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</si>
  <si>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</si>
  <si>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אביב בניה אגח 6- אביב בניה</t>
  </si>
  <si>
    <t>4440095</t>
  </si>
  <si>
    <t>520039264</t>
  </si>
  <si>
    <t>Baa1.il</t>
  </si>
  <si>
    <t>08/03/21</t>
  </si>
  <si>
    <t>אלומיי אג"ח ג</t>
  </si>
  <si>
    <t>1159375</t>
  </si>
  <si>
    <t>520039868</t>
  </si>
  <si>
    <t>23/02/21</t>
  </si>
  <si>
    <t>אלעד קנדה אגח ב- אלעד קנדה</t>
  </si>
  <si>
    <t>1160761</t>
  </si>
  <si>
    <t>1753</t>
  </si>
  <si>
    <t>ilBBB+</t>
  </si>
  <si>
    <t>פתאל החזקות אגח ג- פתאל החזקות</t>
  </si>
  <si>
    <t>1161785</t>
  </si>
  <si>
    <t>512607888</t>
  </si>
  <si>
    <t>מלונאות ותיירות</t>
  </si>
  <si>
    <t>16/12/19</t>
  </si>
  <si>
    <t>צרפתי     אגח ט- צרפתי</t>
  </si>
  <si>
    <t>4250197</t>
  </si>
  <si>
    <t>520039090</t>
  </si>
  <si>
    <t>27/01/21</t>
  </si>
  <si>
    <t>רבד אג"ח 2- רבד</t>
  </si>
  <si>
    <t>5260088</t>
  </si>
  <si>
    <t>520040148</t>
  </si>
  <si>
    <t>30/03/21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</si>
  <si>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</si>
  <si>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</si>
  <si>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</si>
  <si>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</si>
  <si>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</si>
  <si>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</si>
  <si>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</si>
  <si>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ברם אג"ח 1</t>
  </si>
  <si>
    <t>1135730</t>
  </si>
  <si>
    <t>513579482</t>
  </si>
  <si>
    <t>11/11/19</t>
  </si>
  <si>
    <t>אמ.די.ג'י אגח ב- אמ.די.ג'י</t>
  </si>
  <si>
    <t>1140557</t>
  </si>
  <si>
    <t>1632</t>
  </si>
  <si>
    <t>Baa3.il</t>
  </si>
  <si>
    <t>20/08/19</t>
  </si>
  <si>
    <t>דיסק השק  אגח י- דיסקונט השקעות</t>
  </si>
  <si>
    <t>6390348</t>
  </si>
  <si>
    <t>520023896</t>
  </si>
  <si>
    <t>ilBBB-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</si>
  <si>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</si>
  <si>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</si>
  <si>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</si>
  <si>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</si>
  <si>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</si>
  <si>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</si>
  <si>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</si>
  <si>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</si>
  <si>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</si>
  <si>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</si>
  <si>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</si>
  <si>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</si>
  <si>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</si>
  <si>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</si>
  <si>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</si>
  <si>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</si>
  <si>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</si>
  <si>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</si>
  <si>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</si>
  <si>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</si>
  <si>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</si>
  <si>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</si>
  <si>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</si>
  <si>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</si>
  <si>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</si>
  <si>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</si>
  <si>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</si>
  <si>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</si>
  <si>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</si>
  <si>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</si>
  <si>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</si>
  <si>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</si>
  <si>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</si>
  <si>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</si>
  <si>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</si>
  <si>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</si>
  <si>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</si>
  <si>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</si>
  <si>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</si>
  <si>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</si>
  <si>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</si>
  <si>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</si>
  <si>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</si>
  <si>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</si>
  <si>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</si>
  <si>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</si>
  <si>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</si>
  <si>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</si>
  <si>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</si>
  <si>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08/08/19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</si>
  <si>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</si>
  <si>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</si>
  <si>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</si>
  <si>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</si>
  <si>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</si>
  <si>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</si>
  <si>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</si>
  <si>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</si>
  <si>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</si>
  <si>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</si>
  <si>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</si>
  <si>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</si>
  <si>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</si>
  <si>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</si>
  <si>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</si>
  <si>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</si>
  <si>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</si>
  <si>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אג"ח 6- בזן (בתי זיקוק)</t>
  </si>
  <si>
    <t>2590396</t>
  </si>
  <si>
    <t>17/09/20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</si>
  <si>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</si>
  <si>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</si>
  <si>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</si>
  <si>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</si>
  <si>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</si>
  <si>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</si>
  <si>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בלומברג</t>
  </si>
  <si>
    <t>520013954</t>
  </si>
  <si>
    <t>Pharma &amp; Biotechnology</t>
  </si>
  <si>
    <t>BB-</t>
  </si>
  <si>
    <t>S&amp;P</t>
  </si>
  <si>
    <t>20/07/16</t>
  </si>
  <si>
    <t>AVGO 2.45 15/02/31</t>
  </si>
  <si>
    <t>US11135FBH38</t>
  </si>
  <si>
    <t>5256</t>
  </si>
  <si>
    <t>Telecommunication Services</t>
  </si>
  <si>
    <t>BBB-</t>
  </si>
  <si>
    <t>05/01/21</t>
  </si>
  <si>
    <t>XIAOMI  3.375 04/30</t>
  </si>
  <si>
    <t>USY77108AA93</t>
  </si>
  <si>
    <t>5263</t>
  </si>
  <si>
    <t>Technology Hardware &amp; Equip</t>
  </si>
  <si>
    <t>20/01/21</t>
  </si>
  <si>
    <t>ENOIGA 4.5 30/03/28</t>
  </si>
  <si>
    <t>IL0011736571</t>
  </si>
  <si>
    <t>560033185</t>
  </si>
  <si>
    <t>Energy</t>
  </si>
  <si>
    <t>Ba3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</si>
  <si>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</si>
  <si>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</si>
  <si>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</si>
  <si>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</si>
  <si>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</si>
  <si>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</si>
  <si>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</si>
  <si>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</si>
  <si>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</si>
  <si>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</si>
  <si>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</si>
  <si>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</si>
  <si>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</si>
  <si>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</si>
  <si>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</si>
  <si>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</si>
  <si>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</si>
  <si>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</si>
  <si>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</si>
  <si>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</si>
  <si>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</si>
  <si>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</si>
  <si>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</si>
  <si>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</si>
  <si>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</si>
  <si>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</si>
  <si>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</si>
  <si>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</si>
  <si>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</si>
  <si>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</si>
  <si>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</si>
  <si>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</si>
  <si>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</si>
  <si>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</si>
  <si>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</si>
  <si>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</si>
  <si>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</si>
  <si>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</si>
  <si>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</si>
  <si>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</si>
  <si>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</si>
  <si>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</si>
  <si>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</si>
  <si>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</si>
  <si>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אורמת אגח 4 - רמ</t>
  </si>
  <si>
    <t>1167212</t>
  </si>
  <si>
    <t>880326081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</si>
  <si>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</si>
  <si>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</si>
  <si>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</si>
  <si>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</si>
  <si>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</si>
  <si>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</si>
  <si>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</si>
  <si>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</si>
  <si>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</si>
  <si>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</si>
  <si>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</si>
  <si>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</si>
  <si>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</si>
  <si>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</si>
  <si>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</si>
  <si>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</si>
  <si>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</si>
  <si>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</si>
  <si>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</si>
  <si>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</si>
  <si>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</si>
  <si>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</si>
  <si>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</si>
  <si>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</si>
  <si>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</si>
  <si>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</si>
  <si>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</si>
  <si>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</si>
  <si>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23/09/20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</si>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</sst>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167" fontId="17" fillId="0" borderId="0" xfId="0" applyNumberFormat="1" applyFont="1" applyFill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02" headerRowBorderDxfId="401" tableBorderDxfId="400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385" dataDxfId="386" headerRowBorderDxfId="398" tableBorderDxfId="399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1" totalsRowShown="0" headerRowDxfId="371" dataDxfId="372" headerRowBorderDxfId="383" tableBorderDxfId="384">
  <autoFilter ref="A7:Q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2"/>
    <tableColumn id="8" name="סוג מטבע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7" dataDxfId="348" headerRowBorderDxfId="369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99" totalsRowShown="0" headerRowDxfId="333" dataDxfId="334" headerRowBorderDxfId="345" tableBorderDxfId="346">
  <autoFilter ref="A7:T1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180" dataDxfId="181" headerRowBorderDxfId="200" tableBorderDxfId="201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1083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1054</v>
      </c>
      <c r="B10" s="57" t="s">
        <v>13</v>
      </c>
      <c r="C10" s="63">
        <v>16574.474482346948</v>
      </c>
      <c r="D10" s="64">
        <v>4.9399999999999999E-2</v>
      </c>
    </row>
    <row r="11" spans="1:36">
      <c r="B11" s="57" t="s">
        <v>14</v>
      </c>
      <c r="C11" s="50"/>
      <c r="D11" s="50"/>
    </row>
    <row r="12" spans="1:36">
      <c r="A12" s="9" t="s">
        <v>1055</v>
      </c>
      <c r="B12" s="58" t="s">
        <v>15</v>
      </c>
      <c r="C12" s="65">
        <v>265967.31176347582</v>
      </c>
      <c r="D12" s="66">
        <v>0.79</v>
      </c>
    </row>
    <row r="13" spans="1:36">
      <c r="A13" s="9" t="s">
        <v>1056</v>
      </c>
      <c r="B13" s="58" t="s">
        <v>16</v>
      </c>
      <c r="C13" s="65">
        <v>0</v>
      </c>
      <c r="D13" s="66">
        <v>0</v>
      </c>
    </row>
    <row r="14" spans="1:36">
      <c r="A14" s="9" t="s">
        <v>1057</v>
      </c>
      <c r="B14" s="58" t="s">
        <v>17</v>
      </c>
      <c r="C14" s="65">
        <v>46023.839688941211</v>
      </c>
      <c r="D14" s="66">
        <v>0.13669999999999999</v>
      </c>
    </row>
    <row r="15" spans="1:36">
      <c r="A15" s="9" t="s">
        <v>1058</v>
      </c>
      <c r="B15" s="58" t="s">
        <v>18</v>
      </c>
      <c r="C15" s="65">
        <v>0</v>
      </c>
      <c r="D15" s="66">
        <v>0</v>
      </c>
    </row>
    <row r="16" spans="1:36">
      <c r="A16" s="9" t="s">
        <v>1059</v>
      </c>
      <c r="B16" s="58" t="s">
        <v>194</v>
      </c>
      <c r="C16" s="65">
        <v>0</v>
      </c>
      <c r="D16" s="66">
        <v>0</v>
      </c>
    </row>
    <row r="17" spans="1:4">
      <c r="A17" s="9" t="s">
        <v>1060</v>
      </c>
      <c r="B17" s="58" t="s">
        <v>19</v>
      </c>
      <c r="C17" s="65">
        <v>0</v>
      </c>
      <c r="D17" s="66">
        <v>0</v>
      </c>
    </row>
    <row r="18" spans="1:4">
      <c r="A18" s="9" t="s">
        <v>1061</v>
      </c>
      <c r="B18" s="58" t="s">
        <v>20</v>
      </c>
      <c r="C18" s="65">
        <v>7.633</v>
      </c>
      <c r="D18" s="66">
        <v>0</v>
      </c>
    </row>
    <row r="19" spans="1:4">
      <c r="A19" s="9" t="s">
        <v>1062</v>
      </c>
      <c r="B19" s="58" t="s">
        <v>21</v>
      </c>
      <c r="C19" s="65">
        <v>0</v>
      </c>
      <c r="D19" s="66">
        <v>0</v>
      </c>
    </row>
    <row r="20" spans="1:4">
      <c r="A20" s="9" t="s">
        <v>1063</v>
      </c>
      <c r="B20" s="58" t="s">
        <v>22</v>
      </c>
      <c r="C20" s="65">
        <v>0</v>
      </c>
      <c r="D20" s="66">
        <v>0</v>
      </c>
    </row>
    <row r="21" spans="1:4">
      <c r="A21" s="9" t="s">
        <v>1064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1065</v>
      </c>
      <c r="B23" s="58" t="s">
        <v>25</v>
      </c>
      <c r="C23" s="65">
        <v>0</v>
      </c>
      <c r="D23" s="66">
        <v>0</v>
      </c>
    </row>
    <row r="24" spans="1:4">
      <c r="A24" s="9" t="s">
        <v>1066</v>
      </c>
      <c r="B24" s="58" t="s">
        <v>26</v>
      </c>
      <c r="C24" s="65">
        <v>0</v>
      </c>
      <c r="D24" s="66">
        <v>0</v>
      </c>
    </row>
    <row r="25" spans="1:4">
      <c r="A25" s="9" t="s">
        <v>1067</v>
      </c>
      <c r="B25" s="58" t="s">
        <v>17</v>
      </c>
      <c r="C25" s="65">
        <v>2849.9416603529999</v>
      </c>
      <c r="D25" s="66">
        <v>8.5000000000000006E-3</v>
      </c>
    </row>
    <row r="26" spans="1:4">
      <c r="A26" s="9" t="s">
        <v>1068</v>
      </c>
      <c r="B26" s="58" t="s">
        <v>27</v>
      </c>
      <c r="C26" s="65">
        <v>0</v>
      </c>
      <c r="D26" s="66">
        <v>0</v>
      </c>
    </row>
    <row r="27" spans="1:4">
      <c r="A27" s="9" t="s">
        <v>1069</v>
      </c>
      <c r="B27" s="58" t="s">
        <v>28</v>
      </c>
      <c r="C27" s="65">
        <v>794.31728616800001</v>
      </c>
      <c r="D27" s="66">
        <v>2.3999999999999998E-3</v>
      </c>
    </row>
    <row r="28" spans="1:4">
      <c r="A28" s="9" t="s">
        <v>1070</v>
      </c>
      <c r="B28" s="58" t="s">
        <v>29</v>
      </c>
      <c r="C28" s="65">
        <v>0</v>
      </c>
      <c r="D28" s="66">
        <v>0</v>
      </c>
    </row>
    <row r="29" spans="1:4">
      <c r="A29" s="9" t="s">
        <v>1071</v>
      </c>
      <c r="B29" s="58" t="s">
        <v>30</v>
      </c>
      <c r="C29" s="65">
        <v>0</v>
      </c>
      <c r="D29" s="66">
        <v>0</v>
      </c>
    </row>
    <row r="30" spans="1:4">
      <c r="A30" s="9" t="s">
        <v>1072</v>
      </c>
      <c r="B30" s="58" t="s">
        <v>31</v>
      </c>
      <c r="C30" s="65">
        <v>0</v>
      </c>
      <c r="D30" s="66">
        <v>0</v>
      </c>
    </row>
    <row r="31" spans="1:4">
      <c r="A31" s="9" t="s">
        <v>1073</v>
      </c>
      <c r="B31" s="58" t="s">
        <v>32</v>
      </c>
      <c r="C31" s="65">
        <v>0</v>
      </c>
      <c r="D31" s="66">
        <v>0</v>
      </c>
    </row>
    <row r="32" spans="1:4">
      <c r="A32" s="9" t="s">
        <v>1074</v>
      </c>
      <c r="B32" s="57" t="s">
        <v>33</v>
      </c>
      <c r="C32" s="65">
        <v>4361.7077384465265</v>
      </c>
      <c r="D32" s="66">
        <v>1.2999999999999999E-2</v>
      </c>
    </row>
    <row r="33" spans="1:4">
      <c r="A33" s="9" t="s">
        <v>1075</v>
      </c>
      <c r="B33" s="57" t="s">
        <v>34</v>
      </c>
      <c r="C33" s="65">
        <v>0</v>
      </c>
      <c r="D33" s="66">
        <v>0</v>
      </c>
    </row>
    <row r="34" spans="1:4">
      <c r="A34" s="9" t="s">
        <v>1076</v>
      </c>
      <c r="B34" s="57" t="s">
        <v>35</v>
      </c>
      <c r="C34" s="65">
        <v>0</v>
      </c>
      <c r="D34" s="66">
        <v>0</v>
      </c>
    </row>
    <row r="35" spans="1:4">
      <c r="A35" s="9" t="s">
        <v>1077</v>
      </c>
      <c r="B35" s="57" t="s">
        <v>36</v>
      </c>
      <c r="C35" s="65">
        <v>0</v>
      </c>
      <c r="D35" s="66">
        <v>0</v>
      </c>
    </row>
    <row r="36" spans="1:4">
      <c r="A36" s="9" t="s">
        <v>1078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1079</v>
      </c>
      <c r="B38" s="60" t="s">
        <v>39</v>
      </c>
      <c r="C38" s="65">
        <v>0</v>
      </c>
      <c r="D38" s="66">
        <v>0</v>
      </c>
    </row>
    <row r="39" spans="1:4">
      <c r="A39" s="9" t="s">
        <v>1080</v>
      </c>
      <c r="B39" s="60" t="s">
        <v>40</v>
      </c>
      <c r="C39" s="65">
        <v>0</v>
      </c>
      <c r="D39" s="66">
        <v>0</v>
      </c>
    </row>
    <row r="40" spans="1:4">
      <c r="A40" s="9" t="s">
        <v>1081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336579.22561973147</v>
      </c>
      <c r="D41" s="66">
        <v>1</v>
      </c>
    </row>
    <row r="42" spans="1:4">
      <c r="A42" s="9" t="s">
        <v>1082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4" t="s">
        <v>44</v>
      </c>
      <c r="D44" s="83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5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16574.474482346948</v>
      </c>
      <c r="J9" s="64">
        <v>1</v>
      </c>
      <c r="K9" s="64">
        <v>4.9500000000000002E-2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16574.474482346948</v>
      </c>
      <c r="J10" s="68">
        <v>1</v>
      </c>
      <c r="K10" s="68">
        <v>4.9500000000000002E-2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14121.73038999995</v>
      </c>
      <c r="J11" s="68">
        <v>0.85289999999999999</v>
      </c>
      <c r="K11" s="68">
        <v>4.2200000000000001E-2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13353.68354-99.8650000000489</f>
        <v>13253.818539999951</v>
      </c>
      <c r="J12" s="66">
        <v>0.80089999999999995</v>
      </c>
      <c r="K12" s="66">
        <v>3.9699999999999999E-2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813.85969</v>
      </c>
      <c r="J13" s="66">
        <v>4.8800000000000003E-2</v>
      </c>
      <c r="K13" s="66">
        <v>2.3999999999999998E-3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54.052160000000001</v>
      </c>
      <c r="J14" s="66">
        <v>3.2000000000000002E-3</v>
      </c>
      <c r="K14" s="66">
        <v>2.0000000000000001E-4</v>
      </c>
    </row>
    <row r="15" spans="1:12">
      <c r="A15" s="67" t="s">
        <v>208</v>
      </c>
      <c r="C15" s="14"/>
      <c r="H15" s="68">
        <v>0</v>
      </c>
      <c r="I15" s="69">
        <v>2452.7440923469999</v>
      </c>
      <c r="J15" s="68">
        <v>0.14710000000000001</v>
      </c>
      <c r="K15" s="68">
        <v>7.3000000000000001E-3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67.145101287000003</v>
      </c>
      <c r="J16" s="66">
        <v>4.0000000000000001E-3</v>
      </c>
      <c r="K16" s="66">
        <v>2.0000000000000001E-4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2385.5989910600001</v>
      </c>
      <c r="J17" s="66">
        <v>0.1431</v>
      </c>
      <c r="K17" s="66">
        <v>7.1000000000000004E-3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>
        <v>0</v>
      </c>
      <c r="B32" t="s">
        <v>214</v>
      </c>
      <c r="C32" s="14"/>
      <c r="D32" t="s">
        <v>214</v>
      </c>
      <c r="F32" t="s">
        <v>214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6" t="s">
        <v>191</v>
      </c>
      <c r="N7" s="41" t="s">
        <v>55</v>
      </c>
      <c r="O7" s="41" t="s">
        <v>188</v>
      </c>
      <c r="P7" s="41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4.22</v>
      </c>
      <c r="H10" s="7"/>
      <c r="I10" s="7"/>
      <c r="J10" s="64">
        <v>-5.3E-3</v>
      </c>
      <c r="K10" s="63">
        <v>234203215.03999999</v>
      </c>
      <c r="L10" s="7"/>
      <c r="M10" s="63">
        <v>0</v>
      </c>
      <c r="N10" s="63">
        <v>265967.31176347582</v>
      </c>
      <c r="O10" s="7"/>
      <c r="P10" s="64">
        <v>1</v>
      </c>
      <c r="Q10" s="64">
        <v>0.79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4.22</v>
      </c>
      <c r="J11" s="68">
        <v>-5.4000000000000003E-3</v>
      </c>
      <c r="K11" s="69">
        <v>233553215.03999999</v>
      </c>
      <c r="M11" s="69">
        <v>0</v>
      </c>
      <c r="N11" s="69">
        <v>263341.03962170199</v>
      </c>
      <c r="P11" s="68">
        <v>0.99009999999999998</v>
      </c>
      <c r="Q11" s="68">
        <v>0.78220000000000001</v>
      </c>
    </row>
    <row r="12" spans="1:52">
      <c r="A12" s="67" t="s">
        <v>222</v>
      </c>
      <c r="B12" s="14"/>
      <c r="C12" s="14"/>
      <c r="G12" s="69">
        <v>3.84</v>
      </c>
      <c r="J12" s="68">
        <v>-1.4800000000000001E-2</v>
      </c>
      <c r="K12" s="69">
        <v>115984656.59</v>
      </c>
      <c r="M12" s="69">
        <v>0</v>
      </c>
      <c r="N12" s="69">
        <v>138257.610163137</v>
      </c>
      <c r="P12" s="68">
        <v>0.51980000000000004</v>
      </c>
      <c r="Q12" s="68">
        <v>0.41070000000000001</v>
      </c>
    </row>
    <row r="13" spans="1:52">
      <c r="A13" s="67" t="s">
        <v>223</v>
      </c>
      <c r="B13" s="14"/>
      <c r="C13" s="14"/>
      <c r="G13" s="69">
        <v>3.84</v>
      </c>
      <c r="J13" s="68">
        <v>-1.4800000000000001E-2</v>
      </c>
      <c r="K13" s="69">
        <v>115984656.59</v>
      </c>
      <c r="M13" s="69">
        <v>0</v>
      </c>
      <c r="N13" s="69">
        <v>138257.610163137</v>
      </c>
      <c r="P13" s="68">
        <v>0.51980000000000004</v>
      </c>
      <c r="Q13" s="68">
        <v>0.41070000000000001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9680000</v>
      </c>
      <c r="L14" s="65">
        <v>137.24</v>
      </c>
      <c r="M14" s="65">
        <v>0</v>
      </c>
      <c r="N14" s="65">
        <v>13284.832</v>
      </c>
      <c r="O14" s="66">
        <v>8.0000000000000004E-4</v>
      </c>
      <c r="P14" s="66">
        <v>4.99E-2</v>
      </c>
      <c r="Q14" s="66">
        <v>3.95E-2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230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16565000.51</v>
      </c>
      <c r="L15" s="65">
        <v>150.19</v>
      </c>
      <c r="M15" s="65">
        <v>0</v>
      </c>
      <c r="N15" s="65">
        <v>24878.974265968998</v>
      </c>
      <c r="O15" s="66">
        <v>1.1999999999999999E-3</v>
      </c>
      <c r="P15" s="66">
        <v>9.35E-2</v>
      </c>
      <c r="Q15" s="66">
        <v>7.3899999999999993E-2</v>
      </c>
    </row>
    <row r="16" spans="1:52">
      <c r="A16" t="s">
        <v>231</v>
      </c>
      <c r="B16" t="s">
        <v>232</v>
      </c>
      <c r="C16" t="s">
        <v>99</v>
      </c>
      <c r="D16" t="s">
        <v>226</v>
      </c>
      <c r="F16" t="s">
        <v>230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3897000</v>
      </c>
      <c r="L16" s="65">
        <v>112.49</v>
      </c>
      <c r="M16" s="65">
        <v>0</v>
      </c>
      <c r="N16" s="65">
        <v>4383.7353000000003</v>
      </c>
      <c r="O16" s="66">
        <v>2.0000000000000001E-4</v>
      </c>
      <c r="P16" s="66">
        <v>1.6500000000000001E-2</v>
      </c>
      <c r="Q16" s="66">
        <v>1.2999999999999999E-2</v>
      </c>
    </row>
    <row r="17" spans="1:17">
      <c r="A17" t="s">
        <v>233</v>
      </c>
      <c r="B17" t="s">
        <v>234</v>
      </c>
      <c r="C17" t="s">
        <v>99</v>
      </c>
      <c r="D17" t="s">
        <v>226</v>
      </c>
      <c r="F17" t="s">
        <v>235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37006000.079999998</v>
      </c>
      <c r="L17" s="65">
        <v>111.46</v>
      </c>
      <c r="M17" s="65">
        <v>0</v>
      </c>
      <c r="N17" s="65">
        <v>41246.887689167997</v>
      </c>
      <c r="O17" s="66">
        <v>1.9E-3</v>
      </c>
      <c r="P17" s="66">
        <v>0.15509999999999999</v>
      </c>
      <c r="Q17" s="66">
        <v>0.1225</v>
      </c>
    </row>
    <row r="18" spans="1:17">
      <c r="A18" t="s">
        <v>236</v>
      </c>
      <c r="B18" t="s">
        <v>237</v>
      </c>
      <c r="C18" t="s">
        <v>99</v>
      </c>
      <c r="D18" t="s">
        <v>226</v>
      </c>
      <c r="F18" t="s">
        <v>238</v>
      </c>
      <c r="G18" s="65">
        <v>8.01</v>
      </c>
      <c r="H18" t="s">
        <v>101</v>
      </c>
      <c r="I18" s="66">
        <v>5.0000000000000001E-3</v>
      </c>
      <c r="J18" s="66">
        <v>-6.3E-3</v>
      </c>
      <c r="K18" s="65">
        <v>10911000</v>
      </c>
      <c r="L18" s="65">
        <v>111.22</v>
      </c>
      <c r="M18" s="65">
        <v>0</v>
      </c>
      <c r="N18" s="65">
        <v>12135.2142</v>
      </c>
      <c r="O18" s="66">
        <v>5.0000000000000001E-4</v>
      </c>
      <c r="P18" s="66">
        <v>4.5600000000000002E-2</v>
      </c>
      <c r="Q18" s="66">
        <v>3.5999999999999997E-2</v>
      </c>
    </row>
    <row r="19" spans="1:17">
      <c r="A19" t="s">
        <v>239</v>
      </c>
      <c r="B19" t="s">
        <v>240</v>
      </c>
      <c r="C19" t="s">
        <v>99</v>
      </c>
      <c r="D19" t="s">
        <v>226</v>
      </c>
      <c r="F19" t="s">
        <v>241</v>
      </c>
      <c r="G19" s="65">
        <v>5.32</v>
      </c>
      <c r="H19" t="s">
        <v>101</v>
      </c>
      <c r="I19" s="66">
        <v>1E-3</v>
      </c>
      <c r="J19" s="66">
        <v>-9.2999999999999992E-3</v>
      </c>
      <c r="K19" s="65">
        <v>1340000</v>
      </c>
      <c r="L19" s="65">
        <v>107</v>
      </c>
      <c r="M19" s="65">
        <v>0</v>
      </c>
      <c r="N19" s="65">
        <v>1433.8</v>
      </c>
      <c r="O19" s="66">
        <v>2.0000000000000001E-4</v>
      </c>
      <c r="P19" s="66">
        <v>5.4000000000000003E-3</v>
      </c>
      <c r="Q19" s="66">
        <v>4.3E-3</v>
      </c>
    </row>
    <row r="20" spans="1:17">
      <c r="A20" t="s">
        <v>242</v>
      </c>
      <c r="B20" t="s">
        <v>243</v>
      </c>
      <c r="C20" t="s">
        <v>99</v>
      </c>
      <c r="D20" t="s">
        <v>226</v>
      </c>
      <c r="F20" t="s">
        <v>244</v>
      </c>
      <c r="G20" s="65">
        <v>4.5199999999999996</v>
      </c>
      <c r="H20" t="s">
        <v>101</v>
      </c>
      <c r="I20" s="66">
        <v>7.4999999999999997E-3</v>
      </c>
      <c r="J20" s="66">
        <v>-1.2699999999999999E-2</v>
      </c>
      <c r="K20" s="65">
        <v>24337656</v>
      </c>
      <c r="L20" s="65">
        <v>110.55</v>
      </c>
      <c r="M20" s="65">
        <v>0</v>
      </c>
      <c r="N20" s="65">
        <v>26905.278708000002</v>
      </c>
      <c r="O20" s="66">
        <v>1.1000000000000001E-3</v>
      </c>
      <c r="P20" s="66">
        <v>0.1012</v>
      </c>
      <c r="Q20" s="66">
        <v>7.9899999999999999E-2</v>
      </c>
    </row>
    <row r="21" spans="1:17">
      <c r="A21" t="s">
        <v>245</v>
      </c>
      <c r="B21" t="s">
        <v>246</v>
      </c>
      <c r="C21" t="s">
        <v>99</v>
      </c>
      <c r="D21" t="s">
        <v>226</v>
      </c>
      <c r="F21" t="s">
        <v>227</v>
      </c>
      <c r="G21" s="65">
        <v>6.03</v>
      </c>
      <c r="H21" t="s">
        <v>101</v>
      </c>
      <c r="I21" s="66">
        <v>7.4999999999999997E-3</v>
      </c>
      <c r="J21" s="66">
        <v>-1.2200000000000001E-2</v>
      </c>
      <c r="K21" s="65">
        <v>10608000</v>
      </c>
      <c r="L21" s="65">
        <v>113.35</v>
      </c>
      <c r="M21" s="65">
        <v>0</v>
      </c>
      <c r="N21" s="65">
        <v>12024.168</v>
      </c>
      <c r="O21" s="66">
        <v>5.0000000000000001E-4</v>
      </c>
      <c r="P21" s="66">
        <v>4.5199999999999997E-2</v>
      </c>
      <c r="Q21" s="66">
        <v>3.5700000000000003E-2</v>
      </c>
    </row>
    <row r="22" spans="1:17">
      <c r="A22" t="s">
        <v>247</v>
      </c>
      <c r="B22" t="s">
        <v>248</v>
      </c>
      <c r="C22" t="s">
        <v>99</v>
      </c>
      <c r="D22" t="s">
        <v>226</v>
      </c>
      <c r="F22" t="s">
        <v>249</v>
      </c>
      <c r="G22" s="65">
        <v>21.7</v>
      </c>
      <c r="H22" t="s">
        <v>101</v>
      </c>
      <c r="I22" s="66">
        <v>0.01</v>
      </c>
      <c r="J22" s="66">
        <v>2.3999999999999998E-3</v>
      </c>
      <c r="K22" s="65">
        <v>1640000</v>
      </c>
      <c r="L22" s="65">
        <v>119.8</v>
      </c>
      <c r="M22" s="65">
        <v>0</v>
      </c>
      <c r="N22" s="65">
        <v>1964.72</v>
      </c>
      <c r="O22" s="66">
        <v>1E-4</v>
      </c>
      <c r="P22" s="66">
        <v>7.4000000000000003E-3</v>
      </c>
      <c r="Q22" s="66">
        <v>5.7999999999999996E-3</v>
      </c>
    </row>
    <row r="23" spans="1:17">
      <c r="A23" s="67" t="s">
        <v>250</v>
      </c>
      <c r="B23" s="14"/>
      <c r="C23" s="14"/>
      <c r="G23" s="69">
        <v>4.6399999999999997</v>
      </c>
      <c r="J23" s="68">
        <v>5.0000000000000001E-3</v>
      </c>
      <c r="K23" s="69">
        <v>117568558.45</v>
      </c>
      <c r="M23" s="69">
        <v>0</v>
      </c>
      <c r="N23" s="69">
        <v>125083.42945856501</v>
      </c>
      <c r="P23" s="68">
        <v>0.4703</v>
      </c>
      <c r="Q23" s="68">
        <v>0.3715</v>
      </c>
    </row>
    <row r="24" spans="1:17">
      <c r="A24" s="67" t="s">
        <v>251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214</v>
      </c>
      <c r="B25" t="s">
        <v>214</v>
      </c>
      <c r="C25" s="14"/>
      <c r="D25" t="s">
        <v>214</v>
      </c>
      <c r="G25" s="65">
        <v>0</v>
      </c>
      <c r="H25" t="s">
        <v>214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252</v>
      </c>
      <c r="B26" s="14"/>
      <c r="C26" s="14"/>
      <c r="G26" s="69">
        <v>4.6399999999999997</v>
      </c>
      <c r="J26" s="68">
        <v>5.1000000000000004E-3</v>
      </c>
      <c r="K26" s="69">
        <v>117235225.45</v>
      </c>
      <c r="M26" s="69">
        <v>0</v>
      </c>
      <c r="N26" s="69">
        <v>124752.629789365</v>
      </c>
      <c r="P26" s="68">
        <v>0.46910000000000002</v>
      </c>
      <c r="Q26" s="68">
        <v>0.3705</v>
      </c>
    </row>
    <row r="27" spans="1:17">
      <c r="A27" t="s">
        <v>253</v>
      </c>
      <c r="B27" t="s">
        <v>254</v>
      </c>
      <c r="C27" t="s">
        <v>99</v>
      </c>
      <c r="D27" t="s">
        <v>226</v>
      </c>
      <c r="F27" t="s">
        <v>255</v>
      </c>
      <c r="G27" s="65">
        <v>0.17</v>
      </c>
      <c r="H27" t="s">
        <v>101</v>
      </c>
      <c r="I27" s="66">
        <v>0</v>
      </c>
      <c r="J27" s="66">
        <v>5.9999999999999995E-4</v>
      </c>
      <c r="K27" s="65">
        <v>1670000</v>
      </c>
      <c r="L27" s="65">
        <v>99.99</v>
      </c>
      <c r="M27" s="65">
        <v>0</v>
      </c>
      <c r="N27" s="65">
        <v>1669.8330000000001</v>
      </c>
      <c r="O27" s="66">
        <v>2.0000000000000001E-4</v>
      </c>
      <c r="P27" s="66">
        <v>6.3E-3</v>
      </c>
      <c r="Q27" s="66">
        <v>5.0000000000000001E-3</v>
      </c>
    </row>
    <row r="28" spans="1:17">
      <c r="A28" t="s">
        <v>256</v>
      </c>
      <c r="B28" t="s">
        <v>257</v>
      </c>
      <c r="C28" t="s">
        <v>99</v>
      </c>
      <c r="D28" t="s">
        <v>226</v>
      </c>
      <c r="F28" t="s">
        <v>258</v>
      </c>
      <c r="G28" s="65">
        <v>5.73</v>
      </c>
      <c r="H28" t="s">
        <v>101</v>
      </c>
      <c r="I28" s="66">
        <v>0.02</v>
      </c>
      <c r="J28" s="66">
        <v>6.4999999999999997E-3</v>
      </c>
      <c r="K28" s="65">
        <v>22240000</v>
      </c>
      <c r="L28" s="65">
        <v>107.9</v>
      </c>
      <c r="M28" s="65">
        <v>0</v>
      </c>
      <c r="N28" s="65">
        <v>23996.959999999999</v>
      </c>
      <c r="O28" s="66">
        <v>1.1000000000000001E-3</v>
      </c>
      <c r="P28" s="66">
        <v>9.0200000000000002E-2</v>
      </c>
      <c r="Q28" s="66">
        <v>7.1300000000000002E-2</v>
      </c>
    </row>
    <row r="29" spans="1:17">
      <c r="A29" t="s">
        <v>259</v>
      </c>
      <c r="B29" t="s">
        <v>260</v>
      </c>
      <c r="C29" t="s">
        <v>99</v>
      </c>
      <c r="D29" t="s">
        <v>226</v>
      </c>
      <c r="F29" t="s">
        <v>261</v>
      </c>
      <c r="G29" s="65">
        <v>8.65</v>
      </c>
      <c r="H29" t="s">
        <v>101</v>
      </c>
      <c r="I29" s="66">
        <v>0.01</v>
      </c>
      <c r="J29" s="66">
        <v>1.11E-2</v>
      </c>
      <c r="K29" s="65">
        <v>4200000</v>
      </c>
      <c r="L29" s="65">
        <v>99.2</v>
      </c>
      <c r="M29" s="65">
        <v>0</v>
      </c>
      <c r="N29" s="65">
        <v>4166.3999999999996</v>
      </c>
      <c r="O29" s="66">
        <v>2.0000000000000001E-4</v>
      </c>
      <c r="P29" s="66">
        <v>1.5699999999999999E-2</v>
      </c>
      <c r="Q29" s="66">
        <v>1.24E-2</v>
      </c>
    </row>
    <row r="30" spans="1:17">
      <c r="A30" t="s">
        <v>262</v>
      </c>
      <c r="B30" t="s">
        <v>263</v>
      </c>
      <c r="C30" t="s">
        <v>99</v>
      </c>
      <c r="D30" t="s">
        <v>226</v>
      </c>
      <c r="F30" t="s">
        <v>264</v>
      </c>
      <c r="G30" s="65">
        <v>18.28</v>
      </c>
      <c r="H30" t="s">
        <v>101</v>
      </c>
      <c r="I30" s="66">
        <v>3.7499999999999999E-2</v>
      </c>
      <c r="J30" s="66">
        <v>2.18E-2</v>
      </c>
      <c r="K30" s="65">
        <v>200000</v>
      </c>
      <c r="L30" s="65">
        <v>130.9</v>
      </c>
      <c r="M30" s="65">
        <v>0</v>
      </c>
      <c r="N30" s="65">
        <v>261.8</v>
      </c>
      <c r="O30" s="66">
        <v>0</v>
      </c>
      <c r="P30" s="66">
        <v>1E-3</v>
      </c>
      <c r="Q30" s="66">
        <v>8.0000000000000004E-4</v>
      </c>
    </row>
    <row r="31" spans="1:17">
      <c r="A31" t="s">
        <v>265</v>
      </c>
      <c r="B31" t="s">
        <v>266</v>
      </c>
      <c r="C31" t="s">
        <v>99</v>
      </c>
      <c r="D31" t="s">
        <v>226</v>
      </c>
      <c r="F31" t="s">
        <v>267</v>
      </c>
      <c r="G31" s="65">
        <v>14.26</v>
      </c>
      <c r="H31" t="s">
        <v>101</v>
      </c>
      <c r="I31" s="66">
        <v>1.4999999999999999E-2</v>
      </c>
      <c r="J31" s="66">
        <v>1.7899999999999999E-2</v>
      </c>
      <c r="K31" s="65">
        <v>333000</v>
      </c>
      <c r="L31" s="65">
        <v>97.2</v>
      </c>
      <c r="M31" s="65">
        <v>0</v>
      </c>
      <c r="N31" s="65">
        <v>323.67599999999999</v>
      </c>
      <c r="O31" s="66">
        <v>0</v>
      </c>
      <c r="P31" s="66">
        <v>1.1999999999999999E-3</v>
      </c>
      <c r="Q31" s="66">
        <v>1E-3</v>
      </c>
    </row>
    <row r="32" spans="1:17">
      <c r="A32" t="s">
        <v>268</v>
      </c>
      <c r="B32" t="s">
        <v>269</v>
      </c>
      <c r="C32" t="s">
        <v>99</v>
      </c>
      <c r="D32" t="s">
        <v>226</v>
      </c>
      <c r="F32" t="s">
        <v>270</v>
      </c>
      <c r="G32" s="65">
        <v>1.33</v>
      </c>
      <c r="H32" t="s">
        <v>101</v>
      </c>
      <c r="I32" s="66">
        <v>7.4999999999999997E-3</v>
      </c>
      <c r="J32" s="66">
        <v>6.9999999999999999E-4</v>
      </c>
      <c r="K32" s="65">
        <v>4573323</v>
      </c>
      <c r="L32" s="65">
        <v>101.4</v>
      </c>
      <c r="M32" s="65">
        <v>0</v>
      </c>
      <c r="N32" s="65">
        <v>4637.3495220000004</v>
      </c>
      <c r="O32" s="66">
        <v>2.9999999999999997E-4</v>
      </c>
      <c r="P32" s="66">
        <v>1.7399999999999999E-2</v>
      </c>
      <c r="Q32" s="66">
        <v>1.38E-2</v>
      </c>
    </row>
    <row r="33" spans="1:17">
      <c r="A33" t="s">
        <v>271</v>
      </c>
      <c r="B33" t="s">
        <v>272</v>
      </c>
      <c r="C33" t="s">
        <v>99</v>
      </c>
      <c r="D33" t="s">
        <v>226</v>
      </c>
      <c r="F33" t="s">
        <v>273</v>
      </c>
      <c r="G33" s="65">
        <v>6.95</v>
      </c>
      <c r="H33" t="s">
        <v>101</v>
      </c>
      <c r="I33" s="66">
        <v>2.2499999999999999E-2</v>
      </c>
      <c r="J33" s="66">
        <v>8.6999999999999994E-3</v>
      </c>
      <c r="K33" s="65">
        <v>20900000</v>
      </c>
      <c r="L33" s="65">
        <v>111.08</v>
      </c>
      <c r="M33" s="65">
        <v>0</v>
      </c>
      <c r="N33" s="65">
        <v>23215.72</v>
      </c>
      <c r="O33" s="66">
        <v>1.1000000000000001E-3</v>
      </c>
      <c r="P33" s="66">
        <v>8.7300000000000003E-2</v>
      </c>
      <c r="Q33" s="66">
        <v>6.9000000000000006E-2</v>
      </c>
    </row>
    <row r="34" spans="1:17">
      <c r="A34" t="s">
        <v>274</v>
      </c>
      <c r="B34" t="s">
        <v>275</v>
      </c>
      <c r="C34" t="s">
        <v>99</v>
      </c>
      <c r="D34" t="s">
        <v>226</v>
      </c>
      <c r="F34" t="s">
        <v>273</v>
      </c>
      <c r="G34" s="65">
        <v>1.66</v>
      </c>
      <c r="H34" t="s">
        <v>101</v>
      </c>
      <c r="I34" s="66">
        <v>1.2500000000000001E-2</v>
      </c>
      <c r="J34" s="66">
        <v>1.1000000000000001E-3</v>
      </c>
      <c r="K34" s="65">
        <v>6660000</v>
      </c>
      <c r="L34" s="65">
        <v>102.32</v>
      </c>
      <c r="M34" s="65">
        <v>0</v>
      </c>
      <c r="N34" s="65">
        <v>6814.5119999999997</v>
      </c>
      <c r="O34" s="66">
        <v>4.0000000000000002E-4</v>
      </c>
      <c r="P34" s="66">
        <v>2.5600000000000001E-2</v>
      </c>
      <c r="Q34" s="66">
        <v>2.0199999999999999E-2</v>
      </c>
    </row>
    <row r="35" spans="1:17">
      <c r="A35" t="s">
        <v>276</v>
      </c>
      <c r="B35" t="s">
        <v>277</v>
      </c>
      <c r="C35" t="s">
        <v>99</v>
      </c>
      <c r="D35" t="s">
        <v>226</v>
      </c>
      <c r="F35" t="s">
        <v>278</v>
      </c>
      <c r="G35" s="65">
        <v>1.96</v>
      </c>
      <c r="H35" t="s">
        <v>101</v>
      </c>
      <c r="I35" s="66">
        <v>4.2500000000000003E-2</v>
      </c>
      <c r="J35" s="66">
        <v>1.6000000000000001E-3</v>
      </c>
      <c r="K35" s="65">
        <v>3397379.45</v>
      </c>
      <c r="L35" s="65">
        <v>108.17</v>
      </c>
      <c r="M35" s="65">
        <v>0</v>
      </c>
      <c r="N35" s="65">
        <v>3674.9453510650001</v>
      </c>
      <c r="O35" s="66">
        <v>2.0000000000000001E-4</v>
      </c>
      <c r="P35" s="66">
        <v>1.38E-2</v>
      </c>
      <c r="Q35" s="66">
        <v>1.09E-2</v>
      </c>
    </row>
    <row r="36" spans="1:17">
      <c r="A36" t="s">
        <v>279</v>
      </c>
      <c r="B36" t="s">
        <v>280</v>
      </c>
      <c r="C36" t="s">
        <v>99</v>
      </c>
      <c r="D36" t="s">
        <v>226</v>
      </c>
      <c r="F36" t="s">
        <v>273</v>
      </c>
      <c r="G36" s="65">
        <v>2.9</v>
      </c>
      <c r="H36" t="s">
        <v>101</v>
      </c>
      <c r="I36" s="66">
        <v>3.7499999999999999E-2</v>
      </c>
      <c r="J36" s="66">
        <v>2.5000000000000001E-3</v>
      </c>
      <c r="K36" s="65">
        <v>8250000</v>
      </c>
      <c r="L36" s="65">
        <v>110.46</v>
      </c>
      <c r="M36" s="65">
        <v>0</v>
      </c>
      <c r="N36" s="65">
        <v>9112.9500000000007</v>
      </c>
      <c r="O36" s="66">
        <v>4.0000000000000002E-4</v>
      </c>
      <c r="P36" s="66">
        <v>3.4299999999999997E-2</v>
      </c>
      <c r="Q36" s="66">
        <v>2.7099999999999999E-2</v>
      </c>
    </row>
    <row r="37" spans="1:17">
      <c r="A37" t="s">
        <v>281</v>
      </c>
      <c r="B37" t="s">
        <v>282</v>
      </c>
      <c r="C37" t="s">
        <v>99</v>
      </c>
      <c r="D37" t="s">
        <v>226</v>
      </c>
      <c r="F37" t="s">
        <v>283</v>
      </c>
      <c r="G37" s="65">
        <v>4.26</v>
      </c>
      <c r="H37" t="s">
        <v>101</v>
      </c>
      <c r="I37" s="66">
        <v>1.7500000000000002E-2</v>
      </c>
      <c r="J37" s="66">
        <v>4.1999999999999997E-3</v>
      </c>
      <c r="K37" s="65">
        <v>29253523</v>
      </c>
      <c r="L37" s="65">
        <v>106.81</v>
      </c>
      <c r="M37" s="65">
        <v>0</v>
      </c>
      <c r="N37" s="65">
        <v>31245.687916300001</v>
      </c>
      <c r="O37" s="66">
        <v>1.5E-3</v>
      </c>
      <c r="P37" s="66">
        <v>0.11749999999999999</v>
      </c>
      <c r="Q37" s="66">
        <v>9.2799999999999994E-2</v>
      </c>
    </row>
    <row r="38" spans="1:17">
      <c r="A38" t="s">
        <v>284</v>
      </c>
      <c r="B38" t="s">
        <v>285</v>
      </c>
      <c r="C38" t="s">
        <v>99</v>
      </c>
      <c r="D38" t="s">
        <v>226</v>
      </c>
      <c r="F38" t="s">
        <v>238</v>
      </c>
      <c r="G38" s="65">
        <v>4.04</v>
      </c>
      <c r="H38" t="s">
        <v>101</v>
      </c>
      <c r="I38" s="66">
        <v>5.0000000000000001E-3</v>
      </c>
      <c r="J38" s="66">
        <v>3.8E-3</v>
      </c>
      <c r="K38" s="65">
        <v>7708000</v>
      </c>
      <c r="L38" s="65">
        <v>100.95</v>
      </c>
      <c r="M38" s="65">
        <v>0</v>
      </c>
      <c r="N38" s="65">
        <v>7781.2259999999997</v>
      </c>
      <c r="O38" s="66">
        <v>4.0000000000000002E-4</v>
      </c>
      <c r="P38" s="66">
        <v>2.93E-2</v>
      </c>
      <c r="Q38" s="66">
        <v>2.3099999999999999E-2</v>
      </c>
    </row>
    <row r="39" spans="1:17">
      <c r="A39" t="s">
        <v>286</v>
      </c>
      <c r="B39" t="s">
        <v>287</v>
      </c>
      <c r="C39" t="s">
        <v>99</v>
      </c>
      <c r="D39" t="s">
        <v>226</v>
      </c>
      <c r="F39" t="s">
        <v>288</v>
      </c>
      <c r="G39" s="65">
        <v>2.33</v>
      </c>
      <c r="H39" t="s">
        <v>101</v>
      </c>
      <c r="I39" s="66">
        <v>1.5E-3</v>
      </c>
      <c r="J39" s="66">
        <v>1.8E-3</v>
      </c>
      <c r="K39" s="65">
        <v>7850000</v>
      </c>
      <c r="L39" s="65">
        <v>100.02</v>
      </c>
      <c r="M39" s="65">
        <v>0</v>
      </c>
      <c r="N39" s="65">
        <v>7851.57</v>
      </c>
      <c r="O39" s="66">
        <v>5.0000000000000001E-4</v>
      </c>
      <c r="P39" s="66">
        <v>2.9499999999999998E-2</v>
      </c>
      <c r="Q39" s="66">
        <v>2.3300000000000001E-2</v>
      </c>
    </row>
    <row r="40" spans="1:17">
      <c r="A40" s="67" t="s">
        <v>289</v>
      </c>
      <c r="B40" s="14"/>
      <c r="C40" s="14"/>
      <c r="G40" s="69">
        <v>5.17</v>
      </c>
      <c r="J40" s="68">
        <v>1.8E-3</v>
      </c>
      <c r="K40" s="69">
        <v>333333</v>
      </c>
      <c r="M40" s="69">
        <v>0</v>
      </c>
      <c r="N40" s="69">
        <v>330.79966919999998</v>
      </c>
      <c r="P40" s="68">
        <v>1.1999999999999999E-3</v>
      </c>
      <c r="Q40" s="68">
        <v>1E-3</v>
      </c>
    </row>
    <row r="41" spans="1:17">
      <c r="A41" t="s">
        <v>290</v>
      </c>
      <c r="B41" t="s">
        <v>291</v>
      </c>
      <c r="C41" t="s">
        <v>99</v>
      </c>
      <c r="D41" t="s">
        <v>226</v>
      </c>
      <c r="F41" t="s">
        <v>292</v>
      </c>
      <c r="G41" s="65">
        <v>5.17</v>
      </c>
      <c r="H41" t="s">
        <v>101</v>
      </c>
      <c r="I41" s="66">
        <v>2.9999999999999997E-4</v>
      </c>
      <c r="J41" s="66">
        <v>1.8E-3</v>
      </c>
      <c r="K41" s="65">
        <v>333333</v>
      </c>
      <c r="L41" s="65">
        <v>99.24</v>
      </c>
      <c r="M41" s="65">
        <v>0</v>
      </c>
      <c r="N41" s="65">
        <v>330.79966919999998</v>
      </c>
      <c r="O41" s="66">
        <v>0</v>
      </c>
      <c r="P41" s="66">
        <v>1.1999999999999999E-3</v>
      </c>
      <c r="Q41" s="66">
        <v>1E-3</v>
      </c>
    </row>
    <row r="42" spans="1:17">
      <c r="A42" s="67" t="s">
        <v>293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214</v>
      </c>
      <c r="B43" t="s">
        <v>214</v>
      </c>
      <c r="C43" s="14"/>
      <c r="D43" t="s">
        <v>214</v>
      </c>
      <c r="G43" s="65">
        <v>0</v>
      </c>
      <c r="H43" t="s">
        <v>214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219</v>
      </c>
      <c r="B44" s="14"/>
      <c r="C44" s="14"/>
      <c r="G44" s="69">
        <v>4.0599999999999996</v>
      </c>
      <c r="J44" s="68">
        <v>4.7000000000000002E-3</v>
      </c>
      <c r="K44" s="69">
        <v>650000</v>
      </c>
      <c r="M44" s="69">
        <v>0</v>
      </c>
      <c r="N44" s="69">
        <v>2626.2721417738499</v>
      </c>
      <c r="P44" s="68">
        <v>9.9000000000000008E-3</v>
      </c>
      <c r="Q44" s="68">
        <v>7.7999999999999996E-3</v>
      </c>
    </row>
    <row r="45" spans="1:17">
      <c r="A45" s="67" t="s">
        <v>294</v>
      </c>
      <c r="B45" s="14"/>
      <c r="C45" s="14"/>
      <c r="G45" s="69">
        <v>4.0599999999999996</v>
      </c>
      <c r="J45" s="68">
        <v>4.7000000000000002E-3</v>
      </c>
      <c r="K45" s="69">
        <v>650000</v>
      </c>
      <c r="M45" s="69">
        <v>0</v>
      </c>
      <c r="N45" s="69">
        <v>2626.2721417738499</v>
      </c>
      <c r="P45" s="68">
        <v>9.9000000000000008E-3</v>
      </c>
      <c r="Q45" s="68">
        <v>7.7999999999999996E-3</v>
      </c>
    </row>
    <row r="46" spans="1:17">
      <c r="A46" t="s">
        <v>295</v>
      </c>
      <c r="B46" t="s">
        <v>296</v>
      </c>
      <c r="C46" t="s">
        <v>122</v>
      </c>
      <c r="D46" t="s">
        <v>297</v>
      </c>
      <c r="E46" t="s">
        <v>298</v>
      </c>
      <c r="F46" t="s">
        <v>299</v>
      </c>
      <c r="G46" s="65">
        <v>7.93</v>
      </c>
      <c r="H46" t="s">
        <v>105</v>
      </c>
      <c r="I46" s="66">
        <v>2.5000000000000001E-2</v>
      </c>
      <c r="J46" s="66">
        <v>2.1700000000000001E-2</v>
      </c>
      <c r="K46" s="65">
        <v>50000</v>
      </c>
      <c r="L46" s="65">
        <v>103.1908334</v>
      </c>
      <c r="M46" s="65">
        <v>0</v>
      </c>
      <c r="N46" s="65">
        <v>172.0191192778</v>
      </c>
      <c r="O46" s="66">
        <v>1E-4</v>
      </c>
      <c r="P46" s="66">
        <v>5.9999999999999995E-4</v>
      </c>
      <c r="Q46" s="66">
        <v>5.0000000000000001E-4</v>
      </c>
    </row>
    <row r="47" spans="1:17">
      <c r="A47" t="s">
        <v>300</v>
      </c>
      <c r="B47" t="s">
        <v>301</v>
      </c>
      <c r="C47" t="s">
        <v>122</v>
      </c>
      <c r="D47" t="s">
        <v>297</v>
      </c>
      <c r="E47" t="s">
        <v>298</v>
      </c>
      <c r="F47" t="s">
        <v>302</v>
      </c>
      <c r="G47" s="65">
        <v>8.2200000000000006</v>
      </c>
      <c r="H47" t="s">
        <v>105</v>
      </c>
      <c r="I47" s="66">
        <v>2.75E-2</v>
      </c>
      <c r="J47" s="66">
        <v>2.2100000000000002E-2</v>
      </c>
      <c r="K47" s="65">
        <v>100000</v>
      </c>
      <c r="L47" s="65">
        <v>105.24858330000001</v>
      </c>
      <c r="M47" s="65">
        <v>0</v>
      </c>
      <c r="N47" s="65">
        <v>350.89877672220001</v>
      </c>
      <c r="O47" s="66">
        <v>1E-4</v>
      </c>
      <c r="P47" s="66">
        <v>1.2999999999999999E-3</v>
      </c>
      <c r="Q47" s="66">
        <v>1E-3</v>
      </c>
    </row>
    <row r="48" spans="1:17">
      <c r="A48" t="s">
        <v>303</v>
      </c>
      <c r="B48" t="s">
        <v>304</v>
      </c>
      <c r="C48" t="s">
        <v>122</v>
      </c>
      <c r="D48" t="s">
        <v>297</v>
      </c>
      <c r="E48" t="s">
        <v>298</v>
      </c>
      <c r="F48" t="s">
        <v>305</v>
      </c>
      <c r="G48" s="65">
        <v>2.75</v>
      </c>
      <c r="H48" t="s">
        <v>109</v>
      </c>
      <c r="I48" s="66">
        <v>2.8799999999999999E-2</v>
      </c>
      <c r="J48" s="66">
        <v>-1.1000000000000001E-3</v>
      </c>
      <c r="K48" s="65">
        <v>450000</v>
      </c>
      <c r="L48" s="65">
        <v>108.96315277777778</v>
      </c>
      <c r="M48" s="65">
        <v>0</v>
      </c>
      <c r="N48" s="65">
        <v>1918.5305754312501</v>
      </c>
      <c r="O48" s="66">
        <v>1E-4</v>
      </c>
      <c r="P48" s="66">
        <v>7.1999999999999998E-3</v>
      </c>
      <c r="Q48" s="66">
        <v>5.7000000000000002E-3</v>
      </c>
    </row>
    <row r="49" spans="1:17">
      <c r="A49" t="s">
        <v>306</v>
      </c>
      <c r="B49" t="s">
        <v>307</v>
      </c>
      <c r="C49" t="s">
        <v>308</v>
      </c>
      <c r="D49" t="s">
        <v>297</v>
      </c>
      <c r="E49" t="s">
        <v>298</v>
      </c>
      <c r="F49" t="s">
        <v>309</v>
      </c>
      <c r="G49" s="65">
        <v>6.16</v>
      </c>
      <c r="H49" t="s">
        <v>105</v>
      </c>
      <c r="I49" s="66">
        <v>3.2500000000000001E-2</v>
      </c>
      <c r="J49" s="66">
        <v>1.66E-2</v>
      </c>
      <c r="K49" s="65">
        <v>50000</v>
      </c>
      <c r="L49" s="65">
        <v>110.8720278</v>
      </c>
      <c r="M49" s="65">
        <v>0</v>
      </c>
      <c r="N49" s="65">
        <v>184.8236703426</v>
      </c>
      <c r="O49" s="66">
        <v>1E-4</v>
      </c>
      <c r="P49" s="66">
        <v>6.9999999999999999E-4</v>
      </c>
      <c r="Q49" s="66">
        <v>5.0000000000000001E-4</v>
      </c>
    </row>
    <row r="50" spans="1:17">
      <c r="A50" s="67" t="s">
        <v>310</v>
      </c>
      <c r="B50" s="14"/>
      <c r="C50" s="14"/>
      <c r="G50" s="69">
        <v>0</v>
      </c>
      <c r="J50" s="68">
        <v>0</v>
      </c>
      <c r="K50" s="69">
        <v>0</v>
      </c>
      <c r="M50" s="69">
        <v>0</v>
      </c>
      <c r="N50" s="69">
        <v>0</v>
      </c>
      <c r="P50" s="68">
        <v>0</v>
      </c>
      <c r="Q50" s="68">
        <v>0</v>
      </c>
    </row>
    <row r="51" spans="1:17">
      <c r="A51" t="s">
        <v>214</v>
      </c>
      <c r="B51" t="s">
        <v>214</v>
      </c>
      <c r="C51" s="14"/>
      <c r="D51" t="s">
        <v>214</v>
      </c>
      <c r="G51" s="65">
        <v>0</v>
      </c>
      <c r="H51" t="s">
        <v>214</v>
      </c>
      <c r="I51" s="66">
        <v>0</v>
      </c>
      <c r="J51" s="66">
        <v>0</v>
      </c>
      <c r="K51" s="65">
        <v>0</v>
      </c>
      <c r="L51" s="65">
        <v>0</v>
      </c>
      <c r="N51" s="65">
        <v>0</v>
      </c>
      <c r="O51" s="66">
        <v>0</v>
      </c>
      <c r="P51" s="66">
        <v>0</v>
      </c>
      <c r="Q51" s="66">
        <v>0</v>
      </c>
    </row>
    <row r="52" spans="1:17">
      <c r="A52" s="88" t="s">
        <v>311</v>
      </c>
      <c r="B52" s="14"/>
      <c r="C52" s="14"/>
    </row>
    <row r="53" spans="1:17">
      <c r="A53" s="88" t="s">
        <v>312</v>
      </c>
      <c r="B53" s="14"/>
      <c r="C53" s="14"/>
    </row>
    <row r="54" spans="1:17">
      <c r="A54" s="88" t="s">
        <v>313</v>
      </c>
      <c r="B54" s="14"/>
      <c r="C54" s="14"/>
    </row>
    <row r="55" spans="1:17">
      <c r="A55" s="88" t="s">
        <v>314</v>
      </c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9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BO5" s="16"/>
    </row>
    <row r="6" spans="1:67" ht="26.25" customHeight="1">
      <c r="A6" s="89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J6" s="16"/>
      <c r="BO6" s="16"/>
    </row>
    <row r="7" spans="1:67" s="16" customFormat="1" ht="20.25">
      <c r="A7" s="100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6" t="s">
        <v>191</v>
      </c>
      <c r="Q7" s="43" t="s">
        <v>55</v>
      </c>
      <c r="R7" s="43" t="s">
        <v>72</v>
      </c>
      <c r="S7" s="43" t="s">
        <v>56</v>
      </c>
      <c r="T7" s="101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315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316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317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8" t="s">
        <v>221</v>
      </c>
      <c r="B23" s="14"/>
      <c r="C23" s="14"/>
      <c r="D23" s="14"/>
      <c r="E23" s="14"/>
      <c r="F23" s="14"/>
    </row>
    <row r="24" spans="1:20">
      <c r="A24" s="88" t="s">
        <v>311</v>
      </c>
      <c r="B24" s="14"/>
      <c r="C24" s="14"/>
      <c r="D24" s="14"/>
      <c r="E24" s="14"/>
      <c r="F24" s="14"/>
    </row>
    <row r="25" spans="1:20">
      <c r="A25" s="88" t="s">
        <v>312</v>
      </c>
      <c r="B25" s="14"/>
      <c r="C25" s="14"/>
      <c r="D25" s="14"/>
      <c r="E25" s="14"/>
      <c r="F25" s="14"/>
    </row>
    <row r="26" spans="1:20">
      <c r="A26" s="88" t="s">
        <v>313</v>
      </c>
      <c r="B26" s="14"/>
      <c r="C26" s="14"/>
      <c r="D26" s="14"/>
      <c r="E26" s="14"/>
      <c r="F26" s="14"/>
    </row>
    <row r="27" spans="1:20">
      <c r="A27" s="88" t="s">
        <v>314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3"/>
  <sheetViews>
    <sheetView rightToLeft="1" workbookViewId="0">
      <selection activeCell="U189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65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3.87</v>
      </c>
      <c r="K10" s="7"/>
      <c r="L10" s="7"/>
      <c r="M10" s="64">
        <v>2.2599999999999999E-2</v>
      </c>
      <c r="N10" s="63">
        <f>N11+N193</f>
        <v>43241474.250000015</v>
      </c>
      <c r="O10" s="28"/>
      <c r="P10" s="63">
        <v>92.262910000000005</v>
      </c>
      <c r="Q10" s="63">
        <v>46023.839688941211</v>
      </c>
      <c r="R10" s="7"/>
      <c r="S10" s="64">
        <v>1</v>
      </c>
      <c r="T10" s="64">
        <v>0.13669999999999999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3.83</v>
      </c>
      <c r="M11" s="68">
        <v>2.2499999999999999E-2</v>
      </c>
      <c r="N11" s="69">
        <f>N12+N104+N178+N191</f>
        <v>43104474.250000015</v>
      </c>
      <c r="P11" s="69">
        <v>92.262910000000005</v>
      </c>
      <c r="Q11" s="69">
        <v>45544.70915797662</v>
      </c>
      <c r="S11" s="68">
        <v>0.98960000000000004</v>
      </c>
      <c r="T11" s="68">
        <v>0.1353</v>
      </c>
    </row>
    <row r="12" spans="1:65">
      <c r="A12" s="67" t="s">
        <v>315</v>
      </c>
      <c r="B12" s="14"/>
      <c r="C12" s="14"/>
      <c r="D12" s="14"/>
      <c r="E12" s="14"/>
      <c r="J12" s="69">
        <v>4.6100000000000003</v>
      </c>
      <c r="M12" s="68">
        <v>5.9999999999999995E-4</v>
      </c>
      <c r="N12" s="69">
        <f>SUM(N13:N103)</f>
        <v>24994324.870000012</v>
      </c>
      <c r="P12" s="69">
        <v>53.342280000000002</v>
      </c>
      <c r="Q12" s="69">
        <v>27337.972841564635</v>
      </c>
      <c r="S12" s="68">
        <v>0.59399999999999997</v>
      </c>
      <c r="T12" s="68">
        <v>8.1199999999999994E-2</v>
      </c>
    </row>
    <row r="13" spans="1:65">
      <c r="A13" t="s">
        <v>319</v>
      </c>
      <c r="B13" t="s">
        <v>320</v>
      </c>
      <c r="C13" t="s">
        <v>99</v>
      </c>
      <c r="D13" t="s">
        <v>122</v>
      </c>
      <c r="E13" t="s">
        <v>321</v>
      </c>
      <c r="F13" t="s">
        <v>322</v>
      </c>
      <c r="G13" t="s">
        <v>204</v>
      </c>
      <c r="H13" t="s">
        <v>205</v>
      </c>
      <c r="I13" t="s">
        <v>323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1161000</v>
      </c>
      <c r="O13" s="65">
        <v>104.11</v>
      </c>
      <c r="P13" s="65">
        <v>0</v>
      </c>
      <c r="Q13" s="65">
        <v>1208.7171000000001</v>
      </c>
      <c r="R13" s="66">
        <v>2.0000000000000001E-4</v>
      </c>
      <c r="S13" s="66">
        <v>2.63E-2</v>
      </c>
      <c r="T13" s="66">
        <v>3.5999999999999999E-3</v>
      </c>
    </row>
    <row r="14" spans="1:65">
      <c r="A14" t="s">
        <v>324</v>
      </c>
      <c r="B14" t="s">
        <v>325</v>
      </c>
      <c r="C14" t="s">
        <v>99</v>
      </c>
      <c r="D14" t="s">
        <v>122</v>
      </c>
      <c r="E14" t="s">
        <v>321</v>
      </c>
      <c r="F14" t="s">
        <v>322</v>
      </c>
      <c r="G14" t="s">
        <v>204</v>
      </c>
      <c r="H14" t="s">
        <v>205</v>
      </c>
      <c r="I14" t="s">
        <v>326</v>
      </c>
      <c r="J14" s="65">
        <v>5.37</v>
      </c>
      <c r="K14" t="s">
        <v>101</v>
      </c>
      <c r="L14" s="66">
        <v>5.0000000000000001E-4</v>
      </c>
      <c r="M14" s="66">
        <v>-1E-3</v>
      </c>
      <c r="N14" s="65">
        <v>937000.91</v>
      </c>
      <c r="O14" s="65">
        <v>101.31</v>
      </c>
      <c r="P14" s="65">
        <v>0</v>
      </c>
      <c r="Q14" s="65">
        <v>949.27562192100004</v>
      </c>
      <c r="R14" s="66">
        <v>1.2999999999999999E-3</v>
      </c>
      <c r="S14" s="66">
        <v>2.06E-2</v>
      </c>
      <c r="T14" s="66">
        <v>2.8E-3</v>
      </c>
    </row>
    <row r="15" spans="1:65">
      <c r="A15" t="s">
        <v>327</v>
      </c>
      <c r="B15" t="s">
        <v>328</v>
      </c>
      <c r="C15" t="s">
        <v>99</v>
      </c>
      <c r="D15" t="s">
        <v>122</v>
      </c>
      <c r="E15" t="s">
        <v>329</v>
      </c>
      <c r="F15" t="s">
        <v>330</v>
      </c>
      <c r="G15" t="s">
        <v>204</v>
      </c>
      <c r="H15" t="s">
        <v>205</v>
      </c>
      <c r="I15" t="s">
        <v>331</v>
      </c>
      <c r="J15" s="65">
        <v>4.4400000000000004</v>
      </c>
      <c r="K15" t="s">
        <v>101</v>
      </c>
      <c r="L15" s="66">
        <v>1E-3</v>
      </c>
      <c r="M15" s="66">
        <v>-5.3E-3</v>
      </c>
      <c r="N15" s="65">
        <v>608000</v>
      </c>
      <c r="O15" s="65">
        <v>103.43</v>
      </c>
      <c r="P15" s="65">
        <v>0</v>
      </c>
      <c r="Q15" s="65">
        <v>628.85440000000006</v>
      </c>
      <c r="R15" s="66">
        <v>4.0000000000000002E-4</v>
      </c>
      <c r="S15" s="66">
        <v>1.37E-2</v>
      </c>
      <c r="T15" s="66">
        <v>1.9E-3</v>
      </c>
    </row>
    <row r="16" spans="1:65">
      <c r="A16" t="s">
        <v>332</v>
      </c>
      <c r="B16" t="s">
        <v>333</v>
      </c>
      <c r="C16" t="s">
        <v>99</v>
      </c>
      <c r="D16" t="s">
        <v>122</v>
      </c>
      <c r="E16" t="s">
        <v>334</v>
      </c>
      <c r="F16" t="s">
        <v>330</v>
      </c>
      <c r="G16" t="s">
        <v>335</v>
      </c>
      <c r="H16" t="s">
        <v>149</v>
      </c>
      <c r="I16" t="s">
        <v>336</v>
      </c>
      <c r="J16" s="65">
        <v>2.4</v>
      </c>
      <c r="K16" t="s">
        <v>101</v>
      </c>
      <c r="L16" s="66">
        <v>0.01</v>
      </c>
      <c r="M16" s="66">
        <v>-6.8999999999999999E-3</v>
      </c>
      <c r="N16" s="65">
        <v>487000</v>
      </c>
      <c r="O16" s="65">
        <v>105.67</v>
      </c>
      <c r="P16" s="65">
        <v>0</v>
      </c>
      <c r="Q16" s="65">
        <v>514.61289999999997</v>
      </c>
      <c r="R16" s="66">
        <v>2.0000000000000001E-4</v>
      </c>
      <c r="S16" s="66">
        <v>1.12E-2</v>
      </c>
      <c r="T16" s="66">
        <v>1.5E-3</v>
      </c>
    </row>
    <row r="17" spans="1:20">
      <c r="A17" t="s">
        <v>337</v>
      </c>
      <c r="B17" t="s">
        <v>338</v>
      </c>
      <c r="C17" t="s">
        <v>99</v>
      </c>
      <c r="D17" t="s">
        <v>122</v>
      </c>
      <c r="E17" t="s">
        <v>339</v>
      </c>
      <c r="F17" t="s">
        <v>330</v>
      </c>
      <c r="G17" t="s">
        <v>204</v>
      </c>
      <c r="H17" t="s">
        <v>205</v>
      </c>
      <c r="I17" t="s">
        <v>340</v>
      </c>
      <c r="J17" s="65">
        <v>3.45</v>
      </c>
      <c r="K17" t="s">
        <v>101</v>
      </c>
      <c r="L17" s="66">
        <v>8.6E-3</v>
      </c>
      <c r="M17" s="66">
        <v>-8.8999999999999999E-3</v>
      </c>
      <c r="N17" s="65">
        <v>574000</v>
      </c>
      <c r="O17" s="65">
        <v>107.85</v>
      </c>
      <c r="P17" s="65">
        <v>0</v>
      </c>
      <c r="Q17" s="65">
        <v>619.05899999999997</v>
      </c>
      <c r="R17" s="66">
        <v>2.0000000000000001E-4</v>
      </c>
      <c r="S17" s="66">
        <v>1.35E-2</v>
      </c>
      <c r="T17" s="66">
        <v>1.8E-3</v>
      </c>
    </row>
    <row r="18" spans="1:20">
      <c r="A18" t="s">
        <v>341</v>
      </c>
      <c r="B18" t="s">
        <v>342</v>
      </c>
      <c r="C18" t="s">
        <v>99</v>
      </c>
      <c r="D18" t="s">
        <v>122</v>
      </c>
      <c r="E18" t="s">
        <v>339</v>
      </c>
      <c r="F18" t="s">
        <v>330</v>
      </c>
      <c r="G18" t="s">
        <v>204</v>
      </c>
      <c r="H18" t="s">
        <v>205</v>
      </c>
      <c r="I18" t="s">
        <v>343</v>
      </c>
      <c r="J18" s="65">
        <v>6.27</v>
      </c>
      <c r="K18" t="s">
        <v>101</v>
      </c>
      <c r="L18" s="66">
        <v>1.2200000000000001E-2</v>
      </c>
      <c r="M18" s="66">
        <v>-3.8999999999999998E-3</v>
      </c>
      <c r="N18" s="65">
        <v>101000</v>
      </c>
      <c r="O18" s="65">
        <v>112.46</v>
      </c>
      <c r="P18" s="65">
        <v>0</v>
      </c>
      <c r="Q18" s="65">
        <v>113.58459999999999</v>
      </c>
      <c r="R18" s="66">
        <v>1E-4</v>
      </c>
      <c r="S18" s="66">
        <v>2.5000000000000001E-3</v>
      </c>
      <c r="T18" s="66">
        <v>2.9999999999999997E-4</v>
      </c>
    </row>
    <row r="19" spans="1:20">
      <c r="A19" t="s">
        <v>344</v>
      </c>
      <c r="B19" t="s">
        <v>345</v>
      </c>
      <c r="C19" t="s">
        <v>99</v>
      </c>
      <c r="D19" t="s">
        <v>122</v>
      </c>
      <c r="E19" t="s">
        <v>339</v>
      </c>
      <c r="F19" t="s">
        <v>330</v>
      </c>
      <c r="G19" t="s">
        <v>204</v>
      </c>
      <c r="H19" t="s">
        <v>205</v>
      </c>
      <c r="I19" t="s">
        <v>346</v>
      </c>
      <c r="J19" s="65">
        <v>2.58</v>
      </c>
      <c r="K19" t="s">
        <v>101</v>
      </c>
      <c r="L19" s="66">
        <v>1E-3</v>
      </c>
      <c r="M19" s="66">
        <v>-6.1999999999999998E-3</v>
      </c>
      <c r="N19" s="65">
        <v>747000</v>
      </c>
      <c r="O19" s="65">
        <v>102.43</v>
      </c>
      <c r="P19" s="65">
        <v>0</v>
      </c>
      <c r="Q19" s="65">
        <v>765.15210000000002</v>
      </c>
      <c r="R19" s="66">
        <v>2.9999999999999997E-4</v>
      </c>
      <c r="S19" s="66">
        <v>1.66E-2</v>
      </c>
      <c r="T19" s="66">
        <v>2.3E-3</v>
      </c>
    </row>
    <row r="20" spans="1:20">
      <c r="A20" t="s">
        <v>347</v>
      </c>
      <c r="B20" t="s">
        <v>348</v>
      </c>
      <c r="C20" t="s">
        <v>99</v>
      </c>
      <c r="D20" t="s">
        <v>122</v>
      </c>
      <c r="E20" t="s">
        <v>339</v>
      </c>
      <c r="F20" t="s">
        <v>330</v>
      </c>
      <c r="G20" t="s">
        <v>204</v>
      </c>
      <c r="H20" t="s">
        <v>205</v>
      </c>
      <c r="I20" t="s">
        <v>349</v>
      </c>
      <c r="J20" s="65">
        <v>0.45</v>
      </c>
      <c r="K20" t="s">
        <v>101</v>
      </c>
      <c r="L20" s="66">
        <v>4.1000000000000003E-3</v>
      </c>
      <c r="M20" s="66">
        <v>-1.21E-2</v>
      </c>
      <c r="N20" s="65">
        <v>186000.57</v>
      </c>
      <c r="O20" s="65">
        <v>100.76</v>
      </c>
      <c r="P20" s="65">
        <v>0</v>
      </c>
      <c r="Q20" s="65">
        <v>187.41417433199999</v>
      </c>
      <c r="R20" s="66">
        <v>5.0000000000000001E-4</v>
      </c>
      <c r="S20" s="66">
        <v>4.1000000000000003E-3</v>
      </c>
      <c r="T20" s="66">
        <v>5.9999999999999995E-4</v>
      </c>
    </row>
    <row r="21" spans="1:20">
      <c r="A21" t="s">
        <v>350</v>
      </c>
      <c r="B21" t="s">
        <v>351</v>
      </c>
      <c r="C21" t="s">
        <v>99</v>
      </c>
      <c r="D21" t="s">
        <v>122</v>
      </c>
      <c r="E21" t="s">
        <v>339</v>
      </c>
      <c r="F21" t="s">
        <v>330</v>
      </c>
      <c r="G21" t="s">
        <v>204</v>
      </c>
      <c r="H21" t="s">
        <v>205</v>
      </c>
      <c r="I21" t="s">
        <v>352</v>
      </c>
      <c r="J21" s="65">
        <v>0.34</v>
      </c>
      <c r="K21" t="s">
        <v>101</v>
      </c>
      <c r="L21" s="66">
        <v>0.04</v>
      </c>
      <c r="M21" s="66">
        <v>-1.95E-2</v>
      </c>
      <c r="N21" s="65">
        <v>566000</v>
      </c>
      <c r="O21" s="65">
        <v>106.39</v>
      </c>
      <c r="P21" s="65">
        <v>0</v>
      </c>
      <c r="Q21" s="65">
        <v>602.16740000000004</v>
      </c>
      <c r="R21" s="66">
        <v>2.9999999999999997E-4</v>
      </c>
      <c r="S21" s="66">
        <v>1.3100000000000001E-2</v>
      </c>
      <c r="T21" s="66">
        <v>1.8E-3</v>
      </c>
    </row>
    <row r="22" spans="1:20">
      <c r="A22" t="s">
        <v>353</v>
      </c>
      <c r="B22" t="s">
        <v>354</v>
      </c>
      <c r="C22" t="s">
        <v>99</v>
      </c>
      <c r="D22" t="s">
        <v>122</v>
      </c>
      <c r="E22" t="s">
        <v>339</v>
      </c>
      <c r="F22" t="s">
        <v>330</v>
      </c>
      <c r="G22" t="s">
        <v>204</v>
      </c>
      <c r="H22" t="s">
        <v>205</v>
      </c>
      <c r="I22" t="s">
        <v>355</v>
      </c>
      <c r="J22" s="65">
        <v>5.18</v>
      </c>
      <c r="K22" t="s">
        <v>101</v>
      </c>
      <c r="L22" s="66">
        <v>3.8E-3</v>
      </c>
      <c r="M22" s="66">
        <v>-4.4000000000000003E-3</v>
      </c>
      <c r="N22" s="65">
        <v>655000</v>
      </c>
      <c r="O22" s="65">
        <v>104.23</v>
      </c>
      <c r="P22" s="65">
        <v>0</v>
      </c>
      <c r="Q22" s="65">
        <v>682.70650000000001</v>
      </c>
      <c r="R22" s="66">
        <v>2.0000000000000001E-4</v>
      </c>
      <c r="S22" s="66">
        <v>1.4800000000000001E-2</v>
      </c>
      <c r="T22" s="66">
        <v>2E-3</v>
      </c>
    </row>
    <row r="23" spans="1:20">
      <c r="A23" t="s">
        <v>356</v>
      </c>
      <c r="B23" t="s">
        <v>357</v>
      </c>
      <c r="C23" t="s">
        <v>99</v>
      </c>
      <c r="D23" t="s">
        <v>122</v>
      </c>
      <c r="E23" t="s">
        <v>339</v>
      </c>
      <c r="F23" t="s">
        <v>330</v>
      </c>
      <c r="G23" t="s">
        <v>204</v>
      </c>
      <c r="H23" t="s">
        <v>205</v>
      </c>
      <c r="I23" t="s">
        <v>358</v>
      </c>
      <c r="J23" s="65">
        <v>1.48</v>
      </c>
      <c r="K23" t="s">
        <v>101</v>
      </c>
      <c r="L23" s="66">
        <v>9.9000000000000008E-3</v>
      </c>
      <c r="M23" s="66">
        <v>-1.3299999999999999E-2</v>
      </c>
      <c r="N23" s="65">
        <v>240000</v>
      </c>
      <c r="O23" s="65">
        <v>105.05</v>
      </c>
      <c r="P23" s="65">
        <v>0</v>
      </c>
      <c r="Q23" s="65">
        <v>252.12</v>
      </c>
      <c r="R23" s="66">
        <v>1E-4</v>
      </c>
      <c r="S23" s="66">
        <v>5.4999999999999997E-3</v>
      </c>
      <c r="T23" s="66">
        <v>6.9999999999999999E-4</v>
      </c>
    </row>
    <row r="24" spans="1:20">
      <c r="A24" t="s">
        <v>359</v>
      </c>
      <c r="B24" t="s">
        <v>360</v>
      </c>
      <c r="C24" t="s">
        <v>99</v>
      </c>
      <c r="D24" t="s">
        <v>122</v>
      </c>
      <c r="E24" t="s">
        <v>361</v>
      </c>
      <c r="F24" t="s">
        <v>362</v>
      </c>
      <c r="G24" t="s">
        <v>204</v>
      </c>
      <c r="H24" t="s">
        <v>205</v>
      </c>
      <c r="I24" t="s">
        <v>363</v>
      </c>
      <c r="J24" s="65">
        <v>14.74</v>
      </c>
      <c r="K24" t="s">
        <v>101</v>
      </c>
      <c r="L24" s="66">
        <v>2.07E-2</v>
      </c>
      <c r="M24" s="66">
        <v>7.7999999999999996E-3</v>
      </c>
      <c r="N24" s="65">
        <v>993000</v>
      </c>
      <c r="O24" s="65">
        <v>120.08</v>
      </c>
      <c r="P24" s="65">
        <v>0</v>
      </c>
      <c r="Q24" s="65">
        <v>1192.3943999999999</v>
      </c>
      <c r="R24" s="66">
        <v>4.0000000000000002E-4</v>
      </c>
      <c r="S24" s="66">
        <v>2.5899999999999999E-2</v>
      </c>
      <c r="T24" s="66">
        <v>3.5000000000000001E-3</v>
      </c>
    </row>
    <row r="25" spans="1:20">
      <c r="A25" t="s">
        <v>364</v>
      </c>
      <c r="B25" t="s">
        <v>365</v>
      </c>
      <c r="C25" t="s">
        <v>99</v>
      </c>
      <c r="D25" t="s">
        <v>122</v>
      </c>
      <c r="E25" t="s">
        <v>361</v>
      </c>
      <c r="F25" t="s">
        <v>362</v>
      </c>
      <c r="G25" t="s">
        <v>204</v>
      </c>
      <c r="H25" t="s">
        <v>205</v>
      </c>
      <c r="I25" t="s">
        <v>363</v>
      </c>
      <c r="J25" s="65">
        <v>4.76</v>
      </c>
      <c r="K25" t="s">
        <v>101</v>
      </c>
      <c r="L25" s="66">
        <v>1E-3</v>
      </c>
      <c r="M25" s="66">
        <v>-5.8999999999999999E-3</v>
      </c>
      <c r="N25" s="65">
        <v>598000</v>
      </c>
      <c r="O25" s="65">
        <v>102.97</v>
      </c>
      <c r="P25" s="65">
        <v>0</v>
      </c>
      <c r="Q25" s="65">
        <v>615.76059999999995</v>
      </c>
      <c r="R25" s="66">
        <v>8.9999999999999998E-4</v>
      </c>
      <c r="S25" s="66">
        <v>1.34E-2</v>
      </c>
      <c r="T25" s="66">
        <v>1.8E-3</v>
      </c>
    </row>
    <row r="26" spans="1:20">
      <c r="A26" t="s">
        <v>366</v>
      </c>
      <c r="B26" t="s">
        <v>367</v>
      </c>
      <c r="C26" t="s">
        <v>99</v>
      </c>
      <c r="D26" t="s">
        <v>122</v>
      </c>
      <c r="E26" t="s">
        <v>368</v>
      </c>
      <c r="F26" t="s">
        <v>330</v>
      </c>
      <c r="G26" t="s">
        <v>204</v>
      </c>
      <c r="H26" t="s">
        <v>205</v>
      </c>
      <c r="I26" t="s">
        <v>369</v>
      </c>
      <c r="J26" s="65">
        <v>1.26</v>
      </c>
      <c r="K26" t="s">
        <v>101</v>
      </c>
      <c r="L26" s="66">
        <v>3.5499999999999997E-2</v>
      </c>
      <c r="M26" s="66">
        <v>9.1399999999999995E-2</v>
      </c>
      <c r="N26" s="65">
        <v>31500.43</v>
      </c>
      <c r="O26" s="65">
        <v>117.55</v>
      </c>
      <c r="P26" s="65">
        <v>0</v>
      </c>
      <c r="Q26" s="65">
        <v>37.028755465000003</v>
      </c>
      <c r="R26" s="66">
        <v>1E-4</v>
      </c>
      <c r="S26" s="66">
        <v>8.0000000000000004E-4</v>
      </c>
      <c r="T26" s="66">
        <v>1E-4</v>
      </c>
    </row>
    <row r="27" spans="1:20">
      <c r="A27" t="s">
        <v>370</v>
      </c>
      <c r="B27" t="s">
        <v>371</v>
      </c>
      <c r="C27" t="s">
        <v>99</v>
      </c>
      <c r="D27" t="s">
        <v>122</v>
      </c>
      <c r="E27" t="s">
        <v>368</v>
      </c>
      <c r="F27" t="s">
        <v>330</v>
      </c>
      <c r="G27" t="s">
        <v>204</v>
      </c>
      <c r="H27" t="s">
        <v>205</v>
      </c>
      <c r="I27" t="s">
        <v>369</v>
      </c>
      <c r="J27" s="65">
        <v>4.7699999999999996</v>
      </c>
      <c r="K27" t="s">
        <v>101</v>
      </c>
      <c r="L27" s="66">
        <v>1.4999999999999999E-2</v>
      </c>
      <c r="M27" s="66">
        <v>-3.0999999999999999E-3</v>
      </c>
      <c r="N27" s="65">
        <v>20000.900000000001</v>
      </c>
      <c r="O27" s="65">
        <v>111.28</v>
      </c>
      <c r="P27" s="65">
        <v>0</v>
      </c>
      <c r="Q27" s="65">
        <v>22.257001519999999</v>
      </c>
      <c r="R27" s="66">
        <v>0</v>
      </c>
      <c r="S27" s="66">
        <v>5.0000000000000001E-4</v>
      </c>
      <c r="T27" s="66">
        <v>1E-4</v>
      </c>
    </row>
    <row r="28" spans="1:20">
      <c r="A28" t="s">
        <v>372</v>
      </c>
      <c r="B28" t="s">
        <v>373</v>
      </c>
      <c r="C28" t="s">
        <v>99</v>
      </c>
      <c r="D28" t="s">
        <v>122</v>
      </c>
      <c r="E28" t="s">
        <v>374</v>
      </c>
      <c r="F28" t="s">
        <v>330</v>
      </c>
      <c r="G28" t="s">
        <v>204</v>
      </c>
      <c r="H28" t="s">
        <v>205</v>
      </c>
      <c r="I28" t="s">
        <v>241</v>
      </c>
      <c r="J28" s="65">
        <v>1.49</v>
      </c>
      <c r="K28" t="s">
        <v>101</v>
      </c>
      <c r="L28" s="66">
        <v>7.0000000000000001E-3</v>
      </c>
      <c r="M28" s="66">
        <v>-1.1299999999999999E-2</v>
      </c>
      <c r="N28" s="65">
        <v>413189.25</v>
      </c>
      <c r="O28" s="65">
        <v>104.53</v>
      </c>
      <c r="P28" s="65">
        <v>0</v>
      </c>
      <c r="Q28" s="65">
        <v>431.90672302500002</v>
      </c>
      <c r="R28" s="66">
        <v>2.9999999999999997E-4</v>
      </c>
      <c r="S28" s="66">
        <v>9.4000000000000004E-3</v>
      </c>
      <c r="T28" s="66">
        <v>1.2999999999999999E-3</v>
      </c>
    </row>
    <row r="29" spans="1:20">
      <c r="A29" t="s">
        <v>375</v>
      </c>
      <c r="B29" t="s">
        <v>376</v>
      </c>
      <c r="C29" t="s">
        <v>99</v>
      </c>
      <c r="D29" t="s">
        <v>122</v>
      </c>
      <c r="E29" t="s">
        <v>374</v>
      </c>
      <c r="F29" t="s">
        <v>330</v>
      </c>
      <c r="G29" t="s">
        <v>204</v>
      </c>
      <c r="H29" t="s">
        <v>205</v>
      </c>
      <c r="I29" t="s">
        <v>377</v>
      </c>
      <c r="J29" s="65">
        <v>3.6</v>
      </c>
      <c r="K29" t="s">
        <v>101</v>
      </c>
      <c r="L29" s="66">
        <v>6.0000000000000001E-3</v>
      </c>
      <c r="M29" s="66">
        <v>-8.8999999999999999E-3</v>
      </c>
      <c r="N29" s="65">
        <v>127000.78</v>
      </c>
      <c r="O29" s="65">
        <v>107.11</v>
      </c>
      <c r="P29" s="65">
        <v>0</v>
      </c>
      <c r="Q29" s="65">
        <v>136.030535458</v>
      </c>
      <c r="R29" s="66">
        <v>1E-4</v>
      </c>
      <c r="S29" s="66">
        <v>3.0000000000000001E-3</v>
      </c>
      <c r="T29" s="66">
        <v>4.0000000000000002E-4</v>
      </c>
    </row>
    <row r="30" spans="1:20">
      <c r="A30" t="s">
        <v>378</v>
      </c>
      <c r="B30" t="s">
        <v>379</v>
      </c>
      <c r="C30" t="s">
        <v>99</v>
      </c>
      <c r="D30" t="s">
        <v>122</v>
      </c>
      <c r="E30" t="s">
        <v>374</v>
      </c>
      <c r="F30" t="s">
        <v>330</v>
      </c>
      <c r="G30" t="s">
        <v>204</v>
      </c>
      <c r="H30" t="s">
        <v>205</v>
      </c>
      <c r="I30" t="s">
        <v>380</v>
      </c>
      <c r="J30" s="65">
        <v>1.35</v>
      </c>
      <c r="K30" t="s">
        <v>101</v>
      </c>
      <c r="L30" s="66">
        <v>0.05</v>
      </c>
      <c r="M30" s="66">
        <v>-1.47E-2</v>
      </c>
      <c r="N30" s="65">
        <v>609000</v>
      </c>
      <c r="O30" s="65">
        <v>113.36</v>
      </c>
      <c r="P30" s="65">
        <v>0</v>
      </c>
      <c r="Q30" s="65">
        <v>690.36239999999998</v>
      </c>
      <c r="R30" s="66">
        <v>2.0000000000000001E-4</v>
      </c>
      <c r="S30" s="66">
        <v>1.4999999999999999E-2</v>
      </c>
      <c r="T30" s="66">
        <v>2.0999999999999999E-3</v>
      </c>
    </row>
    <row r="31" spans="1:20">
      <c r="A31" t="s">
        <v>381</v>
      </c>
      <c r="B31" t="s">
        <v>382</v>
      </c>
      <c r="C31" t="s">
        <v>99</v>
      </c>
      <c r="D31" t="s">
        <v>122</v>
      </c>
      <c r="E31" t="s">
        <v>374</v>
      </c>
      <c r="F31" t="s">
        <v>330</v>
      </c>
      <c r="G31" t="s">
        <v>204</v>
      </c>
      <c r="H31" t="s">
        <v>205</v>
      </c>
      <c r="I31" t="s">
        <v>383</v>
      </c>
      <c r="J31" s="65">
        <v>5.09</v>
      </c>
      <c r="K31" t="s">
        <v>101</v>
      </c>
      <c r="L31" s="66">
        <v>1.7500000000000002E-2</v>
      </c>
      <c r="M31" s="66">
        <v>-5.5999999999999999E-3</v>
      </c>
      <c r="N31" s="65">
        <v>929000.72</v>
      </c>
      <c r="O31" s="65">
        <v>112.78</v>
      </c>
      <c r="P31" s="65">
        <v>0</v>
      </c>
      <c r="Q31" s="65">
        <v>1047.7270120159999</v>
      </c>
      <c r="R31" s="66">
        <v>2.0000000000000001E-4</v>
      </c>
      <c r="S31" s="66">
        <v>2.2800000000000001E-2</v>
      </c>
      <c r="T31" s="66">
        <v>3.0999999999999999E-3</v>
      </c>
    </row>
    <row r="32" spans="1:20">
      <c r="A32" t="s">
        <v>384</v>
      </c>
      <c r="B32" t="s">
        <v>385</v>
      </c>
      <c r="C32" t="s">
        <v>99</v>
      </c>
      <c r="D32" t="s">
        <v>122</v>
      </c>
      <c r="E32" t="s">
        <v>386</v>
      </c>
      <c r="F32" t="s">
        <v>330</v>
      </c>
      <c r="G32" t="s">
        <v>387</v>
      </c>
      <c r="H32" t="s">
        <v>149</v>
      </c>
      <c r="I32" t="s">
        <v>388</v>
      </c>
      <c r="J32" s="65">
        <v>2.42</v>
      </c>
      <c r="K32" t="s">
        <v>101</v>
      </c>
      <c r="L32" s="66">
        <v>9.4999999999999998E-3</v>
      </c>
      <c r="M32" s="66">
        <v>-1.01E-2</v>
      </c>
      <c r="N32" s="65">
        <v>634400.1</v>
      </c>
      <c r="O32" s="65">
        <v>105.86</v>
      </c>
      <c r="P32" s="65">
        <v>0</v>
      </c>
      <c r="Q32" s="65">
        <v>671.57594586000005</v>
      </c>
      <c r="R32" s="66">
        <v>1E-3</v>
      </c>
      <c r="S32" s="66">
        <v>1.46E-2</v>
      </c>
      <c r="T32" s="66">
        <v>2E-3</v>
      </c>
    </row>
    <row r="33" spans="1:20">
      <c r="A33" t="s">
        <v>389</v>
      </c>
      <c r="B33" t="s">
        <v>390</v>
      </c>
      <c r="C33" t="s">
        <v>99</v>
      </c>
      <c r="D33" t="s">
        <v>122</v>
      </c>
      <c r="E33" t="s">
        <v>386</v>
      </c>
      <c r="F33" t="s">
        <v>330</v>
      </c>
      <c r="G33" t="s">
        <v>387</v>
      </c>
      <c r="H33" t="s">
        <v>149</v>
      </c>
      <c r="I33" t="s">
        <v>391</v>
      </c>
      <c r="J33" s="65">
        <v>2.98</v>
      </c>
      <c r="K33" t="s">
        <v>101</v>
      </c>
      <c r="L33" s="66">
        <v>0.01</v>
      </c>
      <c r="M33" s="66">
        <v>-9.5999999999999992E-3</v>
      </c>
      <c r="N33" s="65">
        <v>327000</v>
      </c>
      <c r="O33" s="65">
        <v>105.99</v>
      </c>
      <c r="P33" s="65">
        <v>3.2732600000000001</v>
      </c>
      <c r="Q33" s="65">
        <v>349.86056000000002</v>
      </c>
      <c r="R33" s="66">
        <v>8.0000000000000004E-4</v>
      </c>
      <c r="S33" s="66">
        <v>7.6E-3</v>
      </c>
      <c r="T33" s="66">
        <v>1E-3</v>
      </c>
    </row>
    <row r="34" spans="1:20">
      <c r="A34" t="s">
        <v>392</v>
      </c>
      <c r="B34" t="s">
        <v>393</v>
      </c>
      <c r="C34" t="s">
        <v>99</v>
      </c>
      <c r="D34" t="s">
        <v>122</v>
      </c>
      <c r="E34" t="s">
        <v>386</v>
      </c>
      <c r="F34" t="s">
        <v>330</v>
      </c>
      <c r="G34" t="s">
        <v>387</v>
      </c>
      <c r="H34" t="s">
        <v>149</v>
      </c>
      <c r="I34" t="s">
        <v>394</v>
      </c>
      <c r="J34" s="65">
        <v>5.61</v>
      </c>
      <c r="K34" t="s">
        <v>101</v>
      </c>
      <c r="L34" s="66">
        <v>5.0000000000000001E-3</v>
      </c>
      <c r="M34" s="66">
        <v>-3.3E-3</v>
      </c>
      <c r="N34" s="65">
        <v>293000</v>
      </c>
      <c r="O34" s="65">
        <v>105.04</v>
      </c>
      <c r="P34" s="65">
        <v>0</v>
      </c>
      <c r="Q34" s="65">
        <v>307.7672</v>
      </c>
      <c r="R34" s="66">
        <v>4.0000000000000002E-4</v>
      </c>
      <c r="S34" s="66">
        <v>6.7000000000000002E-3</v>
      </c>
      <c r="T34" s="66">
        <v>8.9999999999999998E-4</v>
      </c>
    </row>
    <row r="35" spans="1:20">
      <c r="A35" t="s">
        <v>395</v>
      </c>
      <c r="B35" t="s">
        <v>396</v>
      </c>
      <c r="C35" t="s">
        <v>99</v>
      </c>
      <c r="D35" t="s">
        <v>122</v>
      </c>
      <c r="E35" t="s">
        <v>386</v>
      </c>
      <c r="F35" t="s">
        <v>330</v>
      </c>
      <c r="G35" t="s">
        <v>387</v>
      </c>
      <c r="H35" t="s">
        <v>149</v>
      </c>
      <c r="I35" t="s">
        <v>397</v>
      </c>
      <c r="J35" s="65">
        <v>1.46</v>
      </c>
      <c r="K35" t="s">
        <v>101</v>
      </c>
      <c r="L35" s="66">
        <v>2.8E-3</v>
      </c>
      <c r="M35" s="66">
        <v>-1.2699999999999999E-2</v>
      </c>
      <c r="N35" s="65">
        <v>195000</v>
      </c>
      <c r="O35" s="65">
        <v>102.46</v>
      </c>
      <c r="P35" s="65">
        <v>0</v>
      </c>
      <c r="Q35" s="65">
        <v>199.797</v>
      </c>
      <c r="R35" s="66">
        <v>5.0000000000000001E-4</v>
      </c>
      <c r="S35" s="66">
        <v>4.3E-3</v>
      </c>
      <c r="T35" s="66">
        <v>5.9999999999999995E-4</v>
      </c>
    </row>
    <row r="36" spans="1:20">
      <c r="A36" t="s">
        <v>398</v>
      </c>
      <c r="B36" t="s">
        <v>399</v>
      </c>
      <c r="C36" t="s">
        <v>99</v>
      </c>
      <c r="D36" t="s">
        <v>122</v>
      </c>
      <c r="E36" t="s">
        <v>400</v>
      </c>
      <c r="F36" t="s">
        <v>330</v>
      </c>
      <c r="G36" t="s">
        <v>401</v>
      </c>
      <c r="H36" t="s">
        <v>205</v>
      </c>
      <c r="I36" t="s">
        <v>402</v>
      </c>
      <c r="J36" s="65">
        <v>1.08</v>
      </c>
      <c r="K36" t="s">
        <v>101</v>
      </c>
      <c r="L36" s="66">
        <v>4.7500000000000001E-2</v>
      </c>
      <c r="M36" s="66">
        <v>-2.2100000000000002E-2</v>
      </c>
      <c r="N36" s="65">
        <v>68166.720000000001</v>
      </c>
      <c r="O36" s="65">
        <v>129.09</v>
      </c>
      <c r="P36" s="65">
        <v>0</v>
      </c>
      <c r="Q36" s="65">
        <v>87.996418848000005</v>
      </c>
      <c r="R36" s="66">
        <v>5.0000000000000001E-4</v>
      </c>
      <c r="S36" s="66">
        <v>1.9E-3</v>
      </c>
      <c r="T36" s="66">
        <v>2.9999999999999997E-4</v>
      </c>
    </row>
    <row r="37" spans="1:20">
      <c r="A37" t="s">
        <v>403</v>
      </c>
      <c r="B37" t="s">
        <v>404</v>
      </c>
      <c r="C37" t="s">
        <v>99</v>
      </c>
      <c r="D37" t="s">
        <v>122</v>
      </c>
      <c r="E37" t="s">
        <v>405</v>
      </c>
      <c r="F37" t="s">
        <v>406</v>
      </c>
      <c r="G37" t="s">
        <v>401</v>
      </c>
      <c r="H37" t="s">
        <v>205</v>
      </c>
      <c r="I37" t="s">
        <v>407</v>
      </c>
      <c r="J37" s="65">
        <v>0.93</v>
      </c>
      <c r="K37" t="s">
        <v>101</v>
      </c>
      <c r="L37" s="66">
        <v>3.6400000000000002E-2</v>
      </c>
      <c r="M37" s="66">
        <v>-1.03E-2</v>
      </c>
      <c r="N37" s="65">
        <v>23000.23</v>
      </c>
      <c r="O37" s="65">
        <v>114.21</v>
      </c>
      <c r="P37" s="65">
        <v>0</v>
      </c>
      <c r="Q37" s="65">
        <v>26.268562682999999</v>
      </c>
      <c r="R37" s="66">
        <v>5.9999999999999995E-4</v>
      </c>
      <c r="S37" s="66">
        <v>5.9999999999999995E-4</v>
      </c>
      <c r="T37" s="66">
        <v>1E-4</v>
      </c>
    </row>
    <row r="38" spans="1:20">
      <c r="A38" t="s">
        <v>408</v>
      </c>
      <c r="B38" t="s">
        <v>409</v>
      </c>
      <c r="C38" t="s">
        <v>99</v>
      </c>
      <c r="D38" t="s">
        <v>122</v>
      </c>
      <c r="E38" t="s">
        <v>410</v>
      </c>
      <c r="F38" t="s">
        <v>411</v>
      </c>
      <c r="G38" t="s">
        <v>401</v>
      </c>
      <c r="H38" t="s">
        <v>205</v>
      </c>
      <c r="I38" t="s">
        <v>412</v>
      </c>
      <c r="J38" s="65">
        <v>4.09</v>
      </c>
      <c r="K38" t="s">
        <v>101</v>
      </c>
      <c r="L38" s="66">
        <v>4.4999999999999998E-2</v>
      </c>
      <c r="M38" s="66">
        <v>-7.4999999999999997E-3</v>
      </c>
      <c r="N38" s="65">
        <v>31000</v>
      </c>
      <c r="O38" s="65">
        <v>125.88</v>
      </c>
      <c r="P38" s="65">
        <v>0</v>
      </c>
      <c r="Q38" s="65">
        <v>39.022799999999997</v>
      </c>
      <c r="R38" s="66">
        <v>0</v>
      </c>
      <c r="S38" s="66">
        <v>8.0000000000000004E-4</v>
      </c>
      <c r="T38" s="66">
        <v>1E-4</v>
      </c>
    </row>
    <row r="39" spans="1:20">
      <c r="A39" t="s">
        <v>413</v>
      </c>
      <c r="B39" t="s">
        <v>414</v>
      </c>
      <c r="C39" t="s">
        <v>99</v>
      </c>
      <c r="D39" t="s">
        <v>122</v>
      </c>
      <c r="E39" t="s">
        <v>410</v>
      </c>
      <c r="F39" t="s">
        <v>411</v>
      </c>
      <c r="G39" t="s">
        <v>401</v>
      </c>
      <c r="H39" t="s">
        <v>205</v>
      </c>
      <c r="I39" t="s">
        <v>388</v>
      </c>
      <c r="J39" s="65">
        <v>8.84</v>
      </c>
      <c r="K39" t="s">
        <v>101</v>
      </c>
      <c r="L39" s="66">
        <v>2.3900000000000001E-2</v>
      </c>
      <c r="M39" s="66">
        <v>4.1000000000000003E-3</v>
      </c>
      <c r="N39" s="65">
        <v>1025000</v>
      </c>
      <c r="O39" s="65">
        <v>118.88</v>
      </c>
      <c r="P39" s="65">
        <v>0</v>
      </c>
      <c r="Q39" s="65">
        <v>1218.52</v>
      </c>
      <c r="R39" s="66">
        <v>5.0000000000000001E-4</v>
      </c>
      <c r="S39" s="66">
        <v>2.6499999999999999E-2</v>
      </c>
      <c r="T39" s="66">
        <v>3.5999999999999999E-3</v>
      </c>
    </row>
    <row r="40" spans="1:20">
      <c r="A40" t="s">
        <v>415</v>
      </c>
      <c r="B40" t="s">
        <v>416</v>
      </c>
      <c r="C40" t="s">
        <v>99</v>
      </c>
      <c r="D40" t="s">
        <v>122</v>
      </c>
      <c r="E40" t="s">
        <v>410</v>
      </c>
      <c r="F40" t="s">
        <v>411</v>
      </c>
      <c r="G40" t="s">
        <v>401</v>
      </c>
      <c r="H40" t="s">
        <v>205</v>
      </c>
      <c r="I40" t="s">
        <v>283</v>
      </c>
      <c r="J40" s="65">
        <v>6.34</v>
      </c>
      <c r="K40" t="s">
        <v>101</v>
      </c>
      <c r="L40" s="66">
        <v>3.85E-2</v>
      </c>
      <c r="M40" s="66">
        <v>-2.2000000000000001E-3</v>
      </c>
      <c r="N40" s="65">
        <v>221667.48</v>
      </c>
      <c r="O40" s="65">
        <v>129.53</v>
      </c>
      <c r="P40" s="65">
        <v>6.69808</v>
      </c>
      <c r="Q40" s="65">
        <v>293.82396684399998</v>
      </c>
      <c r="R40" s="66">
        <v>1E-4</v>
      </c>
      <c r="S40" s="66">
        <v>6.4000000000000003E-3</v>
      </c>
      <c r="T40" s="66">
        <v>8.9999999999999998E-4</v>
      </c>
    </row>
    <row r="41" spans="1:20">
      <c r="A41" t="s">
        <v>417</v>
      </c>
      <c r="B41" t="s">
        <v>418</v>
      </c>
      <c r="C41" t="s">
        <v>99</v>
      </c>
      <c r="D41" t="s">
        <v>122</v>
      </c>
      <c r="E41" t="s">
        <v>419</v>
      </c>
      <c r="F41" t="s">
        <v>406</v>
      </c>
      <c r="G41" t="s">
        <v>387</v>
      </c>
      <c r="H41" t="s">
        <v>149</v>
      </c>
      <c r="I41" t="s">
        <v>420</v>
      </c>
      <c r="J41" s="65">
        <v>4.33</v>
      </c>
      <c r="K41" t="s">
        <v>101</v>
      </c>
      <c r="L41" s="66">
        <v>8.3000000000000001E-3</v>
      </c>
      <c r="M41" s="66">
        <v>-7.4999999999999997E-3</v>
      </c>
      <c r="N41" s="65">
        <v>197000</v>
      </c>
      <c r="O41" s="65">
        <v>108.33</v>
      </c>
      <c r="P41" s="65">
        <v>0</v>
      </c>
      <c r="Q41" s="65">
        <v>213.4101</v>
      </c>
      <c r="R41" s="66">
        <v>1E-4</v>
      </c>
      <c r="S41" s="66">
        <v>4.5999999999999999E-3</v>
      </c>
      <c r="T41" s="66">
        <v>5.9999999999999995E-4</v>
      </c>
    </row>
    <row r="42" spans="1:20">
      <c r="A42" t="s">
        <v>421</v>
      </c>
      <c r="B42" t="s">
        <v>422</v>
      </c>
      <c r="C42" t="s">
        <v>99</v>
      </c>
      <c r="D42" t="s">
        <v>122</v>
      </c>
      <c r="E42" t="s">
        <v>419</v>
      </c>
      <c r="F42" t="s">
        <v>406</v>
      </c>
      <c r="G42" t="s">
        <v>387</v>
      </c>
      <c r="H42" t="s">
        <v>149</v>
      </c>
      <c r="I42" t="s">
        <v>423</v>
      </c>
      <c r="J42" s="65">
        <v>8.2200000000000006</v>
      </c>
      <c r="K42" t="s">
        <v>101</v>
      </c>
      <c r="L42" s="66">
        <v>1.6500000000000001E-2</v>
      </c>
      <c r="M42" s="66">
        <v>8.9999999999999998E-4</v>
      </c>
      <c r="N42" s="65">
        <v>389000</v>
      </c>
      <c r="O42" s="65">
        <v>115.11</v>
      </c>
      <c r="P42" s="65">
        <v>0</v>
      </c>
      <c r="Q42" s="65">
        <v>447.77789999999999</v>
      </c>
      <c r="R42" s="66">
        <v>2.0000000000000001E-4</v>
      </c>
      <c r="S42" s="66">
        <v>9.7000000000000003E-3</v>
      </c>
      <c r="T42" s="66">
        <v>1.2999999999999999E-3</v>
      </c>
    </row>
    <row r="43" spans="1:20">
      <c r="A43" t="s">
        <v>424</v>
      </c>
      <c r="B43" t="s">
        <v>425</v>
      </c>
      <c r="C43" t="s">
        <v>99</v>
      </c>
      <c r="D43" t="s">
        <v>122</v>
      </c>
      <c r="E43" t="s">
        <v>426</v>
      </c>
      <c r="F43" t="s">
        <v>362</v>
      </c>
      <c r="G43" t="s">
        <v>401</v>
      </c>
      <c r="H43" t="s">
        <v>205</v>
      </c>
      <c r="I43" t="s">
        <v>352</v>
      </c>
      <c r="J43" s="65">
        <v>8.26</v>
      </c>
      <c r="K43" t="s">
        <v>101</v>
      </c>
      <c r="L43" s="66">
        <v>2.6499999999999999E-2</v>
      </c>
      <c r="M43" s="66">
        <v>1.9E-3</v>
      </c>
      <c r="N43" s="65">
        <v>49494.94</v>
      </c>
      <c r="O43" s="65">
        <v>124.65</v>
      </c>
      <c r="P43" s="65">
        <v>0</v>
      </c>
      <c r="Q43" s="65">
        <v>61.695442710000002</v>
      </c>
      <c r="R43" s="66">
        <v>0</v>
      </c>
      <c r="S43" s="66">
        <v>1.2999999999999999E-3</v>
      </c>
      <c r="T43" s="66">
        <v>2.0000000000000001E-4</v>
      </c>
    </row>
    <row r="44" spans="1:20">
      <c r="A44" t="s">
        <v>427</v>
      </c>
      <c r="B44" t="s">
        <v>428</v>
      </c>
      <c r="C44" t="s">
        <v>99</v>
      </c>
      <c r="D44" t="s">
        <v>122</v>
      </c>
      <c r="E44" t="s">
        <v>429</v>
      </c>
      <c r="F44" t="s">
        <v>406</v>
      </c>
      <c r="G44" t="s">
        <v>387</v>
      </c>
      <c r="H44" t="s">
        <v>149</v>
      </c>
      <c r="I44" t="s">
        <v>430</v>
      </c>
      <c r="J44" s="65">
        <v>4.7</v>
      </c>
      <c r="K44" t="s">
        <v>101</v>
      </c>
      <c r="L44" s="66">
        <v>1.34E-2</v>
      </c>
      <c r="M44" s="66">
        <v>-2.8999999999999998E-3</v>
      </c>
      <c r="N44" s="65">
        <v>458000.89</v>
      </c>
      <c r="O44" s="65">
        <v>109.7</v>
      </c>
      <c r="P44" s="65">
        <v>0</v>
      </c>
      <c r="Q44" s="65">
        <v>502.42697633</v>
      </c>
      <c r="R44" s="66">
        <v>1E-4</v>
      </c>
      <c r="S44" s="66">
        <v>1.09E-2</v>
      </c>
      <c r="T44" s="66">
        <v>1.5E-3</v>
      </c>
    </row>
    <row r="45" spans="1:20">
      <c r="A45" t="s">
        <v>431</v>
      </c>
      <c r="B45" t="s">
        <v>432</v>
      </c>
      <c r="C45" t="s">
        <v>99</v>
      </c>
      <c r="D45" t="s">
        <v>122</v>
      </c>
      <c r="E45" t="s">
        <v>429</v>
      </c>
      <c r="F45" t="s">
        <v>406</v>
      </c>
      <c r="G45" t="s">
        <v>387</v>
      </c>
      <c r="H45" t="s">
        <v>149</v>
      </c>
      <c r="I45" t="s">
        <v>433</v>
      </c>
      <c r="J45" s="65">
        <v>5.13</v>
      </c>
      <c r="K45" t="s">
        <v>101</v>
      </c>
      <c r="L45" s="66">
        <v>1.77E-2</v>
      </c>
      <c r="M45" s="66">
        <v>-1.5E-3</v>
      </c>
      <c r="N45" s="65">
        <v>612000</v>
      </c>
      <c r="O45" s="65">
        <v>110.81</v>
      </c>
      <c r="P45" s="65">
        <v>0</v>
      </c>
      <c r="Q45" s="65">
        <v>678.15719999999999</v>
      </c>
      <c r="R45" s="66">
        <v>2.0000000000000001E-4</v>
      </c>
      <c r="S45" s="66">
        <v>1.47E-2</v>
      </c>
      <c r="T45" s="66">
        <v>2E-3</v>
      </c>
    </row>
    <row r="46" spans="1:20">
      <c r="A46" t="s">
        <v>434</v>
      </c>
      <c r="B46" t="s">
        <v>435</v>
      </c>
      <c r="C46" t="s">
        <v>99</v>
      </c>
      <c r="D46" t="s">
        <v>122</v>
      </c>
      <c r="E46" t="s">
        <v>429</v>
      </c>
      <c r="F46" t="s">
        <v>406</v>
      </c>
      <c r="G46" t="s">
        <v>387</v>
      </c>
      <c r="H46" t="s">
        <v>149</v>
      </c>
      <c r="I46" t="s">
        <v>423</v>
      </c>
      <c r="J46" s="65">
        <v>8.5500000000000007</v>
      </c>
      <c r="K46" t="s">
        <v>101</v>
      </c>
      <c r="L46" s="66">
        <v>2.4799999999999999E-2</v>
      </c>
      <c r="M46" s="66">
        <v>7.0000000000000001E-3</v>
      </c>
      <c r="N46" s="65">
        <v>201000</v>
      </c>
      <c r="O46" s="65">
        <v>116.93</v>
      </c>
      <c r="P46" s="65">
        <v>0</v>
      </c>
      <c r="Q46" s="65">
        <v>235.02930000000001</v>
      </c>
      <c r="R46" s="66">
        <v>1E-4</v>
      </c>
      <c r="S46" s="66">
        <v>5.1000000000000004E-3</v>
      </c>
      <c r="T46" s="66">
        <v>6.9999999999999999E-4</v>
      </c>
    </row>
    <row r="47" spans="1:20">
      <c r="A47" t="s">
        <v>436</v>
      </c>
      <c r="B47" t="s">
        <v>437</v>
      </c>
      <c r="C47" t="s">
        <v>99</v>
      </c>
      <c r="D47" t="s">
        <v>122</v>
      </c>
      <c r="E47" t="s">
        <v>429</v>
      </c>
      <c r="F47" t="s">
        <v>406</v>
      </c>
      <c r="G47" t="s">
        <v>401</v>
      </c>
      <c r="H47" t="s">
        <v>205</v>
      </c>
      <c r="I47" t="s">
        <v>438</v>
      </c>
      <c r="J47" s="65">
        <v>2.5099999999999998</v>
      </c>
      <c r="K47" t="s">
        <v>101</v>
      </c>
      <c r="L47" s="66">
        <v>6.4999999999999997E-3</v>
      </c>
      <c r="M47" s="66">
        <v>-1.03E-2</v>
      </c>
      <c r="N47" s="65">
        <v>83200.2</v>
      </c>
      <c r="O47" s="65">
        <v>104.39</v>
      </c>
      <c r="P47" s="65">
        <v>21.15719</v>
      </c>
      <c r="Q47" s="65">
        <v>108.00987877999999</v>
      </c>
      <c r="R47" s="66">
        <v>1E-4</v>
      </c>
      <c r="S47" s="66">
        <v>2.3E-3</v>
      </c>
      <c r="T47" s="66">
        <v>2.9999999999999997E-4</v>
      </c>
    </row>
    <row r="48" spans="1:20">
      <c r="A48" t="s">
        <v>439</v>
      </c>
      <c r="B48" t="s">
        <v>440</v>
      </c>
      <c r="C48" t="s">
        <v>99</v>
      </c>
      <c r="D48" t="s">
        <v>122</v>
      </c>
      <c r="E48" t="s">
        <v>374</v>
      </c>
      <c r="F48" t="s">
        <v>330</v>
      </c>
      <c r="G48" t="s">
        <v>401</v>
      </c>
      <c r="H48" t="s">
        <v>205</v>
      </c>
      <c r="I48" t="s">
        <v>441</v>
      </c>
      <c r="J48" s="65">
        <v>1.1499999999999999</v>
      </c>
      <c r="K48" t="s">
        <v>101</v>
      </c>
      <c r="L48" s="66">
        <v>4.2000000000000003E-2</v>
      </c>
      <c r="M48" s="66">
        <v>-1.47E-2</v>
      </c>
      <c r="N48" s="65">
        <v>285000</v>
      </c>
      <c r="O48" s="65">
        <v>112.56</v>
      </c>
      <c r="P48" s="65">
        <v>0</v>
      </c>
      <c r="Q48" s="65">
        <v>320.79599999999999</v>
      </c>
      <c r="R48" s="66">
        <v>2.9999999999999997E-4</v>
      </c>
      <c r="S48" s="66">
        <v>7.0000000000000001E-3</v>
      </c>
      <c r="T48" s="66">
        <v>1E-3</v>
      </c>
    </row>
    <row r="49" spans="1:20">
      <c r="A49" t="s">
        <v>442</v>
      </c>
      <c r="B49" t="s">
        <v>443</v>
      </c>
      <c r="C49" t="s">
        <v>99</v>
      </c>
      <c r="D49" t="s">
        <v>122</v>
      </c>
      <c r="E49" t="s">
        <v>374</v>
      </c>
      <c r="F49" t="s">
        <v>330</v>
      </c>
      <c r="G49" t="s">
        <v>401</v>
      </c>
      <c r="H49" t="s">
        <v>205</v>
      </c>
      <c r="I49" t="s">
        <v>444</v>
      </c>
      <c r="J49" s="65">
        <v>1.17</v>
      </c>
      <c r="K49" t="s">
        <v>101</v>
      </c>
      <c r="L49" s="66">
        <v>0.04</v>
      </c>
      <c r="M49" s="66">
        <v>-1.55E-2</v>
      </c>
      <c r="N49" s="65">
        <v>211000</v>
      </c>
      <c r="O49" s="65">
        <v>114.53</v>
      </c>
      <c r="P49" s="65">
        <v>0</v>
      </c>
      <c r="Q49" s="65">
        <v>241.6583</v>
      </c>
      <c r="R49" s="66">
        <v>1E-4</v>
      </c>
      <c r="S49" s="66">
        <v>5.3E-3</v>
      </c>
      <c r="T49" s="66">
        <v>6.9999999999999999E-4</v>
      </c>
    </row>
    <row r="50" spans="1:20">
      <c r="A50" t="s">
        <v>445</v>
      </c>
      <c r="B50" t="s">
        <v>446</v>
      </c>
      <c r="C50" t="s">
        <v>99</v>
      </c>
      <c r="D50" t="s">
        <v>122</v>
      </c>
      <c r="E50" t="s">
        <v>447</v>
      </c>
      <c r="F50" t="s">
        <v>362</v>
      </c>
      <c r="G50" t="s">
        <v>401</v>
      </c>
      <c r="H50" t="s">
        <v>205</v>
      </c>
      <c r="I50" t="s">
        <v>448</v>
      </c>
      <c r="J50" s="65">
        <v>0.25</v>
      </c>
      <c r="K50" t="s">
        <v>101</v>
      </c>
      <c r="L50" s="66">
        <v>5.8999999999999999E-3</v>
      </c>
      <c r="M50" s="66">
        <v>-1.6299999999999999E-2</v>
      </c>
      <c r="N50" s="65">
        <v>121000.03</v>
      </c>
      <c r="O50" s="65">
        <v>102.28</v>
      </c>
      <c r="P50" s="65">
        <v>0</v>
      </c>
      <c r="Q50" s="65">
        <v>123.758830684</v>
      </c>
      <c r="R50" s="66">
        <v>2.3999999999999998E-3</v>
      </c>
      <c r="S50" s="66">
        <v>2.7000000000000001E-3</v>
      </c>
      <c r="T50" s="66">
        <v>4.0000000000000002E-4</v>
      </c>
    </row>
    <row r="51" spans="1:20">
      <c r="A51" t="s">
        <v>449</v>
      </c>
      <c r="B51" t="s">
        <v>450</v>
      </c>
      <c r="C51" t="s">
        <v>99</v>
      </c>
      <c r="D51" t="s">
        <v>122</v>
      </c>
      <c r="E51" t="s">
        <v>386</v>
      </c>
      <c r="F51" t="s">
        <v>330</v>
      </c>
      <c r="G51" t="s">
        <v>451</v>
      </c>
      <c r="H51" t="s">
        <v>149</v>
      </c>
      <c r="I51" t="s">
        <v>452</v>
      </c>
      <c r="J51" s="65">
        <v>0.26</v>
      </c>
      <c r="K51" t="s">
        <v>101</v>
      </c>
      <c r="L51" s="66">
        <v>4.1500000000000002E-2</v>
      </c>
      <c r="M51" s="66">
        <v>-4.7699999999999999E-2</v>
      </c>
      <c r="N51" s="65">
        <v>62000.46</v>
      </c>
      <c r="O51" s="65">
        <v>109.45</v>
      </c>
      <c r="P51" s="65">
        <v>0</v>
      </c>
      <c r="Q51" s="65">
        <v>67.859503470000007</v>
      </c>
      <c r="R51" s="66">
        <v>5.9999999999999995E-4</v>
      </c>
      <c r="S51" s="66">
        <v>1.5E-3</v>
      </c>
      <c r="T51" s="66">
        <v>2.0000000000000001E-4</v>
      </c>
    </row>
    <row r="52" spans="1:20">
      <c r="A52" t="s">
        <v>453</v>
      </c>
      <c r="B52" t="s">
        <v>454</v>
      </c>
      <c r="C52" t="s">
        <v>99</v>
      </c>
      <c r="D52" t="s">
        <v>122</v>
      </c>
      <c r="E52" t="s">
        <v>455</v>
      </c>
      <c r="F52" t="s">
        <v>406</v>
      </c>
      <c r="G52" t="s">
        <v>456</v>
      </c>
      <c r="H52" t="s">
        <v>205</v>
      </c>
      <c r="I52" t="s">
        <v>283</v>
      </c>
      <c r="J52" s="65">
        <v>6.53</v>
      </c>
      <c r="K52" t="s">
        <v>101</v>
      </c>
      <c r="L52" s="66">
        <v>7.7999999999999996E-3</v>
      </c>
      <c r="M52" s="66">
        <v>3.3999999999999998E-3</v>
      </c>
      <c r="N52" s="65">
        <v>20000.939999999999</v>
      </c>
      <c r="O52" s="65">
        <v>103.15</v>
      </c>
      <c r="P52" s="65">
        <v>0</v>
      </c>
      <c r="Q52" s="65">
        <v>20.630969610000001</v>
      </c>
      <c r="R52" s="66">
        <v>0</v>
      </c>
      <c r="S52" s="66">
        <v>4.0000000000000002E-4</v>
      </c>
      <c r="T52" s="66">
        <v>1E-4</v>
      </c>
    </row>
    <row r="53" spans="1:20">
      <c r="A53" t="s">
        <v>457</v>
      </c>
      <c r="B53" t="s">
        <v>458</v>
      </c>
      <c r="C53" t="s">
        <v>99</v>
      </c>
      <c r="D53" t="s">
        <v>122</v>
      </c>
      <c r="E53" t="s">
        <v>455</v>
      </c>
      <c r="F53" t="s">
        <v>406</v>
      </c>
      <c r="G53" t="s">
        <v>456</v>
      </c>
      <c r="H53" t="s">
        <v>205</v>
      </c>
      <c r="I53" t="s">
        <v>459</v>
      </c>
      <c r="J53" s="65">
        <v>4.24</v>
      </c>
      <c r="K53" t="s">
        <v>101</v>
      </c>
      <c r="L53" s="66">
        <v>2E-3</v>
      </c>
      <c r="M53" s="66">
        <v>-5.0000000000000001E-4</v>
      </c>
      <c r="N53" s="65">
        <v>345000</v>
      </c>
      <c r="O53" s="65">
        <v>101.25</v>
      </c>
      <c r="P53" s="65">
        <v>0</v>
      </c>
      <c r="Q53" s="65">
        <v>349.3125</v>
      </c>
      <c r="R53" s="66">
        <v>1E-3</v>
      </c>
      <c r="S53" s="66">
        <v>7.6E-3</v>
      </c>
      <c r="T53" s="66">
        <v>1E-3</v>
      </c>
    </row>
    <row r="54" spans="1:20">
      <c r="A54" t="s">
        <v>460</v>
      </c>
      <c r="B54" t="s">
        <v>461</v>
      </c>
      <c r="C54" t="s">
        <v>99</v>
      </c>
      <c r="D54" t="s">
        <v>122</v>
      </c>
      <c r="E54" t="s">
        <v>455</v>
      </c>
      <c r="F54" t="s">
        <v>406</v>
      </c>
      <c r="G54" t="s">
        <v>456</v>
      </c>
      <c r="H54" t="s">
        <v>205</v>
      </c>
      <c r="I54" t="s">
        <v>462</v>
      </c>
      <c r="J54" s="65">
        <v>6.09</v>
      </c>
      <c r="K54" t="s">
        <v>101</v>
      </c>
      <c r="L54" s="66">
        <v>6.8999999999999999E-3</v>
      </c>
      <c r="M54" s="66">
        <v>3.5999999999999999E-3</v>
      </c>
      <c r="N54" s="65">
        <v>78000</v>
      </c>
      <c r="O54" s="65">
        <v>103.23</v>
      </c>
      <c r="P54" s="65">
        <v>0</v>
      </c>
      <c r="Q54" s="65">
        <v>80.519400000000005</v>
      </c>
      <c r="R54" s="66">
        <v>4.0000000000000002E-4</v>
      </c>
      <c r="S54" s="66">
        <v>1.6999999999999999E-3</v>
      </c>
      <c r="T54" s="66">
        <v>2.0000000000000001E-4</v>
      </c>
    </row>
    <row r="55" spans="1:20">
      <c r="A55" t="s">
        <v>463</v>
      </c>
      <c r="B55" t="s">
        <v>464</v>
      </c>
      <c r="C55" t="s">
        <v>99</v>
      </c>
      <c r="D55" t="s">
        <v>122</v>
      </c>
      <c r="E55" t="s">
        <v>465</v>
      </c>
      <c r="F55" t="s">
        <v>466</v>
      </c>
      <c r="G55" t="s">
        <v>456</v>
      </c>
      <c r="H55" t="s">
        <v>205</v>
      </c>
      <c r="I55" t="s">
        <v>467</v>
      </c>
      <c r="J55" s="65">
        <v>0.75</v>
      </c>
      <c r="K55" t="s">
        <v>101</v>
      </c>
      <c r="L55" s="66">
        <v>4.65E-2</v>
      </c>
      <c r="M55" s="66">
        <v>-7.7000000000000002E-3</v>
      </c>
      <c r="N55" s="65">
        <v>21750.26</v>
      </c>
      <c r="O55" s="65">
        <v>127.12</v>
      </c>
      <c r="P55" s="65">
        <v>0</v>
      </c>
      <c r="Q55" s="65">
        <v>27.648930512</v>
      </c>
      <c r="R55" s="66">
        <v>8.9999999999999998E-4</v>
      </c>
      <c r="S55" s="66">
        <v>5.9999999999999995E-4</v>
      </c>
      <c r="T55" s="66">
        <v>1E-4</v>
      </c>
    </row>
    <row r="56" spans="1:20">
      <c r="A56" t="s">
        <v>468</v>
      </c>
      <c r="B56" t="s">
        <v>469</v>
      </c>
      <c r="C56" t="s">
        <v>99</v>
      </c>
      <c r="D56" t="s">
        <v>122</v>
      </c>
      <c r="E56" t="s">
        <v>470</v>
      </c>
      <c r="F56" t="s">
        <v>406</v>
      </c>
      <c r="G56" t="s">
        <v>456</v>
      </c>
      <c r="H56" t="s">
        <v>205</v>
      </c>
      <c r="I56" t="s">
        <v>471</v>
      </c>
      <c r="J56" s="65">
        <v>5.0599999999999996</v>
      </c>
      <c r="K56" t="s">
        <v>101</v>
      </c>
      <c r="L56" s="66">
        <v>2.5999999999999999E-2</v>
      </c>
      <c r="M56" s="66">
        <v>-4.0000000000000002E-4</v>
      </c>
      <c r="N56" s="65">
        <v>248000.69</v>
      </c>
      <c r="O56" s="65">
        <v>115.23</v>
      </c>
      <c r="P56" s="65">
        <v>0</v>
      </c>
      <c r="Q56" s="65">
        <v>285.77119508700002</v>
      </c>
      <c r="R56" s="66">
        <v>5.9999999999999995E-4</v>
      </c>
      <c r="S56" s="66">
        <v>6.1999999999999998E-3</v>
      </c>
      <c r="T56" s="66">
        <v>8.0000000000000004E-4</v>
      </c>
    </row>
    <row r="57" spans="1:20">
      <c r="A57" t="s">
        <v>472</v>
      </c>
      <c r="B57" t="s">
        <v>473</v>
      </c>
      <c r="C57" t="s">
        <v>99</v>
      </c>
      <c r="D57" t="s">
        <v>122</v>
      </c>
      <c r="E57" t="s">
        <v>470</v>
      </c>
      <c r="F57" t="s">
        <v>406</v>
      </c>
      <c r="G57" t="s">
        <v>456</v>
      </c>
      <c r="H57" t="s">
        <v>205</v>
      </c>
      <c r="I57" t="s">
        <v>474</v>
      </c>
      <c r="J57" s="65">
        <v>4.47</v>
      </c>
      <c r="K57" t="s">
        <v>101</v>
      </c>
      <c r="L57" s="66">
        <v>2.4E-2</v>
      </c>
      <c r="M57" s="66">
        <v>-2.2000000000000001E-3</v>
      </c>
      <c r="N57" s="65">
        <v>52000.26</v>
      </c>
      <c r="O57" s="65">
        <v>112.92</v>
      </c>
      <c r="P57" s="65">
        <v>0</v>
      </c>
      <c r="Q57" s="65">
        <v>58.718693592000001</v>
      </c>
      <c r="R57" s="66">
        <v>1E-4</v>
      </c>
      <c r="S57" s="66">
        <v>1.2999999999999999E-3</v>
      </c>
      <c r="T57" s="66">
        <v>2.0000000000000001E-4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477</v>
      </c>
      <c r="F58" t="s">
        <v>406</v>
      </c>
      <c r="G58" t="s">
        <v>456</v>
      </c>
      <c r="H58" t="s">
        <v>205</v>
      </c>
      <c r="I58" t="s">
        <v>478</v>
      </c>
      <c r="J58" s="65">
        <v>4.55</v>
      </c>
      <c r="K58" t="s">
        <v>101</v>
      </c>
      <c r="L58" s="66">
        <v>2.1499999999999998E-2</v>
      </c>
      <c r="M58" s="66">
        <v>-5.0000000000000001E-4</v>
      </c>
      <c r="N58" s="65">
        <v>33000.370000000003</v>
      </c>
      <c r="O58" s="65">
        <v>113.59</v>
      </c>
      <c r="P58" s="65">
        <v>0</v>
      </c>
      <c r="Q58" s="65">
        <v>37.485120283000001</v>
      </c>
      <c r="R58" s="66">
        <v>0</v>
      </c>
      <c r="S58" s="66">
        <v>8.0000000000000004E-4</v>
      </c>
      <c r="T58" s="66">
        <v>1E-4</v>
      </c>
    </row>
    <row r="59" spans="1:20">
      <c r="A59" t="s">
        <v>479</v>
      </c>
      <c r="B59" t="s">
        <v>480</v>
      </c>
      <c r="C59" t="s">
        <v>99</v>
      </c>
      <c r="D59" t="s">
        <v>122</v>
      </c>
      <c r="E59" t="s">
        <v>477</v>
      </c>
      <c r="F59" t="s">
        <v>406</v>
      </c>
      <c r="G59" t="s">
        <v>456</v>
      </c>
      <c r="H59" t="s">
        <v>205</v>
      </c>
      <c r="I59" t="s">
        <v>481</v>
      </c>
      <c r="J59" s="65">
        <v>7.19</v>
      </c>
      <c r="K59" t="s">
        <v>101</v>
      </c>
      <c r="L59" s="66">
        <v>1.43E-2</v>
      </c>
      <c r="M59" s="66">
        <v>7.1000000000000004E-3</v>
      </c>
      <c r="N59" s="65">
        <v>116000</v>
      </c>
      <c r="O59" s="65">
        <v>106.79</v>
      </c>
      <c r="P59" s="65">
        <v>0</v>
      </c>
      <c r="Q59" s="65">
        <v>123.8764</v>
      </c>
      <c r="R59" s="66">
        <v>2.9999999999999997E-4</v>
      </c>
      <c r="S59" s="66">
        <v>2.7000000000000001E-3</v>
      </c>
      <c r="T59" s="66">
        <v>4.0000000000000002E-4</v>
      </c>
    </row>
    <row r="60" spans="1:20">
      <c r="A60" t="s">
        <v>482</v>
      </c>
      <c r="B60" t="s">
        <v>483</v>
      </c>
      <c r="C60" t="s">
        <v>99</v>
      </c>
      <c r="D60" t="s">
        <v>122</v>
      </c>
      <c r="E60" t="s">
        <v>477</v>
      </c>
      <c r="F60" t="s">
        <v>406</v>
      </c>
      <c r="G60" t="s">
        <v>456</v>
      </c>
      <c r="H60" t="s">
        <v>205</v>
      </c>
      <c r="I60" t="s">
        <v>459</v>
      </c>
      <c r="J60" s="65">
        <v>5.24</v>
      </c>
      <c r="K60" t="s">
        <v>101</v>
      </c>
      <c r="L60" s="66">
        <v>2.35E-2</v>
      </c>
      <c r="M60" s="66">
        <v>2.0999999999999999E-3</v>
      </c>
      <c r="N60" s="65">
        <v>280000.65000000002</v>
      </c>
      <c r="O60" s="65">
        <v>114.51</v>
      </c>
      <c r="P60" s="65">
        <v>6.6680700000000002</v>
      </c>
      <c r="Q60" s="65">
        <v>327.29681431500001</v>
      </c>
      <c r="R60" s="66">
        <v>4.0000000000000002E-4</v>
      </c>
      <c r="S60" s="66">
        <v>7.1000000000000004E-3</v>
      </c>
      <c r="T60" s="66">
        <v>1E-3</v>
      </c>
    </row>
    <row r="61" spans="1:20">
      <c r="A61" t="s">
        <v>484</v>
      </c>
      <c r="B61" t="s">
        <v>485</v>
      </c>
      <c r="C61" t="s">
        <v>99</v>
      </c>
      <c r="D61" t="s">
        <v>122</v>
      </c>
      <c r="E61" t="s">
        <v>477</v>
      </c>
      <c r="F61" t="s">
        <v>406</v>
      </c>
      <c r="G61" t="s">
        <v>456</v>
      </c>
      <c r="H61" t="s">
        <v>205</v>
      </c>
      <c r="I61" t="s">
        <v>486</v>
      </c>
      <c r="J61" s="65">
        <v>3.95</v>
      </c>
      <c r="K61" t="s">
        <v>101</v>
      </c>
      <c r="L61" s="66">
        <v>1.7600000000000001E-2</v>
      </c>
      <c r="M61" s="66">
        <v>-2.3999999999999998E-3</v>
      </c>
      <c r="N61" s="65">
        <v>105000.99</v>
      </c>
      <c r="O61" s="65">
        <v>110.44</v>
      </c>
      <c r="P61" s="65">
        <v>0</v>
      </c>
      <c r="Q61" s="65">
        <v>115.963093356</v>
      </c>
      <c r="R61" s="66">
        <v>1E-4</v>
      </c>
      <c r="S61" s="66">
        <v>2.5000000000000001E-3</v>
      </c>
      <c r="T61" s="66">
        <v>2.9999999999999997E-4</v>
      </c>
    </row>
    <row r="62" spans="1:20">
      <c r="A62" t="s">
        <v>487</v>
      </c>
      <c r="B62" t="s">
        <v>488</v>
      </c>
      <c r="C62" t="s">
        <v>99</v>
      </c>
      <c r="D62" t="s">
        <v>122</v>
      </c>
      <c r="E62" t="s">
        <v>477</v>
      </c>
      <c r="F62" t="s">
        <v>406</v>
      </c>
      <c r="G62" t="s">
        <v>456</v>
      </c>
      <c r="H62" t="s">
        <v>205</v>
      </c>
      <c r="I62" t="s">
        <v>489</v>
      </c>
      <c r="J62" s="65">
        <v>0.74</v>
      </c>
      <c r="K62" t="s">
        <v>101</v>
      </c>
      <c r="L62" s="66">
        <v>2.5499999999999998E-2</v>
      </c>
      <c r="M62" s="66">
        <v>-1.2200000000000001E-2</v>
      </c>
      <c r="N62" s="65">
        <v>263315.45</v>
      </c>
      <c r="O62" s="65">
        <v>104.8</v>
      </c>
      <c r="P62" s="65">
        <v>0</v>
      </c>
      <c r="Q62" s="65">
        <v>275.95459160000001</v>
      </c>
      <c r="R62" s="66">
        <v>2.0000000000000001E-4</v>
      </c>
      <c r="S62" s="66">
        <v>6.0000000000000001E-3</v>
      </c>
      <c r="T62" s="66">
        <v>8.0000000000000004E-4</v>
      </c>
    </row>
    <row r="63" spans="1:20">
      <c r="A63" t="s">
        <v>490</v>
      </c>
      <c r="B63" t="s">
        <v>491</v>
      </c>
      <c r="C63" t="s">
        <v>99</v>
      </c>
      <c r="D63" t="s">
        <v>122</v>
      </c>
      <c r="E63" t="s">
        <v>477</v>
      </c>
      <c r="F63" t="s">
        <v>406</v>
      </c>
      <c r="G63" t="s">
        <v>456</v>
      </c>
      <c r="H63" t="s">
        <v>205</v>
      </c>
      <c r="I63" t="s">
        <v>492</v>
      </c>
      <c r="J63" s="65">
        <v>6.58</v>
      </c>
      <c r="K63" t="s">
        <v>101</v>
      </c>
      <c r="L63" s="66">
        <v>6.4999999999999997E-3</v>
      </c>
      <c r="M63" s="66">
        <v>3.5000000000000001E-3</v>
      </c>
      <c r="N63" s="65">
        <v>377000.03</v>
      </c>
      <c r="O63" s="65">
        <v>103.1</v>
      </c>
      <c r="P63" s="65">
        <v>0</v>
      </c>
      <c r="Q63" s="65">
        <v>388.68703092999999</v>
      </c>
      <c r="R63" s="66">
        <v>1E-3</v>
      </c>
      <c r="S63" s="66">
        <v>8.3999999999999995E-3</v>
      </c>
      <c r="T63" s="66">
        <v>1.1999999999999999E-3</v>
      </c>
    </row>
    <row r="64" spans="1:20">
      <c r="A64" t="s">
        <v>493</v>
      </c>
      <c r="B64" t="s">
        <v>494</v>
      </c>
      <c r="C64" t="s">
        <v>99</v>
      </c>
      <c r="D64" t="s">
        <v>122</v>
      </c>
      <c r="E64" t="s">
        <v>374</v>
      </c>
      <c r="F64" t="s">
        <v>330</v>
      </c>
      <c r="G64" t="s">
        <v>456</v>
      </c>
      <c r="H64" t="s">
        <v>205</v>
      </c>
      <c r="I64" t="s">
        <v>495</v>
      </c>
      <c r="J64" s="65">
        <v>0.25</v>
      </c>
      <c r="K64" t="s">
        <v>101</v>
      </c>
      <c r="L64" s="66">
        <v>3.9300000000000002E-2</v>
      </c>
      <c r="M64" s="66">
        <v>0.61439999999999995</v>
      </c>
      <c r="N64" s="65">
        <v>171000.6</v>
      </c>
      <c r="O64" s="65">
        <v>113.04</v>
      </c>
      <c r="P64" s="65">
        <v>1.8506</v>
      </c>
      <c r="Q64" s="65">
        <v>195.14967823999999</v>
      </c>
      <c r="R64" s="66">
        <v>2.0000000000000001E-4</v>
      </c>
      <c r="S64" s="66">
        <v>4.1999999999999997E-3</v>
      </c>
      <c r="T64" s="66">
        <v>5.9999999999999995E-4</v>
      </c>
    </row>
    <row r="65" spans="1:20">
      <c r="A65" t="s">
        <v>496</v>
      </c>
      <c r="B65" t="s">
        <v>497</v>
      </c>
      <c r="C65" t="s">
        <v>99</v>
      </c>
      <c r="D65" t="s">
        <v>122</v>
      </c>
      <c r="E65" t="s">
        <v>498</v>
      </c>
      <c r="F65" t="s">
        <v>406</v>
      </c>
      <c r="G65" t="s">
        <v>456</v>
      </c>
      <c r="H65" t="s">
        <v>205</v>
      </c>
      <c r="I65" t="s">
        <v>499</v>
      </c>
      <c r="J65" s="65">
        <v>6.32</v>
      </c>
      <c r="K65" t="s">
        <v>101</v>
      </c>
      <c r="L65" s="66">
        <v>3.5000000000000003E-2</v>
      </c>
      <c r="M65" s="66">
        <v>2.7000000000000001E-3</v>
      </c>
      <c r="N65" s="65">
        <v>640000.63</v>
      </c>
      <c r="O65" s="65">
        <v>124.17</v>
      </c>
      <c r="P65" s="65">
        <v>0</v>
      </c>
      <c r="Q65" s="65">
        <v>794.68878227100004</v>
      </c>
      <c r="R65" s="66">
        <v>8.0000000000000004E-4</v>
      </c>
      <c r="S65" s="66">
        <v>1.7299999999999999E-2</v>
      </c>
      <c r="T65" s="66">
        <v>2.3999999999999998E-3</v>
      </c>
    </row>
    <row r="66" spans="1:20">
      <c r="A66" t="s">
        <v>500</v>
      </c>
      <c r="B66" t="s">
        <v>501</v>
      </c>
      <c r="C66" t="s">
        <v>99</v>
      </c>
      <c r="D66" t="s">
        <v>122</v>
      </c>
      <c r="E66" t="s">
        <v>502</v>
      </c>
      <c r="F66" t="s">
        <v>503</v>
      </c>
      <c r="G66" t="s">
        <v>456</v>
      </c>
      <c r="H66" t="s">
        <v>205</v>
      </c>
      <c r="I66" t="s">
        <v>504</v>
      </c>
      <c r="J66" s="65">
        <v>3.87</v>
      </c>
      <c r="K66" t="s">
        <v>101</v>
      </c>
      <c r="L66" s="66">
        <v>4.2999999999999997E-2</v>
      </c>
      <c r="M66" s="66">
        <v>-5.8999999999999999E-3</v>
      </c>
      <c r="N66" s="65">
        <v>21000.67</v>
      </c>
      <c r="O66" s="65">
        <v>122.2</v>
      </c>
      <c r="P66" s="65">
        <v>0</v>
      </c>
      <c r="Q66" s="65">
        <v>25.662818739999999</v>
      </c>
      <c r="R66" s="66">
        <v>0</v>
      </c>
      <c r="S66" s="66">
        <v>5.9999999999999995E-4</v>
      </c>
      <c r="T66" s="66">
        <v>1E-4</v>
      </c>
    </row>
    <row r="67" spans="1:20">
      <c r="A67" t="s">
        <v>505</v>
      </c>
      <c r="B67" t="s">
        <v>506</v>
      </c>
      <c r="C67" t="s">
        <v>99</v>
      </c>
      <c r="D67" t="s">
        <v>122</v>
      </c>
      <c r="E67" t="s">
        <v>507</v>
      </c>
      <c r="F67" t="s">
        <v>508</v>
      </c>
      <c r="G67" t="s">
        <v>509</v>
      </c>
      <c r="H67" t="s">
        <v>205</v>
      </c>
      <c r="I67" t="s">
        <v>433</v>
      </c>
      <c r="J67" s="65">
        <v>7.15</v>
      </c>
      <c r="K67" t="s">
        <v>101</v>
      </c>
      <c r="L67" s="66">
        <v>5.1499999999999997E-2</v>
      </c>
      <c r="M67" s="66">
        <v>8.8000000000000005E-3</v>
      </c>
      <c r="N67" s="65">
        <v>138000.89000000001</v>
      </c>
      <c r="O67" s="65">
        <v>162.91</v>
      </c>
      <c r="P67" s="65">
        <v>0</v>
      </c>
      <c r="Q67" s="65">
        <v>224.81724989899999</v>
      </c>
      <c r="R67" s="66">
        <v>0</v>
      </c>
      <c r="S67" s="66">
        <v>4.8999999999999998E-3</v>
      </c>
      <c r="T67" s="66">
        <v>6.9999999999999999E-4</v>
      </c>
    </row>
    <row r="68" spans="1:20">
      <c r="A68" t="s">
        <v>510</v>
      </c>
      <c r="B68" t="s">
        <v>511</v>
      </c>
      <c r="C68" t="s">
        <v>99</v>
      </c>
      <c r="D68" t="s">
        <v>122</v>
      </c>
      <c r="E68" t="s">
        <v>512</v>
      </c>
      <c r="F68" t="s">
        <v>406</v>
      </c>
      <c r="G68" t="s">
        <v>509</v>
      </c>
      <c r="H68" t="s">
        <v>205</v>
      </c>
      <c r="I68" t="s">
        <v>513</v>
      </c>
      <c r="J68" s="65">
        <v>3.35</v>
      </c>
      <c r="K68" t="s">
        <v>101</v>
      </c>
      <c r="L68" s="66">
        <v>1.6E-2</v>
      </c>
      <c r="M68" s="66">
        <v>-2.5999999999999999E-3</v>
      </c>
      <c r="N68" s="65">
        <v>93507.85</v>
      </c>
      <c r="O68" s="65">
        <v>108.53</v>
      </c>
      <c r="P68" s="65">
        <v>0</v>
      </c>
      <c r="Q68" s="65">
        <v>101.484069605</v>
      </c>
      <c r="R68" s="66">
        <v>2.0000000000000001E-4</v>
      </c>
      <c r="S68" s="66">
        <v>2.2000000000000001E-3</v>
      </c>
      <c r="T68" s="66">
        <v>2.9999999999999997E-4</v>
      </c>
    </row>
    <row r="69" spans="1:20">
      <c r="A69" t="s">
        <v>514</v>
      </c>
      <c r="B69" t="s">
        <v>515</v>
      </c>
      <c r="C69" t="s">
        <v>99</v>
      </c>
      <c r="D69" t="s">
        <v>122</v>
      </c>
      <c r="E69" t="s">
        <v>516</v>
      </c>
      <c r="F69" t="s">
        <v>131</v>
      </c>
      <c r="G69" t="s">
        <v>509</v>
      </c>
      <c r="H69" t="s">
        <v>205</v>
      </c>
      <c r="I69" t="s">
        <v>517</v>
      </c>
      <c r="J69" s="65">
        <v>6.78</v>
      </c>
      <c r="K69" t="s">
        <v>101</v>
      </c>
      <c r="L69" s="66">
        <v>1.7000000000000001E-2</v>
      </c>
      <c r="M69" s="66">
        <v>4.5999999999999999E-3</v>
      </c>
      <c r="N69" s="65">
        <v>752000</v>
      </c>
      <c r="O69" s="65">
        <v>108.88</v>
      </c>
      <c r="P69" s="65">
        <v>0</v>
      </c>
      <c r="Q69" s="65">
        <v>818.77760000000001</v>
      </c>
      <c r="R69" s="66">
        <v>5.9999999999999995E-4</v>
      </c>
      <c r="S69" s="66">
        <v>1.78E-2</v>
      </c>
      <c r="T69" s="66">
        <v>2.3999999999999998E-3</v>
      </c>
    </row>
    <row r="70" spans="1:20">
      <c r="A70" t="s">
        <v>518</v>
      </c>
      <c r="B70" t="s">
        <v>519</v>
      </c>
      <c r="C70" t="s">
        <v>99</v>
      </c>
      <c r="D70" t="s">
        <v>122</v>
      </c>
      <c r="E70" t="s">
        <v>516</v>
      </c>
      <c r="F70" t="s">
        <v>131</v>
      </c>
      <c r="G70" t="s">
        <v>509</v>
      </c>
      <c r="H70" t="s">
        <v>205</v>
      </c>
      <c r="I70" t="s">
        <v>520</v>
      </c>
      <c r="J70" s="65">
        <v>1.1499999999999999</v>
      </c>
      <c r="K70" t="s">
        <v>101</v>
      </c>
      <c r="L70" s="66">
        <v>3.6999999999999998E-2</v>
      </c>
      <c r="M70" s="66">
        <v>-1.41E-2</v>
      </c>
      <c r="N70" s="65">
        <v>250666.67</v>
      </c>
      <c r="O70" s="65">
        <v>111.33</v>
      </c>
      <c r="P70" s="65">
        <v>0</v>
      </c>
      <c r="Q70" s="65">
        <v>279.06720371099999</v>
      </c>
      <c r="R70" s="66">
        <v>2.9999999999999997E-4</v>
      </c>
      <c r="S70" s="66">
        <v>6.1000000000000004E-3</v>
      </c>
      <c r="T70" s="66">
        <v>8.0000000000000004E-4</v>
      </c>
    </row>
    <row r="71" spans="1:20">
      <c r="A71" t="s">
        <v>521</v>
      </c>
      <c r="B71" t="s">
        <v>522</v>
      </c>
      <c r="C71" t="s">
        <v>99</v>
      </c>
      <c r="D71" t="s">
        <v>122</v>
      </c>
      <c r="E71" t="s">
        <v>455</v>
      </c>
      <c r="F71" t="s">
        <v>406</v>
      </c>
      <c r="G71" t="s">
        <v>523</v>
      </c>
      <c r="H71" t="s">
        <v>149</v>
      </c>
      <c r="I71" t="s">
        <v>524</v>
      </c>
      <c r="J71" s="65">
        <v>7.3</v>
      </c>
      <c r="K71" t="s">
        <v>101</v>
      </c>
      <c r="L71" s="66">
        <v>1.3299999999999999E-2</v>
      </c>
      <c r="M71" s="66">
        <v>1.2500000000000001E-2</v>
      </c>
      <c r="N71" s="65">
        <v>89000</v>
      </c>
      <c r="O71" s="65">
        <v>100.67</v>
      </c>
      <c r="P71" s="65">
        <v>0</v>
      </c>
      <c r="Q71" s="65">
        <v>89.596299999999999</v>
      </c>
      <c r="R71" s="66">
        <v>2.0000000000000001E-4</v>
      </c>
      <c r="S71" s="66">
        <v>1.9E-3</v>
      </c>
      <c r="T71" s="66">
        <v>2.9999999999999997E-4</v>
      </c>
    </row>
    <row r="72" spans="1:20">
      <c r="A72" t="s">
        <v>525</v>
      </c>
      <c r="B72" t="s">
        <v>526</v>
      </c>
      <c r="C72" t="s">
        <v>99</v>
      </c>
      <c r="D72" t="s">
        <v>122</v>
      </c>
      <c r="E72" t="s">
        <v>527</v>
      </c>
      <c r="F72" t="s">
        <v>528</v>
      </c>
      <c r="G72" t="s">
        <v>509</v>
      </c>
      <c r="H72" t="s">
        <v>205</v>
      </c>
      <c r="I72" t="s">
        <v>529</v>
      </c>
      <c r="J72" s="65">
        <v>5.68</v>
      </c>
      <c r="K72" t="s">
        <v>101</v>
      </c>
      <c r="L72" s="66">
        <v>1.29E-2</v>
      </c>
      <c r="M72" s="66">
        <v>2.52E-2</v>
      </c>
      <c r="N72" s="65">
        <v>525000</v>
      </c>
      <c r="O72" s="65">
        <v>93.79</v>
      </c>
      <c r="P72" s="65">
        <v>0</v>
      </c>
      <c r="Q72" s="65">
        <v>492.39749999999998</v>
      </c>
      <c r="R72" s="66">
        <v>5.0000000000000001E-4</v>
      </c>
      <c r="S72" s="66">
        <v>1.0699999999999999E-2</v>
      </c>
      <c r="T72" s="66">
        <v>1.5E-3</v>
      </c>
    </row>
    <row r="73" spans="1:20">
      <c r="A73" t="s">
        <v>530</v>
      </c>
      <c r="B73" t="s">
        <v>531</v>
      </c>
      <c r="C73" t="s">
        <v>99</v>
      </c>
      <c r="D73" t="s">
        <v>122</v>
      </c>
      <c r="E73" t="s">
        <v>532</v>
      </c>
      <c r="F73" t="s">
        <v>330</v>
      </c>
      <c r="G73" t="s">
        <v>509</v>
      </c>
      <c r="H73" t="s">
        <v>205</v>
      </c>
      <c r="I73" t="s">
        <v>533</v>
      </c>
      <c r="J73" s="65">
        <v>4.24</v>
      </c>
      <c r="K73" t="s">
        <v>101</v>
      </c>
      <c r="L73" s="66">
        <v>2E-3</v>
      </c>
      <c r="M73" s="66">
        <v>-2.8999999999999998E-3</v>
      </c>
      <c r="N73" s="65">
        <v>96000</v>
      </c>
      <c r="O73" s="65">
        <v>102.66</v>
      </c>
      <c r="P73" s="65">
        <v>0</v>
      </c>
      <c r="Q73" s="65">
        <v>98.553600000000003</v>
      </c>
      <c r="R73" s="66">
        <v>2.0000000000000001E-4</v>
      </c>
      <c r="S73" s="66">
        <v>2.0999999999999999E-3</v>
      </c>
      <c r="T73" s="66">
        <v>2.9999999999999997E-4</v>
      </c>
    </row>
    <row r="74" spans="1:20">
      <c r="A74" t="s">
        <v>534</v>
      </c>
      <c r="B74" t="s">
        <v>535</v>
      </c>
      <c r="C74" t="s">
        <v>99</v>
      </c>
      <c r="D74" t="s">
        <v>122</v>
      </c>
      <c r="E74" t="s">
        <v>532</v>
      </c>
      <c r="F74" t="s">
        <v>330</v>
      </c>
      <c r="G74" t="s">
        <v>509</v>
      </c>
      <c r="H74" t="s">
        <v>205</v>
      </c>
      <c r="I74" t="s">
        <v>536</v>
      </c>
      <c r="J74" s="65">
        <v>2.16</v>
      </c>
      <c r="K74" t="s">
        <v>101</v>
      </c>
      <c r="L74" s="66">
        <v>6.7999999999999996E-3</v>
      </c>
      <c r="M74" s="66">
        <v>-9.9000000000000008E-3</v>
      </c>
      <c r="N74" s="65">
        <v>282000</v>
      </c>
      <c r="O74" s="65">
        <v>104.99</v>
      </c>
      <c r="P74" s="65">
        <v>0</v>
      </c>
      <c r="Q74" s="65">
        <v>296.0718</v>
      </c>
      <c r="R74" s="66">
        <v>5.0000000000000001E-4</v>
      </c>
      <c r="S74" s="66">
        <v>6.4000000000000003E-3</v>
      </c>
      <c r="T74" s="66">
        <v>8.9999999999999998E-4</v>
      </c>
    </row>
    <row r="75" spans="1:20">
      <c r="A75" t="s">
        <v>537</v>
      </c>
      <c r="B75" t="s">
        <v>538</v>
      </c>
      <c r="C75" t="s">
        <v>99</v>
      </c>
      <c r="D75" t="s">
        <v>122</v>
      </c>
      <c r="E75" t="s">
        <v>532</v>
      </c>
      <c r="F75" t="s">
        <v>330</v>
      </c>
      <c r="G75" t="s">
        <v>509</v>
      </c>
      <c r="H75" t="s">
        <v>205</v>
      </c>
      <c r="I75" t="s">
        <v>433</v>
      </c>
      <c r="J75" s="65">
        <v>0.76</v>
      </c>
      <c r="K75" t="s">
        <v>101</v>
      </c>
      <c r="L75" s="66">
        <v>0.02</v>
      </c>
      <c r="M75" s="66">
        <v>-1.5599999999999999E-2</v>
      </c>
      <c r="N75" s="65">
        <v>44000</v>
      </c>
      <c r="O75" s="65">
        <v>105.18</v>
      </c>
      <c r="P75" s="65">
        <v>0</v>
      </c>
      <c r="Q75" s="65">
        <v>46.279200000000003</v>
      </c>
      <c r="R75" s="66">
        <v>2.9999999999999997E-4</v>
      </c>
      <c r="S75" s="66">
        <v>1E-3</v>
      </c>
      <c r="T75" s="66">
        <v>1E-4</v>
      </c>
    </row>
    <row r="76" spans="1:20">
      <c r="A76" t="s">
        <v>539</v>
      </c>
      <c r="B76" t="s">
        <v>540</v>
      </c>
      <c r="C76" t="s">
        <v>99</v>
      </c>
      <c r="D76" t="s">
        <v>122</v>
      </c>
      <c r="E76" t="s">
        <v>477</v>
      </c>
      <c r="F76" t="s">
        <v>406</v>
      </c>
      <c r="G76" t="s">
        <v>509</v>
      </c>
      <c r="H76" t="s">
        <v>205</v>
      </c>
      <c r="I76" t="s">
        <v>541</v>
      </c>
      <c r="J76" s="65">
        <v>1.52</v>
      </c>
      <c r="K76" t="s">
        <v>101</v>
      </c>
      <c r="L76" s="66">
        <v>4.9000000000000002E-2</v>
      </c>
      <c r="M76" s="66">
        <v>-9.1000000000000004E-3</v>
      </c>
      <c r="N76" s="65">
        <v>174000.44</v>
      </c>
      <c r="O76" s="65">
        <v>112.28</v>
      </c>
      <c r="P76" s="65">
        <v>4.3982799999999997</v>
      </c>
      <c r="Q76" s="65">
        <v>199.765974032</v>
      </c>
      <c r="R76" s="66">
        <v>4.0000000000000002E-4</v>
      </c>
      <c r="S76" s="66">
        <v>4.3E-3</v>
      </c>
      <c r="T76" s="66">
        <v>5.9999999999999995E-4</v>
      </c>
    </row>
    <row r="77" spans="1:20">
      <c r="A77" t="s">
        <v>542</v>
      </c>
      <c r="B77" t="s">
        <v>543</v>
      </c>
      <c r="C77" t="s">
        <v>99</v>
      </c>
      <c r="D77" t="s">
        <v>122</v>
      </c>
      <c r="E77" t="s">
        <v>477</v>
      </c>
      <c r="F77" t="s">
        <v>406</v>
      </c>
      <c r="G77" t="s">
        <v>509</v>
      </c>
      <c r="H77" t="s">
        <v>205</v>
      </c>
      <c r="I77" t="s">
        <v>544</v>
      </c>
      <c r="J77" s="65">
        <v>1.1399999999999999</v>
      </c>
      <c r="K77" t="s">
        <v>101</v>
      </c>
      <c r="L77" s="66">
        <v>5.8500000000000003E-2</v>
      </c>
      <c r="M77" s="66">
        <v>-9.9000000000000008E-3</v>
      </c>
      <c r="N77" s="65">
        <v>39319.85</v>
      </c>
      <c r="O77" s="65">
        <v>119.29</v>
      </c>
      <c r="P77" s="65">
        <v>0</v>
      </c>
      <c r="Q77" s="65">
        <v>46.904649065000001</v>
      </c>
      <c r="R77" s="66">
        <v>1E-4</v>
      </c>
      <c r="S77" s="66">
        <v>1E-3</v>
      </c>
      <c r="T77" s="66">
        <v>1E-4</v>
      </c>
    </row>
    <row r="78" spans="1:20">
      <c r="A78" t="s">
        <v>545</v>
      </c>
      <c r="B78" t="s">
        <v>546</v>
      </c>
      <c r="C78" t="s">
        <v>99</v>
      </c>
      <c r="D78" t="s">
        <v>122</v>
      </c>
      <c r="E78" t="s">
        <v>547</v>
      </c>
      <c r="F78" t="s">
        <v>466</v>
      </c>
      <c r="G78" t="s">
        <v>523</v>
      </c>
      <c r="H78" t="s">
        <v>149</v>
      </c>
      <c r="I78" t="s">
        <v>548</v>
      </c>
      <c r="J78" s="65">
        <v>0.75</v>
      </c>
      <c r="K78" t="s">
        <v>101</v>
      </c>
      <c r="L78" s="66">
        <v>4.0500000000000001E-2</v>
      </c>
      <c r="M78" s="66">
        <v>-1.4200000000000001E-2</v>
      </c>
      <c r="N78" s="65">
        <v>24000.1</v>
      </c>
      <c r="O78" s="65">
        <v>129.30000000000001</v>
      </c>
      <c r="P78" s="65">
        <v>0</v>
      </c>
      <c r="Q78" s="65">
        <v>31.032129300000001</v>
      </c>
      <c r="R78" s="66">
        <v>2.9999999999999997E-4</v>
      </c>
      <c r="S78" s="66">
        <v>6.9999999999999999E-4</v>
      </c>
      <c r="T78" s="66">
        <v>1E-4</v>
      </c>
    </row>
    <row r="79" spans="1:20">
      <c r="A79" t="s">
        <v>549</v>
      </c>
      <c r="B79" t="s">
        <v>550</v>
      </c>
      <c r="C79" t="s">
        <v>99</v>
      </c>
      <c r="D79" t="s">
        <v>122</v>
      </c>
      <c r="E79" t="s">
        <v>551</v>
      </c>
      <c r="F79" t="s">
        <v>406</v>
      </c>
      <c r="G79" t="s">
        <v>523</v>
      </c>
      <c r="H79" t="s">
        <v>149</v>
      </c>
      <c r="I79" t="s">
        <v>552</v>
      </c>
      <c r="J79" s="65">
        <v>2.21</v>
      </c>
      <c r="K79" t="s">
        <v>101</v>
      </c>
      <c r="L79" s="66">
        <v>2.75E-2</v>
      </c>
      <c r="M79" s="66">
        <v>-5.7999999999999996E-3</v>
      </c>
      <c r="N79" s="65">
        <v>393369.18</v>
      </c>
      <c r="O79" s="65">
        <v>108.12</v>
      </c>
      <c r="P79" s="65">
        <v>0</v>
      </c>
      <c r="Q79" s="65">
        <v>425.310757416</v>
      </c>
      <c r="R79" s="66">
        <v>1E-3</v>
      </c>
      <c r="S79" s="66">
        <v>9.1999999999999998E-3</v>
      </c>
      <c r="T79" s="66">
        <v>1.2999999999999999E-3</v>
      </c>
    </row>
    <row r="80" spans="1:20">
      <c r="A80" t="s">
        <v>553</v>
      </c>
      <c r="B80" t="s">
        <v>554</v>
      </c>
      <c r="C80" t="s">
        <v>99</v>
      </c>
      <c r="D80" t="s">
        <v>122</v>
      </c>
      <c r="E80" t="s">
        <v>551</v>
      </c>
      <c r="F80" t="s">
        <v>406</v>
      </c>
      <c r="G80" t="s">
        <v>523</v>
      </c>
      <c r="H80" t="s">
        <v>149</v>
      </c>
      <c r="I80" t="s">
        <v>555</v>
      </c>
      <c r="J80" s="65">
        <v>6.15</v>
      </c>
      <c r="K80" t="s">
        <v>101</v>
      </c>
      <c r="L80" s="66">
        <v>1.9599999999999999E-2</v>
      </c>
      <c r="M80" s="66">
        <v>3.2000000000000002E-3</v>
      </c>
      <c r="N80" s="65">
        <v>745000.88</v>
      </c>
      <c r="O80" s="65">
        <v>112.3</v>
      </c>
      <c r="P80" s="65">
        <v>0</v>
      </c>
      <c r="Q80" s="65">
        <v>836.63598823999996</v>
      </c>
      <c r="R80" s="66">
        <v>8.0000000000000004E-4</v>
      </c>
      <c r="S80" s="66">
        <v>1.8200000000000001E-2</v>
      </c>
      <c r="T80" s="66">
        <v>2.5000000000000001E-3</v>
      </c>
    </row>
    <row r="81" spans="1:20">
      <c r="A81" t="s">
        <v>556</v>
      </c>
      <c r="B81" t="s">
        <v>557</v>
      </c>
      <c r="C81" t="s">
        <v>99</v>
      </c>
      <c r="D81" t="s">
        <v>122</v>
      </c>
      <c r="E81" t="s">
        <v>551</v>
      </c>
      <c r="F81" t="s">
        <v>406</v>
      </c>
      <c r="G81" t="s">
        <v>523</v>
      </c>
      <c r="H81" t="s">
        <v>149</v>
      </c>
      <c r="I81" t="s">
        <v>504</v>
      </c>
      <c r="J81" s="65">
        <v>7.43</v>
      </c>
      <c r="K81" t="s">
        <v>101</v>
      </c>
      <c r="L81" s="66">
        <v>1.5800000000000002E-2</v>
      </c>
      <c r="M81" s="66">
        <v>6.7999999999999996E-3</v>
      </c>
      <c r="N81" s="65">
        <v>264000</v>
      </c>
      <c r="O81" s="65">
        <v>108.11</v>
      </c>
      <c r="P81" s="65">
        <v>0</v>
      </c>
      <c r="Q81" s="65">
        <v>285.41039999999998</v>
      </c>
      <c r="R81" s="66">
        <v>8.9999999999999998E-4</v>
      </c>
      <c r="S81" s="66">
        <v>6.1999999999999998E-3</v>
      </c>
      <c r="T81" s="66">
        <v>8.0000000000000004E-4</v>
      </c>
    </row>
    <row r="82" spans="1:20">
      <c r="A82" t="s">
        <v>558</v>
      </c>
      <c r="B82" t="s">
        <v>559</v>
      </c>
      <c r="C82" t="s">
        <v>99</v>
      </c>
      <c r="D82" t="s">
        <v>122</v>
      </c>
      <c r="E82" t="s">
        <v>560</v>
      </c>
      <c r="F82" t="s">
        <v>411</v>
      </c>
      <c r="G82" t="s">
        <v>509</v>
      </c>
      <c r="H82" t="s">
        <v>205</v>
      </c>
      <c r="I82" t="s">
        <v>438</v>
      </c>
      <c r="J82" s="65">
        <v>5.0999999999999996</v>
      </c>
      <c r="K82" t="s">
        <v>101</v>
      </c>
      <c r="L82" s="66">
        <v>1.23E-2</v>
      </c>
      <c r="M82" s="66">
        <v>4.0000000000000002E-4</v>
      </c>
      <c r="N82" s="65">
        <v>175630</v>
      </c>
      <c r="O82" s="65">
        <v>107.3</v>
      </c>
      <c r="P82" s="65">
        <v>0</v>
      </c>
      <c r="Q82" s="65">
        <v>188.45098999999999</v>
      </c>
      <c r="R82" s="66">
        <v>1E-4</v>
      </c>
      <c r="S82" s="66">
        <v>4.1000000000000003E-3</v>
      </c>
      <c r="T82" s="66">
        <v>5.9999999999999995E-4</v>
      </c>
    </row>
    <row r="83" spans="1:20">
      <c r="A83" t="s">
        <v>561</v>
      </c>
      <c r="B83" t="s">
        <v>562</v>
      </c>
      <c r="C83" t="s">
        <v>99</v>
      </c>
      <c r="D83" t="s">
        <v>122</v>
      </c>
      <c r="E83" t="s">
        <v>512</v>
      </c>
      <c r="F83" t="s">
        <v>406</v>
      </c>
      <c r="G83" t="s">
        <v>509</v>
      </c>
      <c r="H83" t="s">
        <v>205</v>
      </c>
      <c r="I83" t="s">
        <v>563</v>
      </c>
      <c r="J83" s="65">
        <v>5.16</v>
      </c>
      <c r="K83" t="s">
        <v>101</v>
      </c>
      <c r="L83" s="66">
        <v>1.4200000000000001E-2</v>
      </c>
      <c r="M83" s="66">
        <v>1.2999999999999999E-3</v>
      </c>
      <c r="N83" s="65">
        <v>128000.93</v>
      </c>
      <c r="O83" s="65">
        <v>108.1</v>
      </c>
      <c r="P83" s="65">
        <v>0</v>
      </c>
      <c r="Q83" s="65">
        <v>138.36900532999999</v>
      </c>
      <c r="R83" s="66">
        <v>2.0000000000000001E-4</v>
      </c>
      <c r="S83" s="66">
        <v>3.0000000000000001E-3</v>
      </c>
      <c r="T83" s="66">
        <v>4.0000000000000002E-4</v>
      </c>
    </row>
    <row r="84" spans="1:20">
      <c r="A84" t="s">
        <v>564</v>
      </c>
      <c r="B84" t="s">
        <v>565</v>
      </c>
      <c r="C84" t="s">
        <v>99</v>
      </c>
      <c r="D84" t="s">
        <v>122</v>
      </c>
      <c r="E84" t="s">
        <v>566</v>
      </c>
      <c r="F84" t="s">
        <v>406</v>
      </c>
      <c r="G84" t="s">
        <v>567</v>
      </c>
      <c r="H84" t="s">
        <v>205</v>
      </c>
      <c r="I84" t="s">
        <v>568</v>
      </c>
      <c r="J84" s="65">
        <v>6.62</v>
      </c>
      <c r="K84" t="s">
        <v>101</v>
      </c>
      <c r="L84" s="66">
        <v>1.5299999999999999E-2</v>
      </c>
      <c r="M84" s="66">
        <v>3.3E-3</v>
      </c>
      <c r="N84" s="65">
        <v>80000</v>
      </c>
      <c r="O84" s="65">
        <v>109.91</v>
      </c>
      <c r="P84" s="65">
        <v>0</v>
      </c>
      <c r="Q84" s="65">
        <v>87.927999999999997</v>
      </c>
      <c r="R84" s="66">
        <v>2.0000000000000001E-4</v>
      </c>
      <c r="S84" s="66">
        <v>1.9E-3</v>
      </c>
      <c r="T84" s="66">
        <v>2.9999999999999997E-4</v>
      </c>
    </row>
    <row r="85" spans="1:20">
      <c r="A85" t="s">
        <v>569</v>
      </c>
      <c r="B85" t="s">
        <v>570</v>
      </c>
      <c r="C85" t="s">
        <v>99</v>
      </c>
      <c r="D85" t="s">
        <v>122</v>
      </c>
      <c r="E85" t="s">
        <v>566</v>
      </c>
      <c r="F85" t="s">
        <v>406</v>
      </c>
      <c r="G85" t="s">
        <v>567</v>
      </c>
      <c r="H85" t="s">
        <v>205</v>
      </c>
      <c r="I85" t="s">
        <v>471</v>
      </c>
      <c r="J85" s="65">
        <v>5.66</v>
      </c>
      <c r="K85" t="s">
        <v>101</v>
      </c>
      <c r="L85" s="66">
        <v>1.9400000000000001E-2</v>
      </c>
      <c r="M85" s="66">
        <v>2.9999999999999997E-4</v>
      </c>
      <c r="N85" s="65">
        <v>15000</v>
      </c>
      <c r="O85" s="65">
        <v>112.12</v>
      </c>
      <c r="P85" s="65">
        <v>0</v>
      </c>
      <c r="Q85" s="65">
        <v>16.818000000000001</v>
      </c>
      <c r="R85" s="66">
        <v>1E-4</v>
      </c>
      <c r="S85" s="66">
        <v>4.0000000000000002E-4</v>
      </c>
      <c r="T85" s="66">
        <v>0</v>
      </c>
    </row>
    <row r="86" spans="1:20" s="74" customFormat="1">
      <c r="A86" s="70" t="s">
        <v>571</v>
      </c>
      <c r="B86" s="71">
        <v>11398490</v>
      </c>
      <c r="C86" s="70" t="s">
        <v>99</v>
      </c>
      <c r="D86" s="70" t="s">
        <v>122</v>
      </c>
      <c r="E86" s="70" t="s">
        <v>572</v>
      </c>
      <c r="F86" s="70" t="s">
        <v>406</v>
      </c>
      <c r="G86" s="70" t="s">
        <v>573</v>
      </c>
      <c r="H86" s="70" t="s">
        <v>149</v>
      </c>
      <c r="I86" s="70" t="s">
        <v>574</v>
      </c>
      <c r="J86" s="72">
        <v>4</v>
      </c>
      <c r="K86" s="70" t="s">
        <v>101</v>
      </c>
      <c r="L86" s="73">
        <v>2.5000000000000001E-2</v>
      </c>
      <c r="M86" s="73">
        <v>-1.6999999999999999E-3</v>
      </c>
      <c r="N86" s="72">
        <v>150000</v>
      </c>
      <c r="O86" s="72">
        <f>Q86*1000/N86*100</f>
        <v>110.70109289617467</v>
      </c>
      <c r="P86" s="72">
        <v>0</v>
      </c>
      <c r="Q86" s="72">
        <f>166051.639344262/1000</f>
        <v>166.05163934426199</v>
      </c>
      <c r="R86" s="73">
        <v>4.0000000000000002E-4</v>
      </c>
      <c r="S86" s="73">
        <v>4.3E-3</v>
      </c>
      <c r="T86" s="73">
        <v>5.9999999999999995E-4</v>
      </c>
    </row>
    <row r="87" spans="1:20" s="74" customFormat="1">
      <c r="A87" s="70" t="s">
        <v>571</v>
      </c>
      <c r="B87" s="71">
        <v>1139849</v>
      </c>
      <c r="C87" s="70" t="s">
        <v>99</v>
      </c>
      <c r="D87" s="70" t="s">
        <v>122</v>
      </c>
      <c r="E87" s="70" t="s">
        <v>572</v>
      </c>
      <c r="F87" s="70" t="s">
        <v>406</v>
      </c>
      <c r="G87" s="70" t="s">
        <v>573</v>
      </c>
      <c r="H87" s="70" t="s">
        <v>149</v>
      </c>
      <c r="I87" s="70" t="s">
        <v>574</v>
      </c>
      <c r="K87" s="70" t="s">
        <v>101</v>
      </c>
      <c r="L87" s="73">
        <v>0</v>
      </c>
      <c r="M87" s="73">
        <v>0</v>
      </c>
      <c r="N87" s="72">
        <v>27000.880000000005</v>
      </c>
      <c r="O87" s="72">
        <f>Q87*1000/N87*100</f>
        <v>111.74</v>
      </c>
      <c r="P87" s="72">
        <v>0</v>
      </c>
      <c r="Q87" s="72">
        <v>30.170783312000005</v>
      </c>
      <c r="R87" s="73">
        <v>0</v>
      </c>
      <c r="S87" s="73">
        <v>0</v>
      </c>
      <c r="T87" s="73">
        <v>0</v>
      </c>
    </row>
    <row r="88" spans="1:20" s="74" customFormat="1">
      <c r="A88" s="70" t="s">
        <v>575</v>
      </c>
      <c r="B88" s="70" t="s">
        <v>576</v>
      </c>
      <c r="C88" s="70" t="s">
        <v>99</v>
      </c>
      <c r="D88" s="70" t="s">
        <v>122</v>
      </c>
      <c r="E88" s="70" t="s">
        <v>577</v>
      </c>
      <c r="F88" s="70" t="s">
        <v>503</v>
      </c>
      <c r="G88" s="70" t="s">
        <v>567</v>
      </c>
      <c r="H88" s="70" t="s">
        <v>205</v>
      </c>
      <c r="I88" s="70" t="s">
        <v>578</v>
      </c>
      <c r="J88" s="72">
        <v>1.23</v>
      </c>
      <c r="K88" s="70" t="s">
        <v>101</v>
      </c>
      <c r="L88" s="73">
        <v>2.6499999999999999E-2</v>
      </c>
      <c r="M88" s="73">
        <v>-8.9999999999999993E-3</v>
      </c>
      <c r="N88" s="72">
        <v>7500.76</v>
      </c>
      <c r="O88" s="72">
        <v>105.09</v>
      </c>
      <c r="P88" s="72">
        <v>0</v>
      </c>
      <c r="Q88" s="72">
        <v>7.8825486839999996</v>
      </c>
      <c r="R88" s="73">
        <v>0</v>
      </c>
      <c r="S88" s="73">
        <v>2.0000000000000001E-4</v>
      </c>
      <c r="T88" s="73">
        <v>0</v>
      </c>
    </row>
    <row r="89" spans="1:20" s="74" customFormat="1">
      <c r="A89" s="70" t="s">
        <v>579</v>
      </c>
      <c r="B89" s="70" t="s">
        <v>580</v>
      </c>
      <c r="C89" s="70" t="s">
        <v>99</v>
      </c>
      <c r="D89" s="70" t="s">
        <v>122</v>
      </c>
      <c r="E89" s="70" t="s">
        <v>577</v>
      </c>
      <c r="F89" s="70" t="s">
        <v>503</v>
      </c>
      <c r="G89" s="70" t="s">
        <v>567</v>
      </c>
      <c r="H89" s="70" t="s">
        <v>205</v>
      </c>
      <c r="I89" s="70" t="s">
        <v>581</v>
      </c>
      <c r="J89" s="72">
        <v>3.19</v>
      </c>
      <c r="K89" s="70" t="s">
        <v>101</v>
      </c>
      <c r="L89" s="73">
        <v>1.0500000000000001E-2</v>
      </c>
      <c r="M89" s="73">
        <v>2.3999999999999998E-3</v>
      </c>
      <c r="N89" s="72">
        <v>167000.98000000001</v>
      </c>
      <c r="O89" s="72">
        <v>103.11</v>
      </c>
      <c r="P89" s="72">
        <v>0</v>
      </c>
      <c r="Q89" s="72">
        <v>172.19471047799999</v>
      </c>
      <c r="R89" s="73">
        <v>8.0000000000000004E-4</v>
      </c>
      <c r="S89" s="73">
        <v>3.7000000000000002E-3</v>
      </c>
      <c r="T89" s="73">
        <v>5.0000000000000001E-4</v>
      </c>
    </row>
    <row r="90" spans="1:20" s="74" customFormat="1">
      <c r="A90" s="70" t="s">
        <v>582</v>
      </c>
      <c r="B90" s="70" t="s">
        <v>583</v>
      </c>
      <c r="C90" s="70" t="s">
        <v>99</v>
      </c>
      <c r="D90" s="70" t="s">
        <v>122</v>
      </c>
      <c r="E90" s="70" t="s">
        <v>584</v>
      </c>
      <c r="F90" s="70" t="s">
        <v>406</v>
      </c>
      <c r="G90" s="70" t="s">
        <v>567</v>
      </c>
      <c r="H90" s="70" t="s">
        <v>205</v>
      </c>
      <c r="I90" s="70" t="s">
        <v>585</v>
      </c>
      <c r="J90" s="72">
        <v>3.66</v>
      </c>
      <c r="K90" s="70" t="s">
        <v>101</v>
      </c>
      <c r="L90" s="73">
        <v>2.3E-2</v>
      </c>
      <c r="M90" s="73">
        <v>-3.3E-3</v>
      </c>
      <c r="N90" s="72">
        <v>60000</v>
      </c>
      <c r="O90" s="72">
        <v>111.98</v>
      </c>
      <c r="P90" s="72">
        <v>0</v>
      </c>
      <c r="Q90" s="72">
        <v>67.188000000000002</v>
      </c>
      <c r="R90" s="73">
        <v>5.0000000000000001E-4</v>
      </c>
      <c r="S90" s="73">
        <v>1.5E-3</v>
      </c>
      <c r="T90" s="73">
        <v>2.0000000000000001E-4</v>
      </c>
    </row>
    <row r="91" spans="1:20" s="74" customFormat="1">
      <c r="A91" s="70" t="s">
        <v>586</v>
      </c>
      <c r="B91" s="70" t="s">
        <v>587</v>
      </c>
      <c r="C91" s="70" t="s">
        <v>99</v>
      </c>
      <c r="D91" s="70" t="s">
        <v>122</v>
      </c>
      <c r="E91" s="70" t="s">
        <v>588</v>
      </c>
      <c r="F91" s="70" t="s">
        <v>406</v>
      </c>
      <c r="G91" s="70" t="s">
        <v>567</v>
      </c>
      <c r="H91" s="70" t="s">
        <v>205</v>
      </c>
      <c r="I91" s="70" t="s">
        <v>589</v>
      </c>
      <c r="J91" s="72">
        <v>6.87</v>
      </c>
      <c r="K91" s="70" t="s">
        <v>101</v>
      </c>
      <c r="L91" s="73">
        <v>8.3999999999999995E-3</v>
      </c>
      <c r="M91" s="73">
        <v>8.0999999999999996E-3</v>
      </c>
      <c r="N91" s="72">
        <v>75200</v>
      </c>
      <c r="O91" s="72">
        <f>Q91*1000/N91*100</f>
        <v>100.06478432740377</v>
      </c>
      <c r="P91" s="72">
        <v>0</v>
      </c>
      <c r="Q91" s="72">
        <f>76.10992-0.861202185792346</f>
        <v>75.248717814207652</v>
      </c>
      <c r="R91" s="73">
        <v>1E-4</v>
      </c>
      <c r="S91" s="73">
        <v>1.6999999999999999E-3</v>
      </c>
      <c r="T91" s="73">
        <v>2.0000000000000001E-4</v>
      </c>
    </row>
    <row r="92" spans="1:20" s="74" customFormat="1">
      <c r="A92" s="70" t="s">
        <v>593</v>
      </c>
      <c r="B92" s="71">
        <v>11422310</v>
      </c>
      <c r="C92" s="70" t="s">
        <v>99</v>
      </c>
      <c r="D92" s="70" t="s">
        <v>122</v>
      </c>
      <c r="E92" s="70" t="s">
        <v>590</v>
      </c>
      <c r="F92" s="70" t="s">
        <v>528</v>
      </c>
      <c r="G92" s="70" t="s">
        <v>591</v>
      </c>
      <c r="H92" s="70" t="s">
        <v>149</v>
      </c>
      <c r="I92" s="70" t="s">
        <v>592</v>
      </c>
      <c r="J92" s="72">
        <v>4.7</v>
      </c>
      <c r="K92" s="70" t="s">
        <v>101</v>
      </c>
      <c r="L92" s="73">
        <v>2.5700000000000001E-2</v>
      </c>
      <c r="M92" s="73">
        <v>7.9000000000000008E-3</v>
      </c>
      <c r="N92" s="72">
        <v>80000</v>
      </c>
      <c r="O92" s="72">
        <f>Q92*1000/N92*100</f>
        <v>110.74142076502737</v>
      </c>
      <c r="P92" s="72">
        <v>0</v>
      </c>
      <c r="Q92" s="72">
        <f>88593.1366120219/1000</f>
        <v>88.593136612021908</v>
      </c>
      <c r="R92" s="73">
        <v>1E-4</v>
      </c>
      <c r="S92" s="73">
        <v>1.9E-3</v>
      </c>
      <c r="T92" s="73">
        <v>2.9999999999999997E-4</v>
      </c>
    </row>
    <row r="93" spans="1:20" s="74" customFormat="1">
      <c r="A93" s="70" t="s">
        <v>594</v>
      </c>
      <c r="B93" s="70" t="s">
        <v>595</v>
      </c>
      <c r="C93" s="70" t="s">
        <v>99</v>
      </c>
      <c r="D93" s="70" t="s">
        <v>122</v>
      </c>
      <c r="E93" s="70" t="s">
        <v>566</v>
      </c>
      <c r="F93" s="70" t="s">
        <v>406</v>
      </c>
      <c r="G93" s="70" t="s">
        <v>596</v>
      </c>
      <c r="H93" s="70" t="s">
        <v>205</v>
      </c>
      <c r="I93" s="70" t="s">
        <v>597</v>
      </c>
      <c r="J93" s="72">
        <v>0.25</v>
      </c>
      <c r="K93" s="70" t="s">
        <v>101</v>
      </c>
      <c r="L93" s="73">
        <v>4.2500000000000003E-2</v>
      </c>
      <c r="M93" s="73">
        <v>-1.61E-2</v>
      </c>
      <c r="N93" s="72">
        <v>29000</v>
      </c>
      <c r="O93" s="72">
        <v>110.45</v>
      </c>
      <c r="P93" s="72">
        <v>0</v>
      </c>
      <c r="Q93" s="72">
        <v>32.030500000000004</v>
      </c>
      <c r="R93" s="73">
        <v>1.1000000000000001E-3</v>
      </c>
      <c r="S93" s="73">
        <v>6.9999999999999999E-4</v>
      </c>
      <c r="T93" s="73">
        <v>1E-4</v>
      </c>
    </row>
    <row r="94" spans="1:20" s="74" customFormat="1">
      <c r="A94" s="70" t="s">
        <v>598</v>
      </c>
      <c r="B94" s="70" t="s">
        <v>599</v>
      </c>
      <c r="C94" s="70" t="s">
        <v>99</v>
      </c>
      <c r="D94" s="70" t="s">
        <v>122</v>
      </c>
      <c r="E94" s="70" t="s">
        <v>566</v>
      </c>
      <c r="F94" s="70" t="s">
        <v>406</v>
      </c>
      <c r="G94" s="70" t="s">
        <v>596</v>
      </c>
      <c r="H94" s="70" t="s">
        <v>205</v>
      </c>
      <c r="I94" s="70" t="s">
        <v>600</v>
      </c>
      <c r="J94" s="72">
        <v>0.91</v>
      </c>
      <c r="K94" s="70" t="s">
        <v>101</v>
      </c>
      <c r="L94" s="73">
        <v>4.5999999999999999E-2</v>
      </c>
      <c r="M94" s="73">
        <v>-1.4800000000000001E-2</v>
      </c>
      <c r="N94" s="72">
        <v>8000.43</v>
      </c>
      <c r="O94" s="72">
        <v>108.71</v>
      </c>
      <c r="P94" s="72">
        <v>0</v>
      </c>
      <c r="Q94" s="72">
        <v>8.6972674530000003</v>
      </c>
      <c r="R94" s="73">
        <v>1E-4</v>
      </c>
      <c r="S94" s="73">
        <v>2.0000000000000001E-4</v>
      </c>
      <c r="T94" s="73">
        <v>0</v>
      </c>
    </row>
    <row r="95" spans="1:20" s="74" customFormat="1">
      <c r="A95" s="70" t="s">
        <v>601</v>
      </c>
      <c r="B95" s="70" t="s">
        <v>602</v>
      </c>
      <c r="C95" s="70" t="s">
        <v>99</v>
      </c>
      <c r="D95" s="70" t="s">
        <v>122</v>
      </c>
      <c r="E95" s="70" t="s">
        <v>532</v>
      </c>
      <c r="F95" s="70" t="s">
        <v>330</v>
      </c>
      <c r="G95" s="70" t="s">
        <v>596</v>
      </c>
      <c r="H95" s="70" t="s">
        <v>205</v>
      </c>
      <c r="I95" s="70" t="s">
        <v>603</v>
      </c>
      <c r="J95" s="72">
        <v>0.25</v>
      </c>
      <c r="K95" s="70" t="s">
        <v>101</v>
      </c>
      <c r="L95" s="73">
        <v>2.4E-2</v>
      </c>
      <c r="M95" s="73">
        <v>-2.4299999999999999E-2</v>
      </c>
      <c r="N95" s="72">
        <v>85500.14</v>
      </c>
      <c r="O95" s="72">
        <v>103.76</v>
      </c>
      <c r="P95" s="72">
        <v>0</v>
      </c>
      <c r="Q95" s="72">
        <v>88.714945263999994</v>
      </c>
      <c r="R95" s="73">
        <v>2E-3</v>
      </c>
      <c r="S95" s="73">
        <v>1.9E-3</v>
      </c>
      <c r="T95" s="73">
        <v>2.9999999999999997E-4</v>
      </c>
    </row>
    <row r="96" spans="1:20" s="74" customFormat="1">
      <c r="A96" s="70" t="s">
        <v>604</v>
      </c>
      <c r="B96" s="70" t="s">
        <v>605</v>
      </c>
      <c r="C96" s="70" t="s">
        <v>99</v>
      </c>
      <c r="D96" s="70" t="s">
        <v>122</v>
      </c>
      <c r="E96" s="70" t="s">
        <v>606</v>
      </c>
      <c r="F96" s="70" t="s">
        <v>607</v>
      </c>
      <c r="G96" s="70" t="s">
        <v>591</v>
      </c>
      <c r="H96" s="70" t="s">
        <v>149</v>
      </c>
      <c r="I96" s="70" t="s">
        <v>608</v>
      </c>
      <c r="J96" s="72">
        <v>1.39</v>
      </c>
      <c r="K96" s="70" t="s">
        <v>101</v>
      </c>
      <c r="L96" s="73">
        <v>1.35E-2</v>
      </c>
      <c r="M96" s="73">
        <v>-8.9999999999999998E-4</v>
      </c>
      <c r="N96" s="72">
        <v>181052.63</v>
      </c>
      <c r="O96" s="72">
        <v>102.74</v>
      </c>
      <c r="P96" s="72">
        <v>0</v>
      </c>
      <c r="Q96" s="72">
        <v>186.01347206200001</v>
      </c>
      <c r="R96" s="73">
        <v>2.9999999999999997E-4</v>
      </c>
      <c r="S96" s="73">
        <v>4.0000000000000001E-3</v>
      </c>
      <c r="T96" s="73">
        <v>5.9999999999999995E-4</v>
      </c>
    </row>
    <row r="97" spans="1:20" s="74" customFormat="1">
      <c r="A97" s="70" t="s">
        <v>609</v>
      </c>
      <c r="B97" s="71">
        <v>11712140</v>
      </c>
      <c r="C97" s="70" t="s">
        <v>99</v>
      </c>
      <c r="D97" s="70" t="s">
        <v>122</v>
      </c>
      <c r="E97" s="70" t="s">
        <v>606</v>
      </c>
      <c r="F97" s="70" t="s">
        <v>607</v>
      </c>
      <c r="G97" s="70" t="s">
        <v>591</v>
      </c>
      <c r="H97" s="70" t="s">
        <v>149</v>
      </c>
      <c r="I97" s="70" t="s">
        <v>611</v>
      </c>
      <c r="J97" s="72">
        <v>3</v>
      </c>
      <c r="K97" s="70" t="s">
        <v>101</v>
      </c>
      <c r="L97" s="73">
        <v>1.8499999999999999E-2</v>
      </c>
      <c r="M97" s="73">
        <v>3.5000000000000001E-3</v>
      </c>
      <c r="N97" s="72">
        <v>200000</v>
      </c>
      <c r="O97" s="72">
        <f>Q97*1000/N97*100</f>
        <v>105.031693989071</v>
      </c>
      <c r="P97" s="72">
        <v>0</v>
      </c>
      <c r="Q97" s="72">
        <f>210063.387978142/1000</f>
        <v>210.063387978142</v>
      </c>
      <c r="R97" s="73">
        <v>2.9999999999999997E-4</v>
      </c>
      <c r="S97" s="73">
        <v>5.1000000000000004E-3</v>
      </c>
      <c r="T97" s="73">
        <v>6.9999999999999999E-4</v>
      </c>
    </row>
    <row r="98" spans="1:20" s="74" customFormat="1">
      <c r="A98" s="70" t="s">
        <v>609</v>
      </c>
      <c r="B98" s="70" t="s">
        <v>610</v>
      </c>
      <c r="C98" s="70" t="s">
        <v>99</v>
      </c>
      <c r="D98" s="70" t="s">
        <v>122</v>
      </c>
      <c r="E98" s="70" t="s">
        <v>606</v>
      </c>
      <c r="F98" s="70" t="s">
        <v>607</v>
      </c>
      <c r="G98" s="70" t="s">
        <v>591</v>
      </c>
      <c r="H98" s="70" t="s">
        <v>149</v>
      </c>
      <c r="I98" s="70" t="s">
        <v>611</v>
      </c>
      <c r="J98" s="72">
        <v>0</v>
      </c>
      <c r="K98" s="70" t="s">
        <v>101</v>
      </c>
      <c r="L98" s="73">
        <v>0</v>
      </c>
      <c r="M98" s="73">
        <v>0</v>
      </c>
      <c r="N98" s="72">
        <v>19000</v>
      </c>
      <c r="O98" s="72">
        <f>Q98*1000/N98*100</f>
        <v>106.22</v>
      </c>
      <c r="P98" s="72">
        <v>0</v>
      </c>
      <c r="Q98" s="72">
        <f>20181.8/1000</f>
        <v>20.181799999999999</v>
      </c>
      <c r="R98" s="73">
        <v>0</v>
      </c>
      <c r="S98" s="73">
        <v>-1E-4</v>
      </c>
      <c r="T98" s="73">
        <v>0</v>
      </c>
    </row>
    <row r="99" spans="1:20" s="74" customFormat="1">
      <c r="A99" s="70" t="s">
        <v>612</v>
      </c>
      <c r="B99" s="70" t="s">
        <v>613</v>
      </c>
      <c r="C99" s="70" t="s">
        <v>99</v>
      </c>
      <c r="D99" s="70" t="s">
        <v>122</v>
      </c>
      <c r="E99" s="70" t="s">
        <v>614</v>
      </c>
      <c r="F99" s="70" t="s">
        <v>615</v>
      </c>
      <c r="G99" s="70" t="s">
        <v>596</v>
      </c>
      <c r="H99" s="70" t="s">
        <v>205</v>
      </c>
      <c r="I99" s="70" t="s">
        <v>616</v>
      </c>
      <c r="J99" s="72">
        <v>0.74</v>
      </c>
      <c r="K99" s="70" t="s">
        <v>101</v>
      </c>
      <c r="L99" s="73">
        <v>5.5E-2</v>
      </c>
      <c r="M99" s="73">
        <v>-2.8999999999999998E-3</v>
      </c>
      <c r="N99" s="72">
        <v>55333.51</v>
      </c>
      <c r="O99" s="72">
        <v>109.29</v>
      </c>
      <c r="P99" s="72">
        <v>0</v>
      </c>
      <c r="Q99" s="72">
        <v>60.473993079000003</v>
      </c>
      <c r="R99" s="73">
        <v>1.1999999999999999E-3</v>
      </c>
      <c r="S99" s="73">
        <v>1.2999999999999999E-3</v>
      </c>
      <c r="T99" s="73">
        <v>2.0000000000000001E-4</v>
      </c>
    </row>
    <row r="100" spans="1:20" s="74" customFormat="1">
      <c r="A100" s="70" t="s">
        <v>617</v>
      </c>
      <c r="B100" s="70" t="s">
        <v>618</v>
      </c>
      <c r="C100" s="70" t="s">
        <v>99</v>
      </c>
      <c r="D100" s="70" t="s">
        <v>122</v>
      </c>
      <c r="E100" s="70" t="s">
        <v>619</v>
      </c>
      <c r="F100" s="70" t="s">
        <v>406</v>
      </c>
      <c r="G100" s="70" t="s">
        <v>214</v>
      </c>
      <c r="H100" s="70" t="s">
        <v>620</v>
      </c>
      <c r="I100" s="70" t="s">
        <v>621</v>
      </c>
      <c r="J100" s="72">
        <v>1.24</v>
      </c>
      <c r="K100" s="70" t="s">
        <v>101</v>
      </c>
      <c r="L100" s="73">
        <v>0.01</v>
      </c>
      <c r="M100" s="73">
        <v>-2.3199999999999998E-2</v>
      </c>
      <c r="N100" s="72">
        <v>555600</v>
      </c>
      <c r="O100" s="72">
        <v>103.24</v>
      </c>
      <c r="P100" s="72">
        <v>0</v>
      </c>
      <c r="Q100" s="72">
        <v>573.60144000000003</v>
      </c>
      <c r="R100" s="73">
        <v>1.1000000000000001E-3</v>
      </c>
      <c r="S100" s="73">
        <v>1.2500000000000001E-2</v>
      </c>
      <c r="T100" s="73">
        <v>1.6999999999999999E-3</v>
      </c>
    </row>
    <row r="101" spans="1:20" s="74" customFormat="1">
      <c r="A101" s="70" t="s">
        <v>622</v>
      </c>
      <c r="B101" s="70" t="s">
        <v>623</v>
      </c>
      <c r="C101" s="70" t="s">
        <v>99</v>
      </c>
      <c r="D101" s="70" t="s">
        <v>122</v>
      </c>
      <c r="E101" s="70" t="s">
        <v>624</v>
      </c>
      <c r="F101" s="70" t="s">
        <v>406</v>
      </c>
      <c r="G101" s="70" t="s">
        <v>214</v>
      </c>
      <c r="H101" s="70" t="s">
        <v>620</v>
      </c>
      <c r="I101" s="70" t="s">
        <v>625</v>
      </c>
      <c r="J101" s="72">
        <v>1.79</v>
      </c>
      <c r="K101" s="70" t="s">
        <v>101</v>
      </c>
      <c r="L101" s="73">
        <v>2.1000000000000001E-2</v>
      </c>
      <c r="M101" s="73">
        <v>2.3999999999999998E-3</v>
      </c>
      <c r="N101" s="72">
        <v>192942.03</v>
      </c>
      <c r="O101" s="72">
        <v>106</v>
      </c>
      <c r="P101" s="72">
        <v>9.2967999999999993</v>
      </c>
      <c r="Q101" s="72">
        <v>213.8153518</v>
      </c>
      <c r="R101" s="73">
        <v>8.0000000000000004E-4</v>
      </c>
      <c r="S101" s="73">
        <v>4.5999999999999999E-3</v>
      </c>
      <c r="T101" s="73">
        <v>5.9999999999999995E-4</v>
      </c>
    </row>
    <row r="102" spans="1:20" s="74" customFormat="1">
      <c r="A102" s="70" t="s">
        <v>626</v>
      </c>
      <c r="B102" s="70" t="s">
        <v>627</v>
      </c>
      <c r="C102" s="70" t="s">
        <v>99</v>
      </c>
      <c r="D102" s="70" t="s">
        <v>122</v>
      </c>
      <c r="E102" s="70" t="s">
        <v>624</v>
      </c>
      <c r="F102" s="70" t="s">
        <v>406</v>
      </c>
      <c r="G102" s="70" t="s">
        <v>214</v>
      </c>
      <c r="H102" s="70" t="s">
        <v>620</v>
      </c>
      <c r="I102" s="70" t="s">
        <v>628</v>
      </c>
      <c r="J102" s="72">
        <v>5.45</v>
      </c>
      <c r="K102" s="70" t="s">
        <v>101</v>
      </c>
      <c r="L102" s="73">
        <v>2.75E-2</v>
      </c>
      <c r="M102" s="73">
        <v>1.8E-3</v>
      </c>
      <c r="N102" s="72">
        <v>541000</v>
      </c>
      <c r="O102" s="72">
        <v>114.98</v>
      </c>
      <c r="P102" s="72">
        <v>0</v>
      </c>
      <c r="Q102" s="72">
        <v>622.04179999999997</v>
      </c>
      <c r="R102" s="73">
        <v>1.1999999999999999E-3</v>
      </c>
      <c r="S102" s="73">
        <v>1.35E-2</v>
      </c>
      <c r="T102" s="73">
        <v>1.8E-3</v>
      </c>
    </row>
    <row r="103" spans="1:20" s="74" customFormat="1">
      <c r="A103" s="70" t="s">
        <v>629</v>
      </c>
      <c r="B103" s="70" t="s">
        <v>630</v>
      </c>
      <c r="C103" s="70" t="s">
        <v>99</v>
      </c>
      <c r="D103" s="70" t="s">
        <v>122</v>
      </c>
      <c r="E103" s="70" t="s">
        <v>631</v>
      </c>
      <c r="F103" s="70" t="s">
        <v>632</v>
      </c>
      <c r="G103" s="70" t="s">
        <v>214</v>
      </c>
      <c r="H103" s="70" t="s">
        <v>620</v>
      </c>
      <c r="I103" s="70" t="s">
        <v>633</v>
      </c>
      <c r="J103" s="72">
        <v>4.62</v>
      </c>
      <c r="K103" s="70" t="s">
        <v>101</v>
      </c>
      <c r="L103" s="73">
        <v>3.6999999999999998E-2</v>
      </c>
      <c r="M103" s="73">
        <v>2.7099999999999999E-2</v>
      </c>
      <c r="N103" s="72">
        <v>11000.57</v>
      </c>
      <c r="O103" s="72">
        <v>105.72</v>
      </c>
      <c r="P103" s="72">
        <v>0</v>
      </c>
      <c r="Q103" s="72">
        <v>11.629802604</v>
      </c>
      <c r="R103" s="73">
        <v>0</v>
      </c>
      <c r="S103" s="73">
        <v>2.9999999999999997E-4</v>
      </c>
      <c r="T103" s="73">
        <v>0</v>
      </c>
    </row>
    <row r="104" spans="1:20" s="74" customFormat="1">
      <c r="A104" s="75" t="s">
        <v>250</v>
      </c>
      <c r="J104" s="76">
        <v>2.62</v>
      </c>
      <c r="M104" s="77">
        <v>5.9200000000000003E-2</v>
      </c>
      <c r="N104" s="76">
        <v>14667079.550000001</v>
      </c>
      <c r="P104" s="76">
        <v>38.920630000000003</v>
      </c>
      <c r="Q104" s="76">
        <v>15003.438203315984</v>
      </c>
      <c r="S104" s="77">
        <v>0.32600000000000001</v>
      </c>
      <c r="T104" s="77">
        <v>4.4600000000000001E-2</v>
      </c>
    </row>
    <row r="105" spans="1:20" s="74" customFormat="1">
      <c r="A105" s="70" t="s">
        <v>634</v>
      </c>
      <c r="B105" s="70" t="s">
        <v>635</v>
      </c>
      <c r="C105" s="70" t="s">
        <v>99</v>
      </c>
      <c r="D105" s="70" t="s">
        <v>122</v>
      </c>
      <c r="E105" s="70" t="s">
        <v>400</v>
      </c>
      <c r="F105" s="70" t="s">
        <v>330</v>
      </c>
      <c r="G105" s="70" t="s">
        <v>204</v>
      </c>
      <c r="H105" s="70" t="s">
        <v>205</v>
      </c>
      <c r="I105" s="70" t="s">
        <v>380</v>
      </c>
      <c r="J105" s="72">
        <v>2.15</v>
      </c>
      <c r="K105" s="70" t="s">
        <v>101</v>
      </c>
      <c r="L105" s="73">
        <v>1.8700000000000001E-2</v>
      </c>
      <c r="M105" s="73">
        <v>4.4999999999999997E-3</v>
      </c>
      <c r="N105" s="72">
        <v>675000.5</v>
      </c>
      <c r="O105" s="72">
        <v>103.67</v>
      </c>
      <c r="P105" s="72">
        <v>0</v>
      </c>
      <c r="Q105" s="72">
        <v>699.77301835000003</v>
      </c>
      <c r="R105" s="73">
        <v>5.9999999999999995E-4</v>
      </c>
      <c r="S105" s="73">
        <v>1.52E-2</v>
      </c>
      <c r="T105" s="73">
        <v>2.0999999999999999E-3</v>
      </c>
    </row>
    <row r="106" spans="1:20" s="74" customFormat="1">
      <c r="A106" s="70" t="s">
        <v>636</v>
      </c>
      <c r="B106" s="70" t="s">
        <v>637</v>
      </c>
      <c r="C106" s="70" t="s">
        <v>99</v>
      </c>
      <c r="D106" s="70" t="s">
        <v>122</v>
      </c>
      <c r="E106" s="70" t="s">
        <v>400</v>
      </c>
      <c r="F106" s="70" t="s">
        <v>330</v>
      </c>
      <c r="G106" s="70" t="s">
        <v>204</v>
      </c>
      <c r="H106" s="70" t="s">
        <v>205</v>
      </c>
      <c r="I106" s="70" t="s">
        <v>352</v>
      </c>
      <c r="J106" s="72">
        <v>4.91</v>
      </c>
      <c r="K106" s="70" t="s">
        <v>101</v>
      </c>
      <c r="L106" s="73">
        <v>2.6800000000000001E-2</v>
      </c>
      <c r="M106" s="73">
        <v>1.01E-2</v>
      </c>
      <c r="N106" s="72">
        <v>849000.19</v>
      </c>
      <c r="O106" s="72">
        <v>109.16</v>
      </c>
      <c r="P106" s="72">
        <v>0</v>
      </c>
      <c r="Q106" s="72">
        <v>926.76860740400002</v>
      </c>
      <c r="R106" s="73">
        <v>4.0000000000000002E-4</v>
      </c>
      <c r="S106" s="73">
        <v>2.01E-2</v>
      </c>
      <c r="T106" s="73">
        <v>2.8E-3</v>
      </c>
    </row>
    <row r="107" spans="1:20" s="74" customFormat="1">
      <c r="A107" s="70" t="s">
        <v>638</v>
      </c>
      <c r="B107" s="70" t="s">
        <v>639</v>
      </c>
      <c r="C107" s="70" t="s">
        <v>99</v>
      </c>
      <c r="D107" s="70" t="s">
        <v>122</v>
      </c>
      <c r="E107" s="70" t="s">
        <v>640</v>
      </c>
      <c r="F107" s="70" t="s">
        <v>322</v>
      </c>
      <c r="G107" s="70" t="s">
        <v>335</v>
      </c>
      <c r="H107" s="70" t="s">
        <v>149</v>
      </c>
      <c r="I107" s="70" t="s">
        <v>438</v>
      </c>
      <c r="J107" s="72">
        <v>3.35</v>
      </c>
      <c r="K107" s="70" t="s">
        <v>101</v>
      </c>
      <c r="L107" s="73">
        <v>3.3999999999999998E-3</v>
      </c>
      <c r="M107" s="73">
        <v>2.8E-3</v>
      </c>
      <c r="N107" s="72">
        <v>1121000</v>
      </c>
      <c r="O107" s="72">
        <v>100.75</v>
      </c>
      <c r="P107" s="72">
        <v>0</v>
      </c>
      <c r="Q107" s="72">
        <v>1129.4075</v>
      </c>
      <c r="R107" s="73">
        <v>1.5E-3</v>
      </c>
      <c r="S107" s="73">
        <v>2.4500000000000001E-2</v>
      </c>
      <c r="T107" s="73">
        <v>3.3999999999999998E-3</v>
      </c>
    </row>
    <row r="108" spans="1:20" s="74" customFormat="1">
      <c r="A108" s="70" t="s">
        <v>641</v>
      </c>
      <c r="B108" s="70" t="s">
        <v>642</v>
      </c>
      <c r="C108" s="70" t="s">
        <v>99</v>
      </c>
      <c r="D108" s="70" t="s">
        <v>122</v>
      </c>
      <c r="E108" s="70" t="s">
        <v>334</v>
      </c>
      <c r="F108" s="70" t="s">
        <v>330</v>
      </c>
      <c r="G108" s="70" t="s">
        <v>204</v>
      </c>
      <c r="H108" s="70" t="s">
        <v>205</v>
      </c>
      <c r="I108" s="70" t="s">
        <v>643</v>
      </c>
      <c r="J108" s="72">
        <v>2.86</v>
      </c>
      <c r="K108" s="70" t="s">
        <v>101</v>
      </c>
      <c r="L108" s="73">
        <v>2.0199999999999999E-2</v>
      </c>
      <c r="M108" s="73">
        <v>5.7000000000000002E-3</v>
      </c>
      <c r="N108" s="72">
        <v>50000</v>
      </c>
      <c r="O108" s="72">
        <v>104.34</v>
      </c>
      <c r="P108" s="72">
        <v>0</v>
      </c>
      <c r="Q108" s="72">
        <v>52.17</v>
      </c>
      <c r="R108" s="73">
        <v>0</v>
      </c>
      <c r="S108" s="73">
        <v>1.1000000000000001E-3</v>
      </c>
      <c r="T108" s="73">
        <v>2.0000000000000001E-4</v>
      </c>
    </row>
    <row r="109" spans="1:20" s="74" customFormat="1">
      <c r="A109" s="70" t="s">
        <v>644</v>
      </c>
      <c r="B109" s="70" t="s">
        <v>645</v>
      </c>
      <c r="C109" s="70" t="s">
        <v>99</v>
      </c>
      <c r="D109" s="70" t="s">
        <v>122</v>
      </c>
      <c r="E109" s="70" t="s">
        <v>339</v>
      </c>
      <c r="F109" s="70" t="s">
        <v>330</v>
      </c>
      <c r="G109" s="70" t="s">
        <v>204</v>
      </c>
      <c r="H109" s="70" t="s">
        <v>205</v>
      </c>
      <c r="I109" s="70" t="s">
        <v>241</v>
      </c>
      <c r="J109" s="72">
        <v>3.93</v>
      </c>
      <c r="K109" s="70" t="s">
        <v>101</v>
      </c>
      <c r="L109" s="73">
        <v>2.98E-2</v>
      </c>
      <c r="M109" s="73">
        <v>8.3000000000000001E-3</v>
      </c>
      <c r="N109" s="72">
        <v>50000</v>
      </c>
      <c r="O109" s="72">
        <v>111.23</v>
      </c>
      <c r="P109" s="72">
        <v>0</v>
      </c>
      <c r="Q109" s="72">
        <v>55.615000000000002</v>
      </c>
      <c r="R109" s="73">
        <v>0</v>
      </c>
      <c r="S109" s="73">
        <v>1.1999999999999999E-3</v>
      </c>
      <c r="T109" s="73">
        <v>2.0000000000000001E-4</v>
      </c>
    </row>
    <row r="110" spans="1:20" s="74" customFormat="1">
      <c r="A110" s="70" t="s">
        <v>646</v>
      </c>
      <c r="B110" s="70" t="s">
        <v>647</v>
      </c>
      <c r="C110" s="70" t="s">
        <v>99</v>
      </c>
      <c r="D110" s="70" t="s">
        <v>122</v>
      </c>
      <c r="E110" s="70" t="s">
        <v>339</v>
      </c>
      <c r="F110" s="70" t="s">
        <v>330</v>
      </c>
      <c r="G110" s="70" t="s">
        <v>204</v>
      </c>
      <c r="H110" s="70" t="s">
        <v>205</v>
      </c>
      <c r="I110" s="70" t="s">
        <v>648</v>
      </c>
      <c r="J110" s="72">
        <v>1.1599999999999999</v>
      </c>
      <c r="K110" s="70" t="s">
        <v>101</v>
      </c>
      <c r="L110" s="73">
        <v>2.47E-2</v>
      </c>
      <c r="M110" s="73">
        <v>2.5000000000000001E-3</v>
      </c>
      <c r="N110" s="72">
        <v>978000</v>
      </c>
      <c r="O110" s="72">
        <v>104.63</v>
      </c>
      <c r="P110" s="72">
        <v>0</v>
      </c>
      <c r="Q110" s="72">
        <v>1023.2814</v>
      </c>
      <c r="R110" s="73">
        <v>2.9999999999999997E-4</v>
      </c>
      <c r="S110" s="73">
        <v>2.2200000000000001E-2</v>
      </c>
      <c r="T110" s="73">
        <v>3.0000000000000001E-3</v>
      </c>
    </row>
    <row r="111" spans="1:20" s="74" customFormat="1">
      <c r="A111" s="70" t="s">
        <v>649</v>
      </c>
      <c r="B111" s="70" t="s">
        <v>650</v>
      </c>
      <c r="C111" s="70" t="s">
        <v>99</v>
      </c>
      <c r="D111" s="70" t="s">
        <v>122</v>
      </c>
      <c r="E111" s="70" t="s">
        <v>368</v>
      </c>
      <c r="F111" s="70" t="s">
        <v>330</v>
      </c>
      <c r="G111" s="70" t="s">
        <v>204</v>
      </c>
      <c r="H111" s="70" t="s">
        <v>205</v>
      </c>
      <c r="I111" s="70" t="s">
        <v>651</v>
      </c>
      <c r="J111" s="72">
        <v>1</v>
      </c>
      <c r="K111" s="70" t="s">
        <v>101</v>
      </c>
      <c r="L111" s="73">
        <v>2.07E-2</v>
      </c>
      <c r="M111" s="73">
        <v>1E-3</v>
      </c>
      <c r="N111" s="72">
        <v>81000</v>
      </c>
      <c r="O111" s="72">
        <v>101.97</v>
      </c>
      <c r="P111" s="72">
        <v>0</v>
      </c>
      <c r="Q111" s="72">
        <v>82.595699999999994</v>
      </c>
      <c r="R111" s="73">
        <v>2.9999999999999997E-4</v>
      </c>
      <c r="S111" s="73">
        <v>1.8E-3</v>
      </c>
      <c r="T111" s="73">
        <v>2.0000000000000001E-4</v>
      </c>
    </row>
    <row r="112" spans="1:20" s="74" customFormat="1">
      <c r="A112" s="70" t="s">
        <v>652</v>
      </c>
      <c r="B112" s="70" t="s">
        <v>653</v>
      </c>
      <c r="C112" s="70" t="s">
        <v>99</v>
      </c>
      <c r="D112" s="70" t="s">
        <v>122</v>
      </c>
      <c r="E112" s="70" t="s">
        <v>410</v>
      </c>
      <c r="F112" s="70" t="s">
        <v>411</v>
      </c>
      <c r="G112" s="70" t="s">
        <v>401</v>
      </c>
      <c r="H112" s="70" t="s">
        <v>205</v>
      </c>
      <c r="I112" s="70" t="s">
        <v>349</v>
      </c>
      <c r="J112" s="72">
        <v>1.57</v>
      </c>
      <c r="K112" s="70" t="s">
        <v>101</v>
      </c>
      <c r="L112" s="73">
        <v>4.8000000000000001E-2</v>
      </c>
      <c r="M112" s="73">
        <v>4.0000000000000001E-3</v>
      </c>
      <c r="N112" s="72">
        <v>1136000.2</v>
      </c>
      <c r="O112" s="72">
        <v>106.81</v>
      </c>
      <c r="P112" s="72">
        <v>27.263999999999999</v>
      </c>
      <c r="Q112" s="72">
        <v>1240.6258136199999</v>
      </c>
      <c r="R112" s="73">
        <v>5.9999999999999995E-4</v>
      </c>
      <c r="S112" s="73">
        <v>2.7E-2</v>
      </c>
      <c r="T112" s="73">
        <v>3.7000000000000002E-3</v>
      </c>
    </row>
    <row r="113" spans="1:20" s="74" customFormat="1">
      <c r="A113" s="70" t="s">
        <v>654</v>
      </c>
      <c r="B113" s="70" t="s">
        <v>655</v>
      </c>
      <c r="C113" s="70" t="s">
        <v>99</v>
      </c>
      <c r="D113" s="70" t="s">
        <v>122</v>
      </c>
      <c r="E113" s="70" t="s">
        <v>419</v>
      </c>
      <c r="F113" s="70" t="s">
        <v>406</v>
      </c>
      <c r="G113" s="70" t="s">
        <v>387</v>
      </c>
      <c r="H113" s="70" t="s">
        <v>149</v>
      </c>
      <c r="I113" s="70" t="s">
        <v>656</v>
      </c>
      <c r="J113" s="72">
        <v>2.2200000000000002</v>
      </c>
      <c r="K113" s="70" t="s">
        <v>101</v>
      </c>
      <c r="L113" s="73">
        <v>1.6299999999999999E-2</v>
      </c>
      <c r="M113" s="73">
        <v>5.0000000000000001E-3</v>
      </c>
      <c r="N113" s="72">
        <v>95000</v>
      </c>
      <c r="O113" s="72">
        <v>102.92</v>
      </c>
      <c r="P113" s="72">
        <v>0</v>
      </c>
      <c r="Q113" s="72">
        <v>97.774000000000001</v>
      </c>
      <c r="R113" s="73">
        <v>1E-4</v>
      </c>
      <c r="S113" s="73">
        <v>2.0999999999999999E-3</v>
      </c>
      <c r="T113" s="73">
        <v>2.9999999999999997E-4</v>
      </c>
    </row>
    <row r="114" spans="1:20" s="74" customFormat="1">
      <c r="A114" s="70" t="s">
        <v>657</v>
      </c>
      <c r="B114" s="70" t="s">
        <v>658</v>
      </c>
      <c r="C114" s="70" t="s">
        <v>99</v>
      </c>
      <c r="D114" s="70" t="s">
        <v>122</v>
      </c>
      <c r="E114" s="70" t="s">
        <v>374</v>
      </c>
      <c r="F114" s="70" t="s">
        <v>330</v>
      </c>
      <c r="G114" s="70" t="s">
        <v>401</v>
      </c>
      <c r="H114" s="70" t="s">
        <v>205</v>
      </c>
      <c r="I114" s="70" t="s">
        <v>659</v>
      </c>
      <c r="J114" s="72">
        <v>1.1200000000000001</v>
      </c>
      <c r="K114" s="70" t="s">
        <v>101</v>
      </c>
      <c r="L114" s="73">
        <v>6.5000000000000002E-2</v>
      </c>
      <c r="M114" s="73">
        <v>3.3E-3</v>
      </c>
      <c r="N114" s="72">
        <v>36000</v>
      </c>
      <c r="O114" s="72">
        <v>112.58</v>
      </c>
      <c r="P114" s="72">
        <v>0</v>
      </c>
      <c r="Q114" s="72">
        <v>40.528799999999997</v>
      </c>
      <c r="R114" s="73">
        <v>2.0000000000000001E-4</v>
      </c>
      <c r="S114" s="73">
        <v>8.9999999999999998E-4</v>
      </c>
      <c r="T114" s="73">
        <v>1E-4</v>
      </c>
    </row>
    <row r="115" spans="1:20" s="74" customFormat="1">
      <c r="A115" s="70" t="s">
        <v>660</v>
      </c>
      <c r="B115" s="70" t="s">
        <v>661</v>
      </c>
      <c r="C115" s="70" t="s">
        <v>99</v>
      </c>
      <c r="D115" s="70" t="s">
        <v>122</v>
      </c>
      <c r="E115" s="70" t="s">
        <v>447</v>
      </c>
      <c r="F115" s="70" t="s">
        <v>362</v>
      </c>
      <c r="G115" s="70" t="s">
        <v>401</v>
      </c>
      <c r="H115" s="70" t="s">
        <v>205</v>
      </c>
      <c r="I115" s="70" t="s">
        <v>438</v>
      </c>
      <c r="J115" s="72">
        <v>0.25</v>
      </c>
      <c r="K115" s="70" t="s">
        <v>101</v>
      </c>
      <c r="L115" s="73">
        <v>1.24E-2</v>
      </c>
      <c r="M115" s="73">
        <v>1E-3</v>
      </c>
      <c r="N115" s="72">
        <v>33000.379999999997</v>
      </c>
      <c r="O115" s="72">
        <v>100.28</v>
      </c>
      <c r="P115" s="72">
        <v>0</v>
      </c>
      <c r="Q115" s="72">
        <v>33.092781064</v>
      </c>
      <c r="R115" s="73">
        <v>4.0000000000000002E-4</v>
      </c>
      <c r="S115" s="73">
        <v>6.9999999999999999E-4</v>
      </c>
      <c r="T115" s="73">
        <v>1E-4</v>
      </c>
    </row>
    <row r="116" spans="1:20" s="74" customFormat="1">
      <c r="A116" s="70" t="s">
        <v>662</v>
      </c>
      <c r="B116" s="70" t="s">
        <v>663</v>
      </c>
      <c r="C116" s="70" t="s">
        <v>99</v>
      </c>
      <c r="D116" s="70" t="s">
        <v>122</v>
      </c>
      <c r="E116" s="70" t="s">
        <v>664</v>
      </c>
      <c r="F116" s="70" t="s">
        <v>665</v>
      </c>
      <c r="G116" s="70" t="s">
        <v>401</v>
      </c>
      <c r="H116" s="70" t="s">
        <v>205</v>
      </c>
      <c r="I116" s="70" t="s">
        <v>388</v>
      </c>
      <c r="J116" s="72">
        <v>4</v>
      </c>
      <c r="K116" s="70" t="s">
        <v>101</v>
      </c>
      <c r="L116" s="73">
        <v>2.6100000000000002E-2</v>
      </c>
      <c r="M116" s="73">
        <v>8.2000000000000007E-3</v>
      </c>
      <c r="N116" s="72">
        <v>378000.1</v>
      </c>
      <c r="O116" s="72">
        <v>108.02</v>
      </c>
      <c r="P116" s="72">
        <v>0</v>
      </c>
      <c r="Q116" s="72">
        <v>408.31570801999999</v>
      </c>
      <c r="R116" s="73">
        <v>6.9999999999999999E-4</v>
      </c>
      <c r="S116" s="73">
        <v>8.8999999999999999E-3</v>
      </c>
      <c r="T116" s="73">
        <v>1.1999999999999999E-3</v>
      </c>
    </row>
    <row r="117" spans="1:20" s="74" customFormat="1">
      <c r="A117" s="70" t="s">
        <v>666</v>
      </c>
      <c r="B117" s="70" t="s">
        <v>667</v>
      </c>
      <c r="C117" s="70" t="s">
        <v>99</v>
      </c>
      <c r="D117" s="70" t="s">
        <v>122</v>
      </c>
      <c r="E117" s="70" t="s">
        <v>668</v>
      </c>
      <c r="F117" s="70" t="s">
        <v>632</v>
      </c>
      <c r="G117" s="70" t="s">
        <v>456</v>
      </c>
      <c r="H117" s="70" t="s">
        <v>205</v>
      </c>
      <c r="I117" s="70" t="s">
        <v>669</v>
      </c>
      <c r="J117" s="72">
        <v>1.87</v>
      </c>
      <c r="K117" s="70" t="s">
        <v>101</v>
      </c>
      <c r="L117" s="73">
        <v>1.9099999999999999E-2</v>
      </c>
      <c r="M117" s="73">
        <v>8.0999999999999996E-3</v>
      </c>
      <c r="N117" s="72">
        <v>88611.12</v>
      </c>
      <c r="O117" s="72">
        <v>102.41</v>
      </c>
      <c r="P117" s="72">
        <v>0</v>
      </c>
      <c r="Q117" s="72">
        <v>90.746647992000007</v>
      </c>
      <c r="R117" s="73">
        <v>2.0000000000000001E-4</v>
      </c>
      <c r="S117" s="73">
        <v>2E-3</v>
      </c>
      <c r="T117" s="73">
        <v>2.9999999999999997E-4</v>
      </c>
    </row>
    <row r="118" spans="1:20" s="74" customFormat="1">
      <c r="A118" s="70" t="s">
        <v>670</v>
      </c>
      <c r="B118" s="70" t="s">
        <v>671</v>
      </c>
      <c r="C118" s="70" t="s">
        <v>99</v>
      </c>
      <c r="D118" s="70" t="s">
        <v>122</v>
      </c>
      <c r="E118" s="70" t="s">
        <v>672</v>
      </c>
      <c r="F118" s="70" t="s">
        <v>508</v>
      </c>
      <c r="G118" s="70" t="s">
        <v>456</v>
      </c>
      <c r="H118" s="70" t="s">
        <v>205</v>
      </c>
      <c r="I118" s="70" t="s">
        <v>673</v>
      </c>
      <c r="J118" s="72">
        <v>1.97</v>
      </c>
      <c r="K118" s="70" t="s">
        <v>101</v>
      </c>
      <c r="L118" s="73">
        <v>2.4500000000000001E-2</v>
      </c>
      <c r="M118" s="73">
        <v>4.7999999999999996E-3</v>
      </c>
      <c r="N118" s="72">
        <v>205500</v>
      </c>
      <c r="O118" s="72">
        <v>103.93</v>
      </c>
      <c r="P118" s="72">
        <v>0</v>
      </c>
      <c r="Q118" s="72">
        <v>213.57615000000001</v>
      </c>
      <c r="R118" s="73">
        <v>2.0000000000000001E-4</v>
      </c>
      <c r="S118" s="73">
        <v>4.5999999999999999E-3</v>
      </c>
      <c r="T118" s="73">
        <v>5.9999999999999995E-4</v>
      </c>
    </row>
    <row r="119" spans="1:20" s="74" customFormat="1">
      <c r="A119" s="70" t="s">
        <v>674</v>
      </c>
      <c r="B119" s="70" t="s">
        <v>675</v>
      </c>
      <c r="C119" s="70" t="s">
        <v>99</v>
      </c>
      <c r="D119" s="70" t="s">
        <v>122</v>
      </c>
      <c r="E119" s="70" t="s">
        <v>676</v>
      </c>
      <c r="F119" s="70" t="s">
        <v>677</v>
      </c>
      <c r="G119" s="70" t="s">
        <v>456</v>
      </c>
      <c r="H119" s="70" t="s">
        <v>205</v>
      </c>
      <c r="I119" s="70" t="s">
        <v>270</v>
      </c>
      <c r="J119" s="72">
        <v>2.0299999999999998</v>
      </c>
      <c r="K119" s="70" t="s">
        <v>101</v>
      </c>
      <c r="L119" s="73">
        <v>2.3599999999999999E-2</v>
      </c>
      <c r="M119" s="73">
        <v>8.3999999999999995E-3</v>
      </c>
      <c r="N119" s="72">
        <v>208685.71</v>
      </c>
      <c r="O119" s="72">
        <v>103.53</v>
      </c>
      <c r="P119" s="72">
        <v>0</v>
      </c>
      <c r="Q119" s="72">
        <v>216.05231556300001</v>
      </c>
      <c r="R119" s="73">
        <v>8.9999999999999998E-4</v>
      </c>
      <c r="S119" s="73">
        <v>4.7000000000000002E-3</v>
      </c>
      <c r="T119" s="73">
        <v>5.9999999999999995E-4</v>
      </c>
    </row>
    <row r="120" spans="1:20" s="74" customFormat="1">
      <c r="A120" s="70" t="s">
        <v>678</v>
      </c>
      <c r="B120" s="70" t="s">
        <v>679</v>
      </c>
      <c r="C120" s="70" t="s">
        <v>99</v>
      </c>
      <c r="D120" s="70" t="s">
        <v>122</v>
      </c>
      <c r="E120" s="70" t="s">
        <v>680</v>
      </c>
      <c r="F120" s="70" t="s">
        <v>681</v>
      </c>
      <c r="G120" s="70" t="s">
        <v>456</v>
      </c>
      <c r="H120" s="70" t="s">
        <v>205</v>
      </c>
      <c r="I120" s="70" t="s">
        <v>682</v>
      </c>
      <c r="J120" s="72">
        <v>1.66</v>
      </c>
      <c r="K120" s="70" t="s">
        <v>101</v>
      </c>
      <c r="L120" s="73">
        <v>1.0500000000000001E-2</v>
      </c>
      <c r="M120" s="73">
        <v>1.9E-3</v>
      </c>
      <c r="N120" s="72">
        <v>63000</v>
      </c>
      <c r="O120" s="72">
        <v>101.78</v>
      </c>
      <c r="P120" s="72">
        <v>0</v>
      </c>
      <c r="Q120" s="72">
        <v>64.121399999999994</v>
      </c>
      <c r="R120" s="73">
        <v>1E-4</v>
      </c>
      <c r="S120" s="73">
        <v>1.4E-3</v>
      </c>
      <c r="T120" s="73">
        <v>2.0000000000000001E-4</v>
      </c>
    </row>
    <row r="121" spans="1:20" s="74" customFormat="1">
      <c r="A121" s="70" t="s">
        <v>683</v>
      </c>
      <c r="B121" s="70">
        <v>39004950</v>
      </c>
      <c r="C121" s="70" t="s">
        <v>99</v>
      </c>
      <c r="D121" s="70" t="s">
        <v>122</v>
      </c>
      <c r="E121" s="70" t="s">
        <v>684</v>
      </c>
      <c r="F121" s="70" t="s">
        <v>406</v>
      </c>
      <c r="G121" s="70" t="s">
        <v>509</v>
      </c>
      <c r="H121" s="70" t="s">
        <v>205</v>
      </c>
      <c r="I121" s="70" t="s">
        <v>685</v>
      </c>
      <c r="J121" s="72">
        <v>6.3</v>
      </c>
      <c r="K121" s="70" t="s">
        <v>101</v>
      </c>
      <c r="L121" s="73">
        <v>2.41E-2</v>
      </c>
      <c r="M121" s="73">
        <v>2.1000000000000001E-2</v>
      </c>
      <c r="N121" s="72">
        <v>70000</v>
      </c>
      <c r="O121" s="72">
        <f>Q121*1000/N121*100</f>
        <v>101.5316393442623</v>
      </c>
      <c r="P121" s="72">
        <v>0</v>
      </c>
      <c r="Q121" s="72">
        <f>71.477-0.404852459016393</f>
        <v>71.072147540983607</v>
      </c>
      <c r="R121" s="73">
        <v>1E-4</v>
      </c>
      <c r="S121" s="73">
        <v>1.6000000000000001E-3</v>
      </c>
      <c r="T121" s="73">
        <v>2.0000000000000001E-4</v>
      </c>
    </row>
    <row r="122" spans="1:20" s="74" customFormat="1">
      <c r="A122" s="70" t="s">
        <v>686</v>
      </c>
      <c r="B122" s="70" t="s">
        <v>687</v>
      </c>
      <c r="C122" s="70" t="s">
        <v>99</v>
      </c>
      <c r="D122" s="70" t="s">
        <v>122</v>
      </c>
      <c r="E122" s="70" t="s">
        <v>516</v>
      </c>
      <c r="F122" s="70" t="s">
        <v>131</v>
      </c>
      <c r="G122" s="70" t="s">
        <v>509</v>
      </c>
      <c r="H122" s="70" t="s">
        <v>205</v>
      </c>
      <c r="I122" s="70" t="s">
        <v>517</v>
      </c>
      <c r="J122" s="72">
        <v>6.43</v>
      </c>
      <c r="K122" s="70" t="s">
        <v>101</v>
      </c>
      <c r="L122" s="73">
        <v>3.2000000000000001E-2</v>
      </c>
      <c r="M122" s="73">
        <v>2.0199999999999999E-2</v>
      </c>
      <c r="N122" s="72">
        <v>557000</v>
      </c>
      <c r="O122" s="72">
        <v>108.96</v>
      </c>
      <c r="P122" s="72">
        <v>0</v>
      </c>
      <c r="Q122" s="72">
        <v>606.90719999999999</v>
      </c>
      <c r="R122" s="73">
        <v>6.9999999999999999E-4</v>
      </c>
      <c r="S122" s="73">
        <v>1.32E-2</v>
      </c>
      <c r="T122" s="73">
        <v>1.8E-3</v>
      </c>
    </row>
    <row r="123" spans="1:20" s="74" customFormat="1">
      <c r="A123" s="70" t="s">
        <v>688</v>
      </c>
      <c r="B123" s="70" t="s">
        <v>689</v>
      </c>
      <c r="C123" s="70" t="s">
        <v>99</v>
      </c>
      <c r="D123" s="70" t="s">
        <v>122</v>
      </c>
      <c r="E123" s="70" t="s">
        <v>690</v>
      </c>
      <c r="F123" s="70" t="s">
        <v>528</v>
      </c>
      <c r="G123" s="70" t="s">
        <v>509</v>
      </c>
      <c r="H123" s="70" t="s">
        <v>205</v>
      </c>
      <c r="I123" s="70" t="s">
        <v>691</v>
      </c>
      <c r="J123" s="72">
        <v>2.81</v>
      </c>
      <c r="K123" s="70" t="s">
        <v>101</v>
      </c>
      <c r="L123" s="73">
        <v>4.3499999999999997E-2</v>
      </c>
      <c r="M123" s="73">
        <v>0.10829999999999999</v>
      </c>
      <c r="N123" s="72">
        <v>198000.7</v>
      </c>
      <c r="O123" s="72">
        <v>85.29</v>
      </c>
      <c r="P123" s="72">
        <v>0</v>
      </c>
      <c r="Q123" s="72">
        <v>168.87479703</v>
      </c>
      <c r="R123" s="73">
        <v>1E-4</v>
      </c>
      <c r="S123" s="73">
        <v>3.7000000000000002E-3</v>
      </c>
      <c r="T123" s="73">
        <v>5.0000000000000001E-4</v>
      </c>
    </row>
    <row r="124" spans="1:20" s="74" customFormat="1">
      <c r="A124" s="70" t="s">
        <v>692</v>
      </c>
      <c r="B124" s="70" t="s">
        <v>693</v>
      </c>
      <c r="C124" s="70" t="s">
        <v>99</v>
      </c>
      <c r="D124" s="70" t="s">
        <v>122</v>
      </c>
      <c r="E124" s="70" t="s">
        <v>694</v>
      </c>
      <c r="F124" s="70" t="s">
        <v>466</v>
      </c>
      <c r="G124" s="70" t="s">
        <v>509</v>
      </c>
      <c r="H124" s="70" t="s">
        <v>205</v>
      </c>
      <c r="I124" s="70" t="s">
        <v>695</v>
      </c>
      <c r="J124" s="72">
        <v>4.88</v>
      </c>
      <c r="K124" s="70" t="s">
        <v>101</v>
      </c>
      <c r="L124" s="73">
        <v>1.38E-2</v>
      </c>
      <c r="M124" s="73">
        <v>1.3299999999999999E-2</v>
      </c>
      <c r="N124" s="72">
        <v>53000</v>
      </c>
      <c r="O124" s="72">
        <v>100.51</v>
      </c>
      <c r="P124" s="72">
        <v>0</v>
      </c>
      <c r="Q124" s="72">
        <v>53.270299999999999</v>
      </c>
      <c r="R124" s="73">
        <v>1E-4</v>
      </c>
      <c r="S124" s="73">
        <v>1.1999999999999999E-3</v>
      </c>
      <c r="T124" s="73">
        <v>2.0000000000000001E-4</v>
      </c>
    </row>
    <row r="125" spans="1:20" s="74" customFormat="1">
      <c r="A125" s="70" t="s">
        <v>696</v>
      </c>
      <c r="B125" s="70" t="s">
        <v>697</v>
      </c>
      <c r="C125" s="70" t="s">
        <v>99</v>
      </c>
      <c r="D125" s="70" t="s">
        <v>122</v>
      </c>
      <c r="E125" s="70" t="s">
        <v>698</v>
      </c>
      <c r="F125" s="70" t="s">
        <v>699</v>
      </c>
      <c r="G125" s="70" t="s">
        <v>509</v>
      </c>
      <c r="H125" s="70" t="s">
        <v>205</v>
      </c>
      <c r="I125" s="70" t="s">
        <v>388</v>
      </c>
      <c r="J125" s="72">
        <v>1.24</v>
      </c>
      <c r="K125" s="70" t="s">
        <v>101</v>
      </c>
      <c r="L125" s="73">
        <v>2.7900000000000001E-2</v>
      </c>
      <c r="M125" s="73">
        <v>5.8999999999999999E-3</v>
      </c>
      <c r="N125" s="72">
        <v>165599.44</v>
      </c>
      <c r="O125" s="72">
        <v>102.74</v>
      </c>
      <c r="P125" s="72">
        <v>0</v>
      </c>
      <c r="Q125" s="72">
        <v>170.136864656</v>
      </c>
      <c r="R125" s="73">
        <v>5.9999999999999995E-4</v>
      </c>
      <c r="S125" s="73">
        <v>3.7000000000000002E-3</v>
      </c>
      <c r="T125" s="73">
        <v>5.0000000000000001E-4</v>
      </c>
    </row>
    <row r="126" spans="1:20" s="74" customFormat="1">
      <c r="A126" s="70" t="s">
        <v>700</v>
      </c>
      <c r="B126" s="70" t="s">
        <v>701</v>
      </c>
      <c r="C126" s="70" t="s">
        <v>99</v>
      </c>
      <c r="D126" s="70" t="s">
        <v>122</v>
      </c>
      <c r="E126" s="70" t="s">
        <v>702</v>
      </c>
      <c r="F126" s="70" t="s">
        <v>703</v>
      </c>
      <c r="G126" s="70" t="s">
        <v>509</v>
      </c>
      <c r="H126" s="70" t="s">
        <v>205</v>
      </c>
      <c r="I126" s="70" t="s">
        <v>704</v>
      </c>
      <c r="J126" s="72">
        <v>1.73</v>
      </c>
      <c r="K126" s="70" t="s">
        <v>101</v>
      </c>
      <c r="L126" s="73">
        <v>2.8000000000000001E-2</v>
      </c>
      <c r="M126" s="73">
        <v>4.7999999999999996E-3</v>
      </c>
      <c r="N126" s="72">
        <v>204284.91</v>
      </c>
      <c r="O126" s="72">
        <v>104.7</v>
      </c>
      <c r="P126" s="72">
        <v>0</v>
      </c>
      <c r="Q126" s="72">
        <v>213.88630076999999</v>
      </c>
      <c r="R126" s="73">
        <v>1.5E-3</v>
      </c>
      <c r="S126" s="73">
        <v>4.5999999999999999E-3</v>
      </c>
      <c r="T126" s="73">
        <v>5.9999999999999995E-4</v>
      </c>
    </row>
    <row r="127" spans="1:20" s="74" customFormat="1">
      <c r="A127" s="70" t="s">
        <v>705</v>
      </c>
      <c r="B127" s="70" t="s">
        <v>706</v>
      </c>
      <c r="C127" s="70" t="s">
        <v>99</v>
      </c>
      <c r="D127" s="70" t="s">
        <v>122</v>
      </c>
      <c r="E127" s="70" t="s">
        <v>707</v>
      </c>
      <c r="F127" s="70" t="s">
        <v>607</v>
      </c>
      <c r="G127" s="70" t="s">
        <v>567</v>
      </c>
      <c r="H127" s="70" t="s">
        <v>205</v>
      </c>
      <c r="I127" s="70" t="s">
        <v>394</v>
      </c>
      <c r="J127" s="72">
        <v>2.86</v>
      </c>
      <c r="K127" s="70" t="s">
        <v>101</v>
      </c>
      <c r="L127" s="73">
        <v>4.7500000000000001E-2</v>
      </c>
      <c r="M127" s="73">
        <v>4.7500000000000001E-2</v>
      </c>
      <c r="N127" s="72">
        <v>195000</v>
      </c>
      <c r="O127" s="72">
        <v>100.27</v>
      </c>
      <c r="P127" s="72">
        <v>0</v>
      </c>
      <c r="Q127" s="72">
        <v>195.5265</v>
      </c>
      <c r="R127" s="73">
        <v>2.9999999999999997E-4</v>
      </c>
      <c r="S127" s="73">
        <v>4.1999999999999997E-3</v>
      </c>
      <c r="T127" s="73">
        <v>5.9999999999999995E-4</v>
      </c>
    </row>
    <row r="128" spans="1:20" s="74" customFormat="1">
      <c r="A128" s="70" t="s">
        <v>708</v>
      </c>
      <c r="B128" s="70" t="s">
        <v>709</v>
      </c>
      <c r="C128" s="70" t="s">
        <v>99</v>
      </c>
      <c r="D128" s="70" t="s">
        <v>122</v>
      </c>
      <c r="E128" s="70" t="s">
        <v>572</v>
      </c>
      <c r="F128" s="70" t="s">
        <v>406</v>
      </c>
      <c r="G128" s="70" t="s">
        <v>573</v>
      </c>
      <c r="H128" s="70" t="s">
        <v>149</v>
      </c>
      <c r="I128" s="70" t="s">
        <v>349</v>
      </c>
      <c r="J128" s="72">
        <v>2.38</v>
      </c>
      <c r="K128" s="70" t="s">
        <v>101</v>
      </c>
      <c r="L128" s="73">
        <v>3.5000000000000003E-2</v>
      </c>
      <c r="M128" s="73">
        <v>1.3899999999999999E-2</v>
      </c>
      <c r="N128" s="72">
        <v>591488.85</v>
      </c>
      <c r="O128" s="72">
        <v>106.3</v>
      </c>
      <c r="P128" s="72">
        <v>0</v>
      </c>
      <c r="Q128" s="72">
        <v>628.75264755000001</v>
      </c>
      <c r="R128" s="73">
        <v>6.4999999999999997E-3</v>
      </c>
      <c r="S128" s="73">
        <v>1.37E-2</v>
      </c>
      <c r="T128" s="73">
        <v>1.9E-3</v>
      </c>
    </row>
    <row r="129" spans="1:20" s="74" customFormat="1">
      <c r="A129" s="70" t="s">
        <v>710</v>
      </c>
      <c r="B129" s="70" t="s">
        <v>711</v>
      </c>
      <c r="C129" s="70" t="s">
        <v>99</v>
      </c>
      <c r="D129" s="70" t="s">
        <v>122</v>
      </c>
      <c r="E129" s="70" t="s">
        <v>712</v>
      </c>
      <c r="F129" s="70" t="s">
        <v>100</v>
      </c>
      <c r="G129" s="70" t="s">
        <v>573</v>
      </c>
      <c r="H129" s="70" t="s">
        <v>149</v>
      </c>
      <c r="I129" s="70" t="s">
        <v>713</v>
      </c>
      <c r="J129" s="72">
        <v>0.74</v>
      </c>
      <c r="K129" s="70" t="s">
        <v>101</v>
      </c>
      <c r="L129" s="73">
        <v>7.5999999999999998E-2</v>
      </c>
      <c r="M129" s="73">
        <v>8.3999999999999995E-3</v>
      </c>
      <c r="N129" s="72">
        <v>28000.3</v>
      </c>
      <c r="O129" s="72">
        <v>106.94</v>
      </c>
      <c r="P129" s="72">
        <v>0</v>
      </c>
      <c r="Q129" s="72">
        <v>29.94352082</v>
      </c>
      <c r="R129" s="73">
        <v>1.1999999999999999E-3</v>
      </c>
      <c r="S129" s="73">
        <v>6.9999999999999999E-4</v>
      </c>
      <c r="T129" s="73">
        <v>1E-4</v>
      </c>
    </row>
    <row r="130" spans="1:20" s="74" customFormat="1">
      <c r="A130" s="70" t="s">
        <v>714</v>
      </c>
      <c r="B130" s="70" t="s">
        <v>715</v>
      </c>
      <c r="C130" s="70" t="s">
        <v>99</v>
      </c>
      <c r="D130" s="70" t="s">
        <v>122</v>
      </c>
      <c r="E130" s="70" t="s">
        <v>716</v>
      </c>
      <c r="F130" s="70" t="s">
        <v>615</v>
      </c>
      <c r="G130" s="70" t="s">
        <v>573</v>
      </c>
      <c r="H130" s="70" t="s">
        <v>149</v>
      </c>
      <c r="I130" s="70" t="s">
        <v>278</v>
      </c>
      <c r="J130" s="72">
        <v>0.25</v>
      </c>
      <c r="K130" s="70" t="s">
        <v>101</v>
      </c>
      <c r="L130" s="73">
        <v>3.5000000000000003E-2</v>
      </c>
      <c r="M130" s="73">
        <v>1.11E-2</v>
      </c>
      <c r="N130" s="72">
        <v>55071.77</v>
      </c>
      <c r="O130" s="72">
        <v>101.47</v>
      </c>
      <c r="P130" s="72">
        <v>0</v>
      </c>
      <c r="Q130" s="72">
        <v>55.881325019000002</v>
      </c>
      <c r="R130" s="73">
        <v>1.1000000000000001E-3</v>
      </c>
      <c r="S130" s="73">
        <v>1.1999999999999999E-3</v>
      </c>
      <c r="T130" s="73">
        <v>2.0000000000000001E-4</v>
      </c>
    </row>
    <row r="131" spans="1:20" s="74" customFormat="1">
      <c r="A131" s="70" t="s">
        <v>717</v>
      </c>
      <c r="B131" s="70" t="s">
        <v>718</v>
      </c>
      <c r="C131" s="70" t="s">
        <v>99</v>
      </c>
      <c r="D131" s="70" t="s">
        <v>122</v>
      </c>
      <c r="E131" s="70" t="s">
        <v>577</v>
      </c>
      <c r="F131" s="70" t="s">
        <v>503</v>
      </c>
      <c r="G131" s="70" t="s">
        <v>567</v>
      </c>
      <c r="H131" s="70" t="s">
        <v>205</v>
      </c>
      <c r="I131" s="70" t="s">
        <v>685</v>
      </c>
      <c r="J131" s="72">
        <v>3.78</v>
      </c>
      <c r="K131" s="70" t="s">
        <v>101</v>
      </c>
      <c r="L131" s="73">
        <v>2.18E-2</v>
      </c>
      <c r="M131" s="73">
        <v>1.9400000000000001E-2</v>
      </c>
      <c r="N131" s="72">
        <v>93000</v>
      </c>
      <c r="O131" s="72">
        <v>101.28</v>
      </c>
      <c r="P131" s="72">
        <v>0</v>
      </c>
      <c r="Q131" s="72">
        <v>94.190399999999997</v>
      </c>
      <c r="R131" s="73">
        <v>2.9999999999999997E-4</v>
      </c>
      <c r="S131" s="73">
        <v>2E-3</v>
      </c>
      <c r="T131" s="73">
        <v>2.9999999999999997E-4</v>
      </c>
    </row>
    <row r="132" spans="1:20" s="74" customFormat="1">
      <c r="A132" s="70" t="s">
        <v>719</v>
      </c>
      <c r="B132" s="70" t="s">
        <v>720</v>
      </c>
      <c r="C132" s="70" t="s">
        <v>99</v>
      </c>
      <c r="D132" s="70" t="s">
        <v>122</v>
      </c>
      <c r="E132" s="70" t="s">
        <v>721</v>
      </c>
      <c r="F132" s="70" t="s">
        <v>615</v>
      </c>
      <c r="G132" s="70" t="s">
        <v>567</v>
      </c>
      <c r="H132" s="70" t="s">
        <v>205</v>
      </c>
      <c r="I132" s="70" t="s">
        <v>722</v>
      </c>
      <c r="J132" s="72">
        <v>0.99</v>
      </c>
      <c r="K132" s="70" t="s">
        <v>101</v>
      </c>
      <c r="L132" s="73">
        <v>3.7999999999999999E-2</v>
      </c>
      <c r="M132" s="73">
        <v>1.12E-2</v>
      </c>
      <c r="N132" s="72">
        <v>94476.87</v>
      </c>
      <c r="O132" s="72">
        <v>102.66</v>
      </c>
      <c r="P132" s="72">
        <v>0</v>
      </c>
      <c r="Q132" s="72">
        <v>96.989954741999995</v>
      </c>
      <c r="R132" s="73">
        <v>8.0000000000000004E-4</v>
      </c>
      <c r="S132" s="73">
        <v>2.0999999999999999E-3</v>
      </c>
      <c r="T132" s="73">
        <v>2.9999999999999997E-4</v>
      </c>
    </row>
    <row r="133" spans="1:20" s="74" customFormat="1">
      <c r="A133" s="70" t="s">
        <v>723</v>
      </c>
      <c r="B133" s="70" t="s">
        <v>724</v>
      </c>
      <c r="C133" s="70" t="s">
        <v>99</v>
      </c>
      <c r="D133" s="70" t="s">
        <v>122</v>
      </c>
      <c r="E133" s="70" t="s">
        <v>725</v>
      </c>
      <c r="F133" s="70" t="s">
        <v>362</v>
      </c>
      <c r="G133" s="70" t="s">
        <v>567</v>
      </c>
      <c r="H133" s="70" t="s">
        <v>205</v>
      </c>
      <c r="I133" s="70" t="s">
        <v>352</v>
      </c>
      <c r="J133" s="72">
        <v>1.95</v>
      </c>
      <c r="K133" s="70" t="s">
        <v>101</v>
      </c>
      <c r="L133" s="73">
        <v>2.9499999999999998E-2</v>
      </c>
      <c r="M133" s="73">
        <v>1.1299999999999999E-2</v>
      </c>
      <c r="N133" s="72">
        <v>10000.219999999999</v>
      </c>
      <c r="O133" s="72">
        <v>104.31</v>
      </c>
      <c r="P133" s="72">
        <v>0</v>
      </c>
      <c r="Q133" s="72">
        <v>10.431229482000001</v>
      </c>
      <c r="R133" s="73">
        <v>1E-4</v>
      </c>
      <c r="S133" s="73">
        <v>2.0000000000000001E-4</v>
      </c>
      <c r="T133" s="73">
        <v>0</v>
      </c>
    </row>
    <row r="134" spans="1:20" s="74" customFormat="1">
      <c r="A134" s="70" t="s">
        <v>726</v>
      </c>
      <c r="B134" s="70" t="s">
        <v>727</v>
      </c>
      <c r="C134" s="70" t="s">
        <v>99</v>
      </c>
      <c r="D134" s="70" t="s">
        <v>122</v>
      </c>
      <c r="E134" s="70" t="s">
        <v>728</v>
      </c>
      <c r="F134" s="70" t="s">
        <v>528</v>
      </c>
      <c r="G134" s="70" t="s">
        <v>567</v>
      </c>
      <c r="H134" s="70" t="s">
        <v>205</v>
      </c>
      <c r="I134" s="70" t="s">
        <v>729</v>
      </c>
      <c r="J134" s="72">
        <v>3.26</v>
      </c>
      <c r="K134" s="70" t="s">
        <v>101</v>
      </c>
      <c r="L134" s="73">
        <v>3.9E-2</v>
      </c>
      <c r="M134" s="73">
        <v>4.5699999999999998E-2</v>
      </c>
      <c r="N134" s="72">
        <v>398000</v>
      </c>
      <c r="O134" s="72">
        <v>99.3</v>
      </c>
      <c r="P134" s="72">
        <v>0</v>
      </c>
      <c r="Q134" s="72">
        <v>395.214</v>
      </c>
      <c r="R134" s="73">
        <v>8.9999999999999998E-4</v>
      </c>
      <c r="S134" s="73">
        <v>8.6E-3</v>
      </c>
      <c r="T134" s="73">
        <v>1.1999999999999999E-3</v>
      </c>
    </row>
    <row r="135" spans="1:20" s="74" customFormat="1">
      <c r="A135" s="70" t="s">
        <v>730</v>
      </c>
      <c r="B135" s="70" t="s">
        <v>731</v>
      </c>
      <c r="C135" s="70" t="s">
        <v>99</v>
      </c>
      <c r="D135" s="70" t="s">
        <v>122</v>
      </c>
      <c r="E135" s="70" t="s">
        <v>732</v>
      </c>
      <c r="F135" s="70" t="s">
        <v>131</v>
      </c>
      <c r="G135" s="70" t="s">
        <v>567</v>
      </c>
      <c r="H135" s="70" t="s">
        <v>205</v>
      </c>
      <c r="I135" s="70" t="s">
        <v>438</v>
      </c>
      <c r="J135" s="72">
        <v>1.7</v>
      </c>
      <c r="K135" s="70" t="s">
        <v>101</v>
      </c>
      <c r="L135" s="73">
        <v>2.1600000000000001E-2</v>
      </c>
      <c r="M135" s="73">
        <v>1.09E-2</v>
      </c>
      <c r="N135" s="72">
        <v>124000.47</v>
      </c>
      <c r="O135" s="72">
        <v>102.4</v>
      </c>
      <c r="P135" s="72">
        <v>0</v>
      </c>
      <c r="Q135" s="72">
        <v>126.97648128</v>
      </c>
      <c r="R135" s="73">
        <v>2.0000000000000001E-4</v>
      </c>
      <c r="S135" s="73">
        <v>2.8E-3</v>
      </c>
      <c r="T135" s="73">
        <v>4.0000000000000002E-4</v>
      </c>
    </row>
    <row r="136" spans="1:20" s="74" customFormat="1">
      <c r="A136" s="70" t="s">
        <v>733</v>
      </c>
      <c r="B136" s="70" t="s">
        <v>734</v>
      </c>
      <c r="C136" s="70" t="s">
        <v>99</v>
      </c>
      <c r="D136" s="70" t="s">
        <v>122</v>
      </c>
      <c r="E136" s="70" t="s">
        <v>732</v>
      </c>
      <c r="F136" s="70" t="s">
        <v>131</v>
      </c>
      <c r="G136" s="70" t="s">
        <v>567</v>
      </c>
      <c r="H136" s="70" t="s">
        <v>205</v>
      </c>
      <c r="I136" s="70" t="s">
        <v>735</v>
      </c>
      <c r="J136" s="72">
        <v>4.2300000000000004</v>
      </c>
      <c r="K136" s="70" t="s">
        <v>101</v>
      </c>
      <c r="L136" s="73">
        <v>0.04</v>
      </c>
      <c r="M136" s="73">
        <v>1.7100000000000001E-2</v>
      </c>
      <c r="N136" s="72">
        <v>10000</v>
      </c>
      <c r="O136" s="72">
        <v>113.12</v>
      </c>
      <c r="P136" s="72">
        <v>0</v>
      </c>
      <c r="Q136" s="72">
        <v>11.311999999999999</v>
      </c>
      <c r="R136" s="73">
        <v>0</v>
      </c>
      <c r="S136" s="73">
        <v>2.0000000000000001E-4</v>
      </c>
      <c r="T136" s="73">
        <v>0</v>
      </c>
    </row>
    <row r="137" spans="1:20" s="74" customFormat="1">
      <c r="A137" s="70" t="s">
        <v>736</v>
      </c>
      <c r="B137" s="70" t="s">
        <v>737</v>
      </c>
      <c r="C137" s="70" t="s">
        <v>99</v>
      </c>
      <c r="D137" s="70" t="s">
        <v>122</v>
      </c>
      <c r="E137" s="70" t="s">
        <v>732</v>
      </c>
      <c r="F137" s="70" t="s">
        <v>131</v>
      </c>
      <c r="G137" s="70" t="s">
        <v>567</v>
      </c>
      <c r="H137" s="70" t="s">
        <v>205</v>
      </c>
      <c r="I137" s="70" t="s">
        <v>597</v>
      </c>
      <c r="J137" s="72">
        <v>0.75</v>
      </c>
      <c r="K137" s="70" t="s">
        <v>101</v>
      </c>
      <c r="L137" s="73">
        <v>1.32E-2</v>
      </c>
      <c r="M137" s="73">
        <v>5.1999999999999998E-3</v>
      </c>
      <c r="N137" s="72">
        <v>90500.33</v>
      </c>
      <c r="O137" s="72">
        <v>100.6</v>
      </c>
      <c r="P137" s="72">
        <v>0</v>
      </c>
      <c r="Q137" s="72">
        <v>91.043331980000005</v>
      </c>
      <c r="R137" s="73">
        <v>8.0000000000000004E-4</v>
      </c>
      <c r="S137" s="73">
        <v>2E-3</v>
      </c>
      <c r="T137" s="73">
        <v>2.9999999999999997E-4</v>
      </c>
    </row>
    <row r="138" spans="1:20" s="74" customFormat="1">
      <c r="A138" s="70" t="s">
        <v>738</v>
      </c>
      <c r="B138" s="70" t="s">
        <v>739</v>
      </c>
      <c r="C138" s="70" t="s">
        <v>99</v>
      </c>
      <c r="D138" s="70" t="s">
        <v>122</v>
      </c>
      <c r="E138" s="70" t="s">
        <v>740</v>
      </c>
      <c r="F138" s="70" t="s">
        <v>503</v>
      </c>
      <c r="G138" s="70" t="s">
        <v>573</v>
      </c>
      <c r="H138" s="70" t="s">
        <v>149</v>
      </c>
      <c r="I138" s="70" t="s">
        <v>283</v>
      </c>
      <c r="J138" s="72">
        <v>2.83</v>
      </c>
      <c r="K138" s="70" t="s">
        <v>101</v>
      </c>
      <c r="L138" s="73">
        <v>2.75E-2</v>
      </c>
      <c r="M138" s="73">
        <v>1.4E-2</v>
      </c>
      <c r="N138" s="72">
        <v>45000.800000000003</v>
      </c>
      <c r="O138" s="72">
        <v>104.08</v>
      </c>
      <c r="P138" s="72">
        <v>0</v>
      </c>
      <c r="Q138" s="72">
        <v>46.836832639999997</v>
      </c>
      <c r="R138" s="73">
        <v>1E-4</v>
      </c>
      <c r="S138" s="73">
        <v>1E-3</v>
      </c>
      <c r="T138" s="73">
        <v>1E-4</v>
      </c>
    </row>
    <row r="139" spans="1:20" s="74" customFormat="1">
      <c r="A139" s="70" t="s">
        <v>741</v>
      </c>
      <c r="B139" s="70" t="s">
        <v>742</v>
      </c>
      <c r="C139" s="70" t="s">
        <v>99</v>
      </c>
      <c r="D139" s="70" t="s">
        <v>122</v>
      </c>
      <c r="E139" s="70" t="s">
        <v>743</v>
      </c>
      <c r="F139" s="70" t="s">
        <v>466</v>
      </c>
      <c r="G139" s="70" t="s">
        <v>591</v>
      </c>
      <c r="H139" s="70" t="s">
        <v>149</v>
      </c>
      <c r="I139" s="70" t="s">
        <v>555</v>
      </c>
      <c r="J139" s="72">
        <v>1.26</v>
      </c>
      <c r="K139" s="70" t="s">
        <v>101</v>
      </c>
      <c r="L139" s="73">
        <v>4.3499999999999997E-2</v>
      </c>
      <c r="M139" s="73">
        <v>9.1999999999999998E-3</v>
      </c>
      <c r="N139" s="72">
        <v>52000.92</v>
      </c>
      <c r="O139" s="72">
        <v>105.3</v>
      </c>
      <c r="P139" s="72">
        <v>0</v>
      </c>
      <c r="Q139" s="72">
        <v>54.756968759999999</v>
      </c>
      <c r="R139" s="73">
        <v>2.9999999999999997E-4</v>
      </c>
      <c r="S139" s="73">
        <v>1.1999999999999999E-3</v>
      </c>
      <c r="T139" s="73">
        <v>2.0000000000000001E-4</v>
      </c>
    </row>
    <row r="140" spans="1:20" s="74" customFormat="1">
      <c r="A140" s="70" t="s">
        <v>744</v>
      </c>
      <c r="B140" s="70" t="s">
        <v>745</v>
      </c>
      <c r="C140" s="70" t="s">
        <v>99</v>
      </c>
      <c r="D140" s="70" t="s">
        <v>122</v>
      </c>
      <c r="E140" s="70" t="s">
        <v>746</v>
      </c>
      <c r="F140" s="70" t="s">
        <v>632</v>
      </c>
      <c r="G140" s="70" t="s">
        <v>596</v>
      </c>
      <c r="H140" s="70" t="s">
        <v>205</v>
      </c>
      <c r="I140" s="70" t="s">
        <v>747</v>
      </c>
      <c r="J140" s="72">
        <v>3.27</v>
      </c>
      <c r="K140" s="70" t="s">
        <v>101</v>
      </c>
      <c r="L140" s="73">
        <v>3.9E-2</v>
      </c>
      <c r="M140" s="73">
        <v>2.6700000000000002E-2</v>
      </c>
      <c r="N140" s="72">
        <v>44000</v>
      </c>
      <c r="O140" s="72">
        <v>104.08</v>
      </c>
      <c r="P140" s="72">
        <v>0</v>
      </c>
      <c r="Q140" s="72">
        <v>45.795200000000001</v>
      </c>
      <c r="R140" s="73">
        <v>1E-4</v>
      </c>
      <c r="S140" s="73">
        <v>1E-3</v>
      </c>
      <c r="T140" s="73">
        <v>1E-4</v>
      </c>
    </row>
    <row r="141" spans="1:20" s="74" customFormat="1">
      <c r="A141" s="70" t="s">
        <v>748</v>
      </c>
      <c r="B141" s="70" t="s">
        <v>749</v>
      </c>
      <c r="C141" s="70" t="s">
        <v>99</v>
      </c>
      <c r="D141" s="70" t="s">
        <v>122</v>
      </c>
      <c r="E141" s="70" t="s">
        <v>590</v>
      </c>
      <c r="F141" s="70" t="s">
        <v>528</v>
      </c>
      <c r="G141" s="70" t="s">
        <v>591</v>
      </c>
      <c r="H141" s="70" t="s">
        <v>149</v>
      </c>
      <c r="I141" s="70" t="s">
        <v>750</v>
      </c>
      <c r="J141" s="72">
        <v>5.38</v>
      </c>
      <c r="K141" s="70" t="s">
        <v>101</v>
      </c>
      <c r="L141" s="73">
        <v>2.3E-2</v>
      </c>
      <c r="M141" s="73">
        <v>2.2200000000000001E-2</v>
      </c>
      <c r="N141" s="72">
        <v>80000</v>
      </c>
      <c r="O141" s="72">
        <v>100.61</v>
      </c>
      <c r="P141" s="72">
        <v>0</v>
      </c>
      <c r="Q141" s="72">
        <v>80.488</v>
      </c>
      <c r="R141" s="73">
        <v>1E-4</v>
      </c>
      <c r="S141" s="73">
        <v>1.6999999999999999E-3</v>
      </c>
      <c r="T141" s="73">
        <v>2.0000000000000001E-4</v>
      </c>
    </row>
    <row r="142" spans="1:20" s="74" customFormat="1">
      <c r="A142" s="70" t="s">
        <v>751</v>
      </c>
      <c r="B142" s="70" t="s">
        <v>752</v>
      </c>
      <c r="C142" s="70" t="s">
        <v>99</v>
      </c>
      <c r="D142" s="70" t="s">
        <v>122</v>
      </c>
      <c r="E142" s="70" t="s">
        <v>590</v>
      </c>
      <c r="F142" s="70" t="s">
        <v>528</v>
      </c>
      <c r="G142" s="70" t="s">
        <v>591</v>
      </c>
      <c r="H142" s="70" t="s">
        <v>149</v>
      </c>
      <c r="I142" s="70" t="s">
        <v>753</v>
      </c>
      <c r="J142" s="72">
        <v>2.2599999999999998</v>
      </c>
      <c r="K142" s="70" t="s">
        <v>101</v>
      </c>
      <c r="L142" s="73">
        <v>4.2000000000000003E-2</v>
      </c>
      <c r="M142" s="73">
        <v>1.2E-2</v>
      </c>
      <c r="N142" s="72">
        <v>281696.19</v>
      </c>
      <c r="O142" s="72">
        <v>108.57</v>
      </c>
      <c r="P142" s="72">
        <v>0</v>
      </c>
      <c r="Q142" s="72">
        <v>305.83755348300002</v>
      </c>
      <c r="R142" s="73">
        <v>5.9999999999999995E-4</v>
      </c>
      <c r="S142" s="73">
        <v>6.6E-3</v>
      </c>
      <c r="T142" s="73">
        <v>8.9999999999999998E-4</v>
      </c>
    </row>
    <row r="143" spans="1:20" s="74" customFormat="1">
      <c r="A143" s="70" t="s">
        <v>754</v>
      </c>
      <c r="B143" s="70" t="s">
        <v>755</v>
      </c>
      <c r="C143" s="70" t="s">
        <v>99</v>
      </c>
      <c r="D143" s="70" t="s">
        <v>122</v>
      </c>
      <c r="E143" s="70" t="s">
        <v>756</v>
      </c>
      <c r="F143" s="70" t="s">
        <v>362</v>
      </c>
      <c r="G143" s="70" t="s">
        <v>591</v>
      </c>
      <c r="H143" s="70" t="s">
        <v>149</v>
      </c>
      <c r="I143" s="70" t="s">
        <v>757</v>
      </c>
      <c r="J143" s="72">
        <v>1.47</v>
      </c>
      <c r="K143" s="70" t="s">
        <v>101</v>
      </c>
      <c r="L143" s="73">
        <v>2.75E-2</v>
      </c>
      <c r="M143" s="73">
        <v>1.43E-2</v>
      </c>
      <c r="N143" s="72">
        <v>92427.48</v>
      </c>
      <c r="O143" s="72">
        <v>102.64</v>
      </c>
      <c r="P143" s="72">
        <v>0</v>
      </c>
      <c r="Q143" s="72">
        <v>94.867565471999995</v>
      </c>
      <c r="R143" s="73">
        <v>2.5000000000000001E-3</v>
      </c>
      <c r="S143" s="73">
        <v>2.0999999999999999E-3</v>
      </c>
      <c r="T143" s="73">
        <v>2.9999999999999997E-4</v>
      </c>
    </row>
    <row r="144" spans="1:20" s="74" customFormat="1">
      <c r="A144" s="70" t="s">
        <v>758</v>
      </c>
      <c r="B144" s="70" t="s">
        <v>759</v>
      </c>
      <c r="C144" s="70" t="s">
        <v>99</v>
      </c>
      <c r="D144" s="70" t="s">
        <v>122</v>
      </c>
      <c r="E144" s="70" t="s">
        <v>760</v>
      </c>
      <c r="F144" s="70" t="s">
        <v>528</v>
      </c>
      <c r="G144" s="70" t="s">
        <v>591</v>
      </c>
      <c r="H144" s="70" t="s">
        <v>149</v>
      </c>
      <c r="I144" s="70" t="s">
        <v>761</v>
      </c>
      <c r="J144" s="72">
        <v>2.4300000000000002</v>
      </c>
      <c r="K144" s="70" t="s">
        <v>101</v>
      </c>
      <c r="L144" s="73">
        <v>5.5500000000000001E-2</v>
      </c>
      <c r="M144" s="73">
        <v>0.12280000000000001</v>
      </c>
      <c r="N144" s="72">
        <v>42000.2</v>
      </c>
      <c r="O144" s="72">
        <v>86.85</v>
      </c>
      <c r="P144" s="72">
        <v>0</v>
      </c>
      <c r="Q144" s="72">
        <v>36.477173700000002</v>
      </c>
      <c r="R144" s="73">
        <v>1E-4</v>
      </c>
      <c r="S144" s="73">
        <v>8.0000000000000004E-4</v>
      </c>
      <c r="T144" s="73">
        <v>1E-4</v>
      </c>
    </row>
    <row r="145" spans="1:20" s="74" customFormat="1">
      <c r="A145" s="70" t="s">
        <v>762</v>
      </c>
      <c r="B145" s="70" t="s">
        <v>763</v>
      </c>
      <c r="C145" s="70" t="s">
        <v>99</v>
      </c>
      <c r="D145" s="70" t="s">
        <v>122</v>
      </c>
      <c r="E145" s="70" t="s">
        <v>764</v>
      </c>
      <c r="F145" s="70" t="s">
        <v>503</v>
      </c>
      <c r="G145" s="70" t="s">
        <v>591</v>
      </c>
      <c r="H145" s="70" t="s">
        <v>149</v>
      </c>
      <c r="I145" s="70" t="s">
        <v>625</v>
      </c>
      <c r="J145" s="72">
        <v>1.4</v>
      </c>
      <c r="K145" s="70" t="s">
        <v>101</v>
      </c>
      <c r="L145" s="73">
        <v>3.5000000000000003E-2</v>
      </c>
      <c r="M145" s="73">
        <v>1.15E-2</v>
      </c>
      <c r="N145" s="72">
        <v>137000</v>
      </c>
      <c r="O145" s="72">
        <v>103.58</v>
      </c>
      <c r="P145" s="72">
        <v>0</v>
      </c>
      <c r="Q145" s="72">
        <v>141.90459999999999</v>
      </c>
      <c r="R145" s="73">
        <v>3.0000000000000001E-3</v>
      </c>
      <c r="S145" s="73">
        <v>3.0999999999999999E-3</v>
      </c>
      <c r="T145" s="73">
        <v>4.0000000000000002E-4</v>
      </c>
    </row>
    <row r="146" spans="1:20" s="74" customFormat="1">
      <c r="A146" s="70" t="s">
        <v>765</v>
      </c>
      <c r="B146" s="70" t="s">
        <v>766</v>
      </c>
      <c r="C146" s="70" t="s">
        <v>99</v>
      </c>
      <c r="D146" s="70" t="s">
        <v>122</v>
      </c>
      <c r="E146" s="70" t="s">
        <v>767</v>
      </c>
      <c r="F146" s="70" t="s">
        <v>406</v>
      </c>
      <c r="G146" s="70" t="s">
        <v>591</v>
      </c>
      <c r="H146" s="70" t="s">
        <v>149</v>
      </c>
      <c r="I146" s="70" t="s">
        <v>768</v>
      </c>
      <c r="J146" s="72">
        <v>6.2</v>
      </c>
      <c r="K146" s="70" t="s">
        <v>101</v>
      </c>
      <c r="L146" s="73">
        <v>3.04E-2</v>
      </c>
      <c r="M146" s="73">
        <v>2.2700000000000001E-2</v>
      </c>
      <c r="N146" s="72">
        <v>57000</v>
      </c>
      <c r="O146" s="72">
        <v>105.64</v>
      </c>
      <c r="P146" s="72">
        <v>0</v>
      </c>
      <c r="Q146" s="72">
        <v>60.214799999999997</v>
      </c>
      <c r="R146" s="73">
        <v>1E-4</v>
      </c>
      <c r="S146" s="73">
        <v>1.2999999999999999E-3</v>
      </c>
      <c r="T146" s="73">
        <v>2.0000000000000001E-4</v>
      </c>
    </row>
    <row r="147" spans="1:20" s="74" customFormat="1">
      <c r="A147" s="70" t="s">
        <v>769</v>
      </c>
      <c r="B147" s="70" t="s">
        <v>770</v>
      </c>
      <c r="C147" s="70" t="s">
        <v>99</v>
      </c>
      <c r="D147" s="70" t="s">
        <v>122</v>
      </c>
      <c r="E147" s="70" t="s">
        <v>771</v>
      </c>
      <c r="F147" s="70" t="s">
        <v>131</v>
      </c>
      <c r="G147" s="70" t="s">
        <v>596</v>
      </c>
      <c r="H147" s="70" t="s">
        <v>205</v>
      </c>
      <c r="I147" s="70" t="s">
        <v>772</v>
      </c>
      <c r="J147" s="72">
        <v>4.21</v>
      </c>
      <c r="K147" s="70" t="s">
        <v>101</v>
      </c>
      <c r="L147" s="73">
        <v>2.5000000000000001E-2</v>
      </c>
      <c r="M147" s="73">
        <v>2.9899999999999999E-2</v>
      </c>
      <c r="N147" s="72">
        <v>120000</v>
      </c>
      <c r="O147" s="72">
        <v>98.58</v>
      </c>
      <c r="P147" s="72">
        <v>0</v>
      </c>
      <c r="Q147" s="72">
        <v>118.29600000000001</v>
      </c>
      <c r="R147" s="73">
        <v>1E-4</v>
      </c>
      <c r="S147" s="73">
        <v>2.5999999999999999E-3</v>
      </c>
      <c r="T147" s="73">
        <v>4.0000000000000002E-4</v>
      </c>
    </row>
    <row r="148" spans="1:20" s="74" customFormat="1">
      <c r="A148" s="70" t="s">
        <v>773</v>
      </c>
      <c r="B148" s="70" t="s">
        <v>774</v>
      </c>
      <c r="C148" s="70" t="s">
        <v>99</v>
      </c>
      <c r="D148" s="70" t="s">
        <v>122</v>
      </c>
      <c r="E148" s="70" t="s">
        <v>740</v>
      </c>
      <c r="F148" s="70" t="s">
        <v>503</v>
      </c>
      <c r="G148" s="70" t="s">
        <v>591</v>
      </c>
      <c r="H148" s="70" t="s">
        <v>149</v>
      </c>
      <c r="I148" s="70" t="s">
        <v>775</v>
      </c>
      <c r="J148" s="72">
        <v>3.69</v>
      </c>
      <c r="K148" s="70" t="s">
        <v>101</v>
      </c>
      <c r="L148" s="73">
        <v>2.1499999999999998E-2</v>
      </c>
      <c r="M148" s="73">
        <v>2.1100000000000001E-2</v>
      </c>
      <c r="N148" s="72">
        <v>173000</v>
      </c>
      <c r="O148" s="72">
        <v>100.36</v>
      </c>
      <c r="P148" s="72">
        <v>0</v>
      </c>
      <c r="Q148" s="72">
        <v>173.62280000000001</v>
      </c>
      <c r="R148" s="73">
        <v>8.0000000000000004E-4</v>
      </c>
      <c r="S148" s="73">
        <v>3.8E-3</v>
      </c>
      <c r="T148" s="73">
        <v>5.0000000000000001E-4</v>
      </c>
    </row>
    <row r="149" spans="1:20" s="74" customFormat="1">
      <c r="A149" s="70" t="s">
        <v>776</v>
      </c>
      <c r="B149" s="70" t="s">
        <v>777</v>
      </c>
      <c r="C149" s="70" t="s">
        <v>99</v>
      </c>
      <c r="D149" s="70" t="s">
        <v>122</v>
      </c>
      <c r="E149" s="70" t="s">
        <v>740</v>
      </c>
      <c r="F149" s="70" t="s">
        <v>503</v>
      </c>
      <c r="G149" s="70" t="s">
        <v>591</v>
      </c>
      <c r="H149" s="70" t="s">
        <v>149</v>
      </c>
      <c r="I149" s="70" t="s">
        <v>778</v>
      </c>
      <c r="J149" s="72">
        <v>1.64</v>
      </c>
      <c r="K149" s="70" t="s">
        <v>101</v>
      </c>
      <c r="L149" s="73">
        <v>2.4E-2</v>
      </c>
      <c r="M149" s="73">
        <v>1.24E-2</v>
      </c>
      <c r="N149" s="72">
        <v>256048.24</v>
      </c>
      <c r="O149" s="72">
        <v>102.11</v>
      </c>
      <c r="P149" s="72">
        <v>0</v>
      </c>
      <c r="Q149" s="72">
        <v>261.450857864</v>
      </c>
      <c r="R149" s="73">
        <v>1.1000000000000001E-3</v>
      </c>
      <c r="S149" s="73">
        <v>5.7000000000000002E-3</v>
      </c>
      <c r="T149" s="73">
        <v>8.0000000000000004E-4</v>
      </c>
    </row>
    <row r="150" spans="1:20" s="74" customFormat="1">
      <c r="A150" s="70" t="s">
        <v>779</v>
      </c>
      <c r="B150" s="70" t="s">
        <v>780</v>
      </c>
      <c r="C150" s="70" t="s">
        <v>99</v>
      </c>
      <c r="D150" s="70" t="s">
        <v>122</v>
      </c>
      <c r="E150" s="70" t="s">
        <v>781</v>
      </c>
      <c r="F150" s="70" t="s">
        <v>362</v>
      </c>
      <c r="G150" s="70" t="s">
        <v>782</v>
      </c>
      <c r="H150" s="70" t="s">
        <v>205</v>
      </c>
      <c r="I150" s="70" t="s">
        <v>783</v>
      </c>
      <c r="J150" s="72">
        <v>3.32</v>
      </c>
      <c r="K150" s="70" t="s">
        <v>101</v>
      </c>
      <c r="L150" s="73">
        <v>3.2500000000000001E-2</v>
      </c>
      <c r="M150" s="73">
        <v>1.55E-2</v>
      </c>
      <c r="N150" s="72">
        <v>280000</v>
      </c>
      <c r="O150" s="72">
        <v>106.57</v>
      </c>
      <c r="P150" s="72">
        <v>0</v>
      </c>
      <c r="Q150" s="72">
        <v>298.39600000000002</v>
      </c>
      <c r="R150" s="73">
        <v>2.5000000000000001E-3</v>
      </c>
      <c r="S150" s="73">
        <v>6.4999999999999997E-3</v>
      </c>
      <c r="T150" s="73">
        <v>8.9999999999999998E-4</v>
      </c>
    </row>
    <row r="151" spans="1:20" s="74" customFormat="1">
      <c r="A151" s="70" t="s">
        <v>784</v>
      </c>
      <c r="B151" s="70" t="s">
        <v>785</v>
      </c>
      <c r="C151" s="70" t="s">
        <v>99</v>
      </c>
      <c r="D151" s="70" t="s">
        <v>122</v>
      </c>
      <c r="E151" s="70" t="s">
        <v>786</v>
      </c>
      <c r="F151" s="70" t="s">
        <v>124</v>
      </c>
      <c r="G151" s="70" t="s">
        <v>787</v>
      </c>
      <c r="H151" s="70" t="s">
        <v>149</v>
      </c>
      <c r="I151" s="70" t="s">
        <v>788</v>
      </c>
      <c r="J151" s="72">
        <v>3.88</v>
      </c>
      <c r="K151" s="70" t="s">
        <v>101</v>
      </c>
      <c r="L151" s="73">
        <v>3.4500000000000003E-2</v>
      </c>
      <c r="M151" s="73">
        <v>1.6799999999999999E-2</v>
      </c>
      <c r="N151" s="72">
        <v>18000</v>
      </c>
      <c r="O151" s="72">
        <v>107.28</v>
      </c>
      <c r="P151" s="72">
        <v>0</v>
      </c>
      <c r="Q151" s="72">
        <v>19.310400000000001</v>
      </c>
      <c r="R151" s="73">
        <v>0</v>
      </c>
      <c r="S151" s="73">
        <v>4.0000000000000002E-4</v>
      </c>
      <c r="T151" s="73">
        <v>1E-4</v>
      </c>
    </row>
    <row r="152" spans="1:20" s="74" customFormat="1">
      <c r="A152" s="70" t="s">
        <v>789</v>
      </c>
      <c r="B152" s="70" t="s">
        <v>790</v>
      </c>
      <c r="C152" s="70" t="s">
        <v>99</v>
      </c>
      <c r="D152" s="70" t="s">
        <v>122</v>
      </c>
      <c r="E152" s="70" t="s">
        <v>791</v>
      </c>
      <c r="F152" s="70" t="s">
        <v>792</v>
      </c>
      <c r="G152" s="70" t="s">
        <v>787</v>
      </c>
      <c r="H152" s="70" t="s">
        <v>149</v>
      </c>
      <c r="I152" s="70" t="s">
        <v>793</v>
      </c>
      <c r="J152" s="72">
        <v>1.72</v>
      </c>
      <c r="K152" s="70" t="s">
        <v>101</v>
      </c>
      <c r="L152" s="73">
        <v>2.4500000000000001E-2</v>
      </c>
      <c r="M152" s="73">
        <v>1.34E-2</v>
      </c>
      <c r="N152" s="72">
        <v>131000</v>
      </c>
      <c r="O152" s="72">
        <v>102.5</v>
      </c>
      <c r="P152" s="72">
        <v>0</v>
      </c>
      <c r="Q152" s="72">
        <v>134.27500000000001</v>
      </c>
      <c r="R152" s="73">
        <v>1.1000000000000001E-3</v>
      </c>
      <c r="S152" s="73">
        <v>2.8999999999999998E-3</v>
      </c>
      <c r="T152" s="73">
        <v>4.0000000000000002E-4</v>
      </c>
    </row>
    <row r="153" spans="1:20" s="74" customFormat="1">
      <c r="A153" s="70" t="s">
        <v>795</v>
      </c>
      <c r="B153" s="70">
        <v>25905780</v>
      </c>
      <c r="C153" s="70" t="s">
        <v>99</v>
      </c>
      <c r="D153" s="70" t="s">
        <v>122</v>
      </c>
      <c r="E153" s="70" t="s">
        <v>794</v>
      </c>
      <c r="F153" s="70" t="s">
        <v>411</v>
      </c>
      <c r="G153" s="70" t="s">
        <v>782</v>
      </c>
      <c r="H153" s="70" t="s">
        <v>205</v>
      </c>
      <c r="I153" s="70" t="s">
        <v>648</v>
      </c>
      <c r="J153" s="72">
        <v>5.79</v>
      </c>
      <c r="K153" s="70" t="s">
        <v>101</v>
      </c>
      <c r="L153" s="73">
        <v>0.05</v>
      </c>
      <c r="M153" s="73">
        <v>5.2900000000000003E-2</v>
      </c>
      <c r="N153" s="72">
        <v>65000</v>
      </c>
      <c r="O153" s="72">
        <f>Q153*1000/N153*100</f>
        <v>96.009230769230754</v>
      </c>
      <c r="P153" s="72">
        <v>0</v>
      </c>
      <c r="Q153" s="72">
        <f>64.246-1.84</f>
        <v>62.405999999999992</v>
      </c>
      <c r="R153" s="73">
        <v>0</v>
      </c>
      <c r="S153" s="73">
        <v>1.4E-3</v>
      </c>
      <c r="T153" s="73">
        <v>2.0000000000000001E-4</v>
      </c>
    </row>
    <row r="154" spans="1:20" s="74" customFormat="1">
      <c r="A154" s="70" t="s">
        <v>796</v>
      </c>
      <c r="B154" s="70" t="s">
        <v>797</v>
      </c>
      <c r="C154" s="70" t="s">
        <v>99</v>
      </c>
      <c r="D154" s="70" t="s">
        <v>122</v>
      </c>
      <c r="E154" s="70" t="s">
        <v>798</v>
      </c>
      <c r="F154" s="70" t="s">
        <v>615</v>
      </c>
      <c r="G154" s="70" t="s">
        <v>787</v>
      </c>
      <c r="H154" s="70" t="s">
        <v>149</v>
      </c>
      <c r="I154" s="70" t="s">
        <v>592</v>
      </c>
      <c r="J154" s="72">
        <v>2.0299999999999998</v>
      </c>
      <c r="K154" s="70" t="s">
        <v>101</v>
      </c>
      <c r="L154" s="73">
        <v>2.1000000000000001E-2</v>
      </c>
      <c r="M154" s="73">
        <v>1.15E-2</v>
      </c>
      <c r="N154" s="72">
        <v>90000</v>
      </c>
      <c r="O154" s="72">
        <v>102.86</v>
      </c>
      <c r="P154" s="72">
        <v>0</v>
      </c>
      <c r="Q154" s="72">
        <v>92.573999999999998</v>
      </c>
      <c r="R154" s="73">
        <v>5.9999999999999995E-4</v>
      </c>
      <c r="S154" s="73">
        <v>2E-3</v>
      </c>
      <c r="T154" s="73">
        <v>2.9999999999999997E-4</v>
      </c>
    </row>
    <row r="155" spans="1:20" s="74" customFormat="1">
      <c r="A155" s="70" t="s">
        <v>799</v>
      </c>
      <c r="B155" s="70" t="s">
        <v>800</v>
      </c>
      <c r="C155" s="70" t="s">
        <v>99</v>
      </c>
      <c r="D155" s="70" t="s">
        <v>122</v>
      </c>
      <c r="E155" s="70" t="s">
        <v>801</v>
      </c>
      <c r="F155" s="70" t="s">
        <v>528</v>
      </c>
      <c r="G155" s="70" t="s">
        <v>787</v>
      </c>
      <c r="H155" s="70" t="s">
        <v>149</v>
      </c>
      <c r="I155" s="70" t="s">
        <v>753</v>
      </c>
      <c r="J155" s="72">
        <v>3.37</v>
      </c>
      <c r="K155" s="70" t="s">
        <v>101</v>
      </c>
      <c r="L155" s="73">
        <v>2.8500000000000001E-2</v>
      </c>
      <c r="M155" s="73">
        <v>1.5299999999999999E-2</v>
      </c>
      <c r="N155" s="72">
        <v>215000.01</v>
      </c>
      <c r="O155" s="72">
        <v>105.19</v>
      </c>
      <c r="P155" s="72">
        <v>0</v>
      </c>
      <c r="Q155" s="72">
        <v>226.158510519</v>
      </c>
      <c r="R155" s="73">
        <v>1.1999999999999999E-3</v>
      </c>
      <c r="S155" s="73">
        <v>4.8999999999999998E-3</v>
      </c>
      <c r="T155" s="73">
        <v>6.9999999999999999E-4</v>
      </c>
    </row>
    <row r="156" spans="1:20" s="74" customFormat="1">
      <c r="A156" s="70" t="s">
        <v>802</v>
      </c>
      <c r="B156" s="70" t="s">
        <v>803</v>
      </c>
      <c r="C156" s="70" t="s">
        <v>99</v>
      </c>
      <c r="D156" s="70" t="s">
        <v>122</v>
      </c>
      <c r="E156" s="70" t="s">
        <v>801</v>
      </c>
      <c r="F156" s="70" t="s">
        <v>528</v>
      </c>
      <c r="G156" s="70" t="s">
        <v>787</v>
      </c>
      <c r="H156" s="70" t="s">
        <v>149</v>
      </c>
      <c r="I156" s="70" t="s">
        <v>761</v>
      </c>
      <c r="J156" s="72">
        <v>3.99</v>
      </c>
      <c r="K156" s="70" t="s">
        <v>101</v>
      </c>
      <c r="L156" s="73">
        <v>2.6499999999999999E-2</v>
      </c>
      <c r="M156" s="73">
        <v>3.3399999999999999E-2</v>
      </c>
      <c r="N156" s="72">
        <v>64000.09</v>
      </c>
      <c r="O156" s="72">
        <v>97.62</v>
      </c>
      <c r="P156" s="72">
        <v>0</v>
      </c>
      <c r="Q156" s="72">
        <v>62.476887857999998</v>
      </c>
      <c r="R156" s="73">
        <v>1E-4</v>
      </c>
      <c r="S156" s="73">
        <v>1.4E-3</v>
      </c>
      <c r="T156" s="73">
        <v>2.0000000000000001E-4</v>
      </c>
    </row>
    <row r="157" spans="1:20" s="74" customFormat="1">
      <c r="A157" s="70" t="s">
        <v>804</v>
      </c>
      <c r="B157" s="70" t="s">
        <v>805</v>
      </c>
      <c r="C157" s="70" t="s">
        <v>99</v>
      </c>
      <c r="D157" s="70" t="s">
        <v>122</v>
      </c>
      <c r="E157" s="70" t="s">
        <v>801</v>
      </c>
      <c r="F157" s="70" t="s">
        <v>528</v>
      </c>
      <c r="G157" s="70" t="s">
        <v>787</v>
      </c>
      <c r="H157" s="70" t="s">
        <v>149</v>
      </c>
      <c r="I157" s="70" t="s">
        <v>806</v>
      </c>
      <c r="J157" s="72">
        <v>3.83</v>
      </c>
      <c r="K157" s="70" t="s">
        <v>101</v>
      </c>
      <c r="L157" s="73">
        <v>4.99E-2</v>
      </c>
      <c r="M157" s="73">
        <v>2.07E-2</v>
      </c>
      <c r="N157" s="72">
        <v>36000</v>
      </c>
      <c r="O157" s="72">
        <v>111.56</v>
      </c>
      <c r="P157" s="72">
        <v>0</v>
      </c>
      <c r="Q157" s="72">
        <v>40.1616</v>
      </c>
      <c r="R157" s="73">
        <v>1E-4</v>
      </c>
      <c r="S157" s="73">
        <v>8.9999999999999998E-4</v>
      </c>
      <c r="T157" s="73">
        <v>1E-4</v>
      </c>
    </row>
    <row r="158" spans="1:20" s="74" customFormat="1">
      <c r="A158" s="70" t="s">
        <v>807</v>
      </c>
      <c r="B158" s="70" t="s">
        <v>808</v>
      </c>
      <c r="C158" s="70" t="s">
        <v>99</v>
      </c>
      <c r="D158" s="70" t="s">
        <v>122</v>
      </c>
      <c r="E158" s="70" t="s">
        <v>809</v>
      </c>
      <c r="F158" s="70" t="s">
        <v>615</v>
      </c>
      <c r="G158" s="70" t="s">
        <v>810</v>
      </c>
      <c r="H158" s="70" t="s">
        <v>149</v>
      </c>
      <c r="I158" s="70" t="s">
        <v>811</v>
      </c>
      <c r="J158" s="72">
        <v>1.42</v>
      </c>
      <c r="K158" s="70" t="s">
        <v>101</v>
      </c>
      <c r="L158" s="73">
        <v>4.8000000000000001E-2</v>
      </c>
      <c r="M158" s="73">
        <v>2.52E-2</v>
      </c>
      <c r="N158" s="72">
        <v>63000</v>
      </c>
      <c r="O158" s="72">
        <v>104.25</v>
      </c>
      <c r="P158" s="72">
        <v>0</v>
      </c>
      <c r="Q158" s="72">
        <v>65.677499999999995</v>
      </c>
      <c r="R158" s="73">
        <v>5.9999999999999995E-4</v>
      </c>
      <c r="S158" s="73">
        <v>1.4E-3</v>
      </c>
      <c r="T158" s="73">
        <v>2.0000000000000001E-4</v>
      </c>
    </row>
    <row r="159" spans="1:20" s="74" customFormat="1">
      <c r="A159" s="70" t="s">
        <v>812</v>
      </c>
      <c r="B159" s="70" t="s">
        <v>813</v>
      </c>
      <c r="C159" s="70" t="s">
        <v>99</v>
      </c>
      <c r="D159" s="70" t="s">
        <v>122</v>
      </c>
      <c r="E159" s="70" t="s">
        <v>814</v>
      </c>
      <c r="F159" s="70" t="s">
        <v>124</v>
      </c>
      <c r="G159" s="70" t="s">
        <v>810</v>
      </c>
      <c r="H159" s="70" t="s">
        <v>149</v>
      </c>
      <c r="I159" s="70" t="s">
        <v>815</v>
      </c>
      <c r="J159" s="72">
        <v>2.66</v>
      </c>
      <c r="K159" s="70" t="s">
        <v>101</v>
      </c>
      <c r="L159" s="73">
        <v>3.3000000000000002E-2</v>
      </c>
      <c r="M159" s="73">
        <v>2.6499999999999999E-2</v>
      </c>
      <c r="N159" s="72">
        <v>229000</v>
      </c>
      <c r="O159" s="72">
        <v>102.58</v>
      </c>
      <c r="P159" s="72">
        <v>0</v>
      </c>
      <c r="Q159" s="72">
        <v>234.90819999999999</v>
      </c>
      <c r="R159" s="73">
        <v>6.9999999999999999E-4</v>
      </c>
      <c r="S159" s="73">
        <v>5.1000000000000004E-3</v>
      </c>
      <c r="T159" s="73">
        <v>6.9999999999999999E-4</v>
      </c>
    </row>
    <row r="160" spans="1:20">
      <c r="A160" t="s">
        <v>816</v>
      </c>
      <c r="B160" t="s">
        <v>817</v>
      </c>
      <c r="C160" t="s">
        <v>99</v>
      </c>
      <c r="D160" t="s">
        <v>122</v>
      </c>
      <c r="E160" t="s">
        <v>818</v>
      </c>
      <c r="F160" t="s">
        <v>615</v>
      </c>
      <c r="G160" t="s">
        <v>819</v>
      </c>
      <c r="H160" t="s">
        <v>205</v>
      </c>
      <c r="I160" t="s">
        <v>691</v>
      </c>
      <c r="J160" s="65">
        <v>1.69</v>
      </c>
      <c r="K160" t="s">
        <v>101</v>
      </c>
      <c r="L160" s="66">
        <v>3.95E-2</v>
      </c>
      <c r="M160" s="66">
        <v>2.0299999999999999E-2</v>
      </c>
      <c r="N160" s="65">
        <v>169850</v>
      </c>
      <c r="O160" s="65">
        <v>103.26</v>
      </c>
      <c r="P160" s="65">
        <v>0</v>
      </c>
      <c r="Q160" s="65">
        <v>175.38711000000001</v>
      </c>
      <c r="R160" s="66">
        <v>4.0000000000000002E-4</v>
      </c>
      <c r="S160" s="66">
        <v>3.8E-3</v>
      </c>
      <c r="T160" s="66">
        <v>5.0000000000000001E-4</v>
      </c>
    </row>
    <row r="161" spans="1:20">
      <c r="A161" t="s">
        <v>820</v>
      </c>
      <c r="B161" t="s">
        <v>821</v>
      </c>
      <c r="C161" t="s">
        <v>99</v>
      </c>
      <c r="D161" t="s">
        <v>122</v>
      </c>
      <c r="E161" t="s">
        <v>822</v>
      </c>
      <c r="F161" t="s">
        <v>823</v>
      </c>
      <c r="G161" t="s">
        <v>810</v>
      </c>
      <c r="H161" t="s">
        <v>149</v>
      </c>
      <c r="I161" t="s">
        <v>824</v>
      </c>
      <c r="J161" s="65">
        <v>4.8499999999999996</v>
      </c>
      <c r="K161" t="s">
        <v>101</v>
      </c>
      <c r="L161" s="66">
        <v>2.9100000000000001E-2</v>
      </c>
      <c r="M161" s="66">
        <v>4.2900000000000001E-2</v>
      </c>
      <c r="N161" s="65">
        <v>204370</v>
      </c>
      <c r="O161" s="65">
        <v>93.99</v>
      </c>
      <c r="P161" s="65">
        <v>0</v>
      </c>
      <c r="Q161" s="65">
        <v>192.08736300000001</v>
      </c>
      <c r="R161" s="66">
        <v>4.0000000000000002E-4</v>
      </c>
      <c r="S161" s="66">
        <v>4.1999999999999997E-3</v>
      </c>
      <c r="T161" s="66">
        <v>5.9999999999999995E-4</v>
      </c>
    </row>
    <row r="162" spans="1:20">
      <c r="A162" t="s">
        <v>825</v>
      </c>
      <c r="B162" t="s">
        <v>826</v>
      </c>
      <c r="C162" t="s">
        <v>99</v>
      </c>
      <c r="D162" t="s">
        <v>122</v>
      </c>
      <c r="E162" t="s">
        <v>827</v>
      </c>
      <c r="F162" t="s">
        <v>615</v>
      </c>
      <c r="G162" t="s">
        <v>819</v>
      </c>
      <c r="H162" t="s">
        <v>205</v>
      </c>
      <c r="I162" t="s">
        <v>828</v>
      </c>
      <c r="J162" s="65">
        <v>1.4</v>
      </c>
      <c r="K162" t="s">
        <v>101</v>
      </c>
      <c r="L162" s="66">
        <v>4.3999999999999997E-2</v>
      </c>
      <c r="M162" s="66">
        <v>2.1899999999999999E-2</v>
      </c>
      <c r="N162" s="65">
        <v>17000</v>
      </c>
      <c r="O162" s="65">
        <v>104.2</v>
      </c>
      <c r="P162" s="65">
        <v>0</v>
      </c>
      <c r="Q162" s="65">
        <v>17.713999999999999</v>
      </c>
      <c r="R162" s="66">
        <v>1E-4</v>
      </c>
      <c r="S162" s="66">
        <v>4.0000000000000002E-4</v>
      </c>
      <c r="T162" s="66">
        <v>1E-4</v>
      </c>
    </row>
    <row r="163" spans="1:20">
      <c r="A163" t="s">
        <v>829</v>
      </c>
      <c r="B163" t="s">
        <v>830</v>
      </c>
      <c r="C163" t="s">
        <v>99</v>
      </c>
      <c r="D163" t="s">
        <v>122</v>
      </c>
      <c r="E163" t="s">
        <v>831</v>
      </c>
      <c r="F163" t="s">
        <v>528</v>
      </c>
      <c r="G163" t="s">
        <v>810</v>
      </c>
      <c r="H163" t="s">
        <v>149</v>
      </c>
      <c r="I163" t="s">
        <v>832</v>
      </c>
      <c r="J163" s="65">
        <v>0.99</v>
      </c>
      <c r="K163" t="s">
        <v>101</v>
      </c>
      <c r="L163" s="66">
        <v>5.5500000000000001E-2</v>
      </c>
      <c r="M163" s="66">
        <v>3.3700000000000001E-2</v>
      </c>
      <c r="N163" s="65">
        <v>10000.56</v>
      </c>
      <c r="O163" s="65">
        <v>102.13</v>
      </c>
      <c r="P163" s="65">
        <v>0.13877</v>
      </c>
      <c r="Q163" s="65">
        <v>10.352341928</v>
      </c>
      <c r="R163" s="66">
        <v>2.9999999999999997E-4</v>
      </c>
      <c r="S163" s="66">
        <v>2.0000000000000001E-4</v>
      </c>
      <c r="T163" s="66">
        <v>0</v>
      </c>
    </row>
    <row r="164" spans="1:20">
      <c r="A164" t="s">
        <v>833</v>
      </c>
      <c r="B164" t="s">
        <v>834</v>
      </c>
      <c r="C164" t="s">
        <v>99</v>
      </c>
      <c r="D164" t="s">
        <v>122</v>
      </c>
      <c r="E164" t="s">
        <v>835</v>
      </c>
      <c r="F164" t="s">
        <v>615</v>
      </c>
      <c r="G164" t="s">
        <v>836</v>
      </c>
      <c r="H164" t="s">
        <v>205</v>
      </c>
      <c r="I164" t="s">
        <v>597</v>
      </c>
      <c r="J164" s="65">
        <v>0.74</v>
      </c>
      <c r="K164" t="s">
        <v>101</v>
      </c>
      <c r="L164" s="66">
        <v>3.9E-2</v>
      </c>
      <c r="M164" s="66">
        <v>2.5100000000000001E-2</v>
      </c>
      <c r="N164" s="65">
        <v>35428.57</v>
      </c>
      <c r="O164" s="65">
        <v>102</v>
      </c>
      <c r="P164" s="65">
        <v>0</v>
      </c>
      <c r="Q164" s="65">
        <v>36.137141399999997</v>
      </c>
      <c r="R164" s="66">
        <v>5.9999999999999995E-4</v>
      </c>
      <c r="S164" s="66">
        <v>8.0000000000000004E-4</v>
      </c>
      <c r="T164" s="66">
        <v>1E-4</v>
      </c>
    </row>
    <row r="165" spans="1:20">
      <c r="A165" t="s">
        <v>837</v>
      </c>
      <c r="B165" t="s">
        <v>838</v>
      </c>
      <c r="C165" t="s">
        <v>99</v>
      </c>
      <c r="D165" t="s">
        <v>122</v>
      </c>
      <c r="E165" t="s">
        <v>835</v>
      </c>
      <c r="F165" t="s">
        <v>615</v>
      </c>
      <c r="G165" t="s">
        <v>836</v>
      </c>
      <c r="H165" t="s">
        <v>205</v>
      </c>
      <c r="I165" t="s">
        <v>839</v>
      </c>
      <c r="J165" s="65">
        <v>1.44</v>
      </c>
      <c r="K165" t="s">
        <v>101</v>
      </c>
      <c r="L165" s="66">
        <v>5.3999999999999999E-2</v>
      </c>
      <c r="M165" s="66">
        <v>2.6200000000000001E-2</v>
      </c>
      <c r="N165" s="65">
        <v>42000</v>
      </c>
      <c r="O165" s="65">
        <v>104.9</v>
      </c>
      <c r="P165" s="65">
        <v>0</v>
      </c>
      <c r="Q165" s="65">
        <v>44.058</v>
      </c>
      <c r="R165" s="66">
        <v>5.0000000000000001E-4</v>
      </c>
      <c r="S165" s="66">
        <v>1E-3</v>
      </c>
      <c r="T165" s="66">
        <v>1E-4</v>
      </c>
    </row>
    <row r="166" spans="1:20">
      <c r="A166" t="s">
        <v>840</v>
      </c>
      <c r="B166" t="s">
        <v>841</v>
      </c>
      <c r="C166" t="s">
        <v>99</v>
      </c>
      <c r="D166" t="s">
        <v>122</v>
      </c>
      <c r="E166" t="s">
        <v>842</v>
      </c>
      <c r="F166" t="s">
        <v>508</v>
      </c>
      <c r="G166" t="s">
        <v>836</v>
      </c>
      <c r="H166" t="s">
        <v>205</v>
      </c>
      <c r="I166" t="s">
        <v>843</v>
      </c>
      <c r="J166" s="65">
        <v>0.78</v>
      </c>
      <c r="K166" t="s">
        <v>101</v>
      </c>
      <c r="L166" s="66">
        <v>4.8500000000000001E-2</v>
      </c>
      <c r="M166" s="66">
        <v>1.4200000000000001E-2</v>
      </c>
      <c r="N166" s="65">
        <v>24769.59</v>
      </c>
      <c r="O166" s="65">
        <v>102.67</v>
      </c>
      <c r="P166" s="65">
        <v>11.517860000000001</v>
      </c>
      <c r="Q166" s="65">
        <v>36.948798052999997</v>
      </c>
      <c r="R166" s="66">
        <v>1.9E-3</v>
      </c>
      <c r="S166" s="66">
        <v>8.0000000000000004E-4</v>
      </c>
      <c r="T166" s="66">
        <v>1E-4</v>
      </c>
    </row>
    <row r="167" spans="1:20">
      <c r="A167" t="s">
        <v>844</v>
      </c>
      <c r="B167" t="s">
        <v>845</v>
      </c>
      <c r="C167" t="s">
        <v>99</v>
      </c>
      <c r="D167" t="s">
        <v>122</v>
      </c>
      <c r="E167" t="s">
        <v>846</v>
      </c>
      <c r="F167" t="s">
        <v>528</v>
      </c>
      <c r="G167" t="s">
        <v>847</v>
      </c>
      <c r="H167" t="s">
        <v>149</v>
      </c>
      <c r="I167" t="s">
        <v>848</v>
      </c>
      <c r="J167" s="65">
        <v>0.08</v>
      </c>
      <c r="K167" t="s">
        <v>101</v>
      </c>
      <c r="L167" s="66">
        <v>3.7499999999999999E-2</v>
      </c>
      <c r="M167" s="66">
        <v>-5.1400000000000001E-2</v>
      </c>
      <c r="N167" s="65">
        <v>80000.84</v>
      </c>
      <c r="O167" s="65">
        <v>102.29</v>
      </c>
      <c r="P167" s="65">
        <v>0</v>
      </c>
      <c r="Q167" s="65">
        <v>81.832859236000004</v>
      </c>
      <c r="R167" s="66">
        <v>2.9999999999999997E-4</v>
      </c>
      <c r="S167" s="66">
        <v>1.8E-3</v>
      </c>
      <c r="T167" s="66">
        <v>2.0000000000000001E-4</v>
      </c>
    </row>
    <row r="168" spans="1:20">
      <c r="A168" t="s">
        <v>849</v>
      </c>
      <c r="B168" t="s">
        <v>850</v>
      </c>
      <c r="C168" t="s">
        <v>99</v>
      </c>
      <c r="D168" t="s">
        <v>122</v>
      </c>
      <c r="E168" t="s">
        <v>851</v>
      </c>
      <c r="F168" t="s">
        <v>632</v>
      </c>
      <c r="G168" t="s">
        <v>852</v>
      </c>
      <c r="H168" t="s">
        <v>205</v>
      </c>
      <c r="I168" t="s">
        <v>853</v>
      </c>
      <c r="J168" s="65">
        <v>3.01</v>
      </c>
      <c r="K168" t="s">
        <v>101</v>
      </c>
      <c r="L168" s="66">
        <v>4.8000000000000001E-2</v>
      </c>
      <c r="M168" s="66">
        <v>2.81E-2</v>
      </c>
      <c r="N168" s="65">
        <v>245000</v>
      </c>
      <c r="O168" s="65">
        <v>107.33</v>
      </c>
      <c r="P168" s="65">
        <v>0</v>
      </c>
      <c r="Q168" s="65">
        <v>262.95850000000002</v>
      </c>
      <c r="R168" s="66">
        <v>1E-4</v>
      </c>
      <c r="S168" s="66">
        <v>5.7000000000000002E-3</v>
      </c>
      <c r="T168" s="66">
        <v>8.0000000000000004E-4</v>
      </c>
    </row>
    <row r="169" spans="1:20">
      <c r="A169" t="s">
        <v>854</v>
      </c>
      <c r="B169" t="s">
        <v>855</v>
      </c>
      <c r="C169" t="s">
        <v>99</v>
      </c>
      <c r="D169" t="s">
        <v>122</v>
      </c>
      <c r="E169" t="s">
        <v>856</v>
      </c>
      <c r="F169" t="s">
        <v>677</v>
      </c>
      <c r="G169" t="s">
        <v>857</v>
      </c>
      <c r="H169" t="s">
        <v>205</v>
      </c>
      <c r="I169" t="s">
        <v>753</v>
      </c>
      <c r="J169" s="65">
        <v>2.1800000000000002</v>
      </c>
      <c r="K169" t="s">
        <v>101</v>
      </c>
      <c r="L169" s="66">
        <v>4.2999999999999997E-2</v>
      </c>
      <c r="M169" s="66">
        <v>0.11749999999999999</v>
      </c>
      <c r="N169" s="65">
        <v>414000.58</v>
      </c>
      <c r="O169" s="65">
        <v>86.26</v>
      </c>
      <c r="P169" s="65">
        <v>0</v>
      </c>
      <c r="Q169" s="65">
        <v>357.11690030800003</v>
      </c>
      <c r="R169" s="66">
        <v>1E-4</v>
      </c>
      <c r="S169" s="66">
        <v>7.7999999999999996E-3</v>
      </c>
      <c r="T169" s="66">
        <v>1.1000000000000001E-3</v>
      </c>
    </row>
    <row r="170" spans="1:20">
      <c r="A170" t="s">
        <v>858</v>
      </c>
      <c r="B170" t="s">
        <v>859</v>
      </c>
      <c r="C170" t="s">
        <v>99</v>
      </c>
      <c r="D170" t="s">
        <v>122</v>
      </c>
      <c r="E170" t="s">
        <v>860</v>
      </c>
      <c r="F170" t="s">
        <v>131</v>
      </c>
      <c r="G170" t="s">
        <v>861</v>
      </c>
      <c r="H170" t="s">
        <v>149</v>
      </c>
      <c r="I170" t="s">
        <v>862</v>
      </c>
      <c r="J170" s="65">
        <v>3.42</v>
      </c>
      <c r="K170" t="s">
        <v>101</v>
      </c>
      <c r="L170" s="66">
        <v>3.85E-2</v>
      </c>
      <c r="M170" s="66">
        <v>3.8100000000000002E-2</v>
      </c>
      <c r="N170" s="65">
        <v>255000.16</v>
      </c>
      <c r="O170" s="65">
        <v>101.53</v>
      </c>
      <c r="P170" s="65">
        <v>0</v>
      </c>
      <c r="Q170" s="65">
        <v>258.90166244800002</v>
      </c>
      <c r="R170" s="66">
        <v>1E-4</v>
      </c>
      <c r="S170" s="66">
        <v>5.5999999999999999E-3</v>
      </c>
      <c r="T170" s="66">
        <v>8.0000000000000004E-4</v>
      </c>
    </row>
    <row r="171" spans="1:20">
      <c r="A171" t="s">
        <v>863</v>
      </c>
      <c r="B171" t="s">
        <v>864</v>
      </c>
      <c r="C171" t="s">
        <v>122</v>
      </c>
      <c r="D171" s="14"/>
      <c r="E171" t="s">
        <v>865</v>
      </c>
      <c r="F171" t="s">
        <v>528</v>
      </c>
      <c r="G171" t="s">
        <v>866</v>
      </c>
      <c r="H171" t="s">
        <v>149</v>
      </c>
      <c r="I171" t="s">
        <v>633</v>
      </c>
      <c r="J171" s="65">
        <v>2.6</v>
      </c>
      <c r="K171" t="s">
        <v>101</v>
      </c>
      <c r="L171" s="66">
        <v>3.95E-2</v>
      </c>
      <c r="M171" s="66">
        <v>0.24679999999999999</v>
      </c>
      <c r="N171" s="65">
        <v>114000.6</v>
      </c>
      <c r="O171" s="65">
        <v>62.1</v>
      </c>
      <c r="P171" s="65">
        <v>0</v>
      </c>
      <c r="Q171" s="65">
        <v>70.794372600000003</v>
      </c>
      <c r="R171" s="66">
        <v>2.0000000000000001E-4</v>
      </c>
      <c r="S171" s="66">
        <v>1.5E-3</v>
      </c>
      <c r="T171" s="66">
        <v>2.0000000000000001E-4</v>
      </c>
    </row>
    <row r="172" spans="1:20">
      <c r="A172" t="s">
        <v>867</v>
      </c>
      <c r="B172" t="s">
        <v>868</v>
      </c>
      <c r="C172" t="s">
        <v>99</v>
      </c>
      <c r="D172" t="s">
        <v>122</v>
      </c>
      <c r="E172" t="s">
        <v>865</v>
      </c>
      <c r="F172" t="s">
        <v>528</v>
      </c>
      <c r="G172" t="s">
        <v>866</v>
      </c>
      <c r="H172" t="s">
        <v>149</v>
      </c>
      <c r="I172" t="s">
        <v>331</v>
      </c>
      <c r="J172" s="65">
        <v>0</v>
      </c>
      <c r="K172" t="s">
        <v>101</v>
      </c>
      <c r="L172" s="66">
        <v>0.03</v>
      </c>
      <c r="M172" s="66">
        <v>0</v>
      </c>
      <c r="N172" s="65">
        <v>520000</v>
      </c>
      <c r="O172" s="65">
        <v>87</v>
      </c>
      <c r="P172" s="65">
        <v>0</v>
      </c>
      <c r="Q172" s="65">
        <v>452.4</v>
      </c>
      <c r="R172" s="66">
        <v>5.9999999999999995E-4</v>
      </c>
      <c r="S172" s="66">
        <v>9.7999999999999997E-3</v>
      </c>
      <c r="T172" s="66">
        <v>1.2999999999999999E-3</v>
      </c>
    </row>
    <row r="173" spans="1:20">
      <c r="A173" t="s">
        <v>869</v>
      </c>
      <c r="B173" t="s">
        <v>870</v>
      </c>
      <c r="C173" t="s">
        <v>99</v>
      </c>
      <c r="D173" t="s">
        <v>122</v>
      </c>
      <c r="E173" t="s">
        <v>871</v>
      </c>
      <c r="F173" t="s">
        <v>528</v>
      </c>
      <c r="G173" t="s">
        <v>214</v>
      </c>
      <c r="H173" t="s">
        <v>620</v>
      </c>
      <c r="I173" t="s">
        <v>872</v>
      </c>
      <c r="J173" s="65">
        <v>1.69</v>
      </c>
      <c r="K173" t="s">
        <v>101</v>
      </c>
      <c r="L173" s="66">
        <v>4.4999999999999998E-2</v>
      </c>
      <c r="M173" s="66">
        <v>6.7299999999999999E-2</v>
      </c>
      <c r="N173" s="65">
        <v>117000</v>
      </c>
      <c r="O173" s="65">
        <v>97.64</v>
      </c>
      <c r="P173" s="65">
        <v>0</v>
      </c>
      <c r="Q173" s="65">
        <v>114.2388</v>
      </c>
      <c r="R173" s="66">
        <v>4.0000000000000002E-4</v>
      </c>
      <c r="S173" s="66">
        <v>2.5000000000000001E-3</v>
      </c>
      <c r="T173" s="66">
        <v>2.9999999999999997E-4</v>
      </c>
    </row>
    <row r="174" spans="1:20">
      <c r="A174" t="s">
        <v>873</v>
      </c>
      <c r="B174" t="s">
        <v>874</v>
      </c>
      <c r="C174" t="s">
        <v>99</v>
      </c>
      <c r="D174" t="s">
        <v>122</v>
      </c>
      <c r="E174" t="s">
        <v>875</v>
      </c>
      <c r="F174" t="s">
        <v>632</v>
      </c>
      <c r="G174" t="s">
        <v>214</v>
      </c>
      <c r="H174" t="s">
        <v>620</v>
      </c>
      <c r="I174" t="s">
        <v>876</v>
      </c>
      <c r="J174" s="65">
        <v>1.44</v>
      </c>
      <c r="K174" t="s">
        <v>101</v>
      </c>
      <c r="L174" s="66">
        <v>5.4899999999999997E-2</v>
      </c>
      <c r="M174" s="66">
        <v>3.2000000000000001E-2</v>
      </c>
      <c r="N174" s="65">
        <v>550000.76</v>
      </c>
      <c r="O174" s="65">
        <v>105.89</v>
      </c>
      <c r="P174" s="65">
        <v>0</v>
      </c>
      <c r="Q174" s="65">
        <v>582.39580476399999</v>
      </c>
      <c r="R174" s="66">
        <v>2.8E-3</v>
      </c>
      <c r="S174" s="66">
        <v>1.2699999999999999E-2</v>
      </c>
      <c r="T174" s="66">
        <v>1.6999999999999999E-3</v>
      </c>
    </row>
    <row r="175" spans="1:20">
      <c r="A175" t="s">
        <v>877</v>
      </c>
      <c r="B175" t="s">
        <v>878</v>
      </c>
      <c r="C175" t="s">
        <v>99</v>
      </c>
      <c r="D175" t="s">
        <v>122</v>
      </c>
      <c r="E175" t="s">
        <v>879</v>
      </c>
      <c r="F175" t="s">
        <v>615</v>
      </c>
      <c r="G175" t="s">
        <v>214</v>
      </c>
      <c r="H175" t="s">
        <v>620</v>
      </c>
      <c r="I175" t="s">
        <v>880</v>
      </c>
      <c r="J175" s="65">
        <v>0.43</v>
      </c>
      <c r="K175" t="s">
        <v>101</v>
      </c>
      <c r="L175" s="66">
        <v>9.8500000000000004E-2</v>
      </c>
      <c r="M175" s="66">
        <v>85.114000000000004</v>
      </c>
      <c r="N175" s="65">
        <v>71680</v>
      </c>
      <c r="O175" s="65">
        <v>10</v>
      </c>
      <c r="P175" s="65">
        <v>0</v>
      </c>
      <c r="Q175" s="65">
        <v>7.1680000000000001</v>
      </c>
      <c r="R175" s="66">
        <v>1E-3</v>
      </c>
      <c r="S175" s="66">
        <v>2.0000000000000001E-4</v>
      </c>
      <c r="T175" s="66">
        <v>0</v>
      </c>
    </row>
    <row r="176" spans="1:20">
      <c r="A176" t="s">
        <v>881</v>
      </c>
      <c r="B176" t="s">
        <v>882</v>
      </c>
      <c r="C176" t="s">
        <v>99</v>
      </c>
      <c r="D176" t="s">
        <v>122</v>
      </c>
      <c r="E176" t="s">
        <v>883</v>
      </c>
      <c r="F176" t="s">
        <v>508</v>
      </c>
      <c r="G176" t="s">
        <v>214</v>
      </c>
      <c r="H176" t="s">
        <v>620</v>
      </c>
      <c r="I176" t="s">
        <v>884</v>
      </c>
      <c r="J176" s="65">
        <v>1.24</v>
      </c>
      <c r="K176" t="s">
        <v>101</v>
      </c>
      <c r="L176" s="66">
        <v>2.9000000000000001E-2</v>
      </c>
      <c r="M176" s="66">
        <v>5.8999999999999999E-3</v>
      </c>
      <c r="N176" s="65">
        <v>198009.9</v>
      </c>
      <c r="O176" s="65">
        <v>103.6</v>
      </c>
      <c r="P176" s="65">
        <v>0</v>
      </c>
      <c r="Q176" s="65">
        <v>205.13825639999999</v>
      </c>
      <c r="R176" s="66">
        <v>3.0999999999999999E-3</v>
      </c>
      <c r="S176" s="66">
        <v>4.4999999999999997E-3</v>
      </c>
      <c r="T176" s="66">
        <v>5.9999999999999995E-4</v>
      </c>
    </row>
    <row r="177" spans="1:20">
      <c r="A177" t="s">
        <v>885</v>
      </c>
      <c r="B177" t="s">
        <v>886</v>
      </c>
      <c r="C177" t="s">
        <v>99</v>
      </c>
      <c r="D177" t="s">
        <v>122</v>
      </c>
      <c r="E177" t="s">
        <v>887</v>
      </c>
      <c r="F177" t="s">
        <v>615</v>
      </c>
      <c r="G177" t="s">
        <v>214</v>
      </c>
      <c r="H177" t="s">
        <v>620</v>
      </c>
      <c r="I177" t="s">
        <v>888</v>
      </c>
      <c r="J177" s="65">
        <v>2.65</v>
      </c>
      <c r="K177" t="s">
        <v>101</v>
      </c>
      <c r="L177" s="66">
        <v>3.56E-2</v>
      </c>
      <c r="M177" s="66">
        <v>2.9600000000000001E-2</v>
      </c>
      <c r="N177" s="65">
        <v>45000</v>
      </c>
      <c r="O177" s="65">
        <v>102.36</v>
      </c>
      <c r="P177" s="65">
        <v>0</v>
      </c>
      <c r="Q177" s="65">
        <v>46.061999999999998</v>
      </c>
      <c r="R177" s="66">
        <v>5.0000000000000001E-4</v>
      </c>
      <c r="S177" s="66">
        <v>1E-3</v>
      </c>
      <c r="T177" s="66">
        <v>1E-4</v>
      </c>
    </row>
    <row r="178" spans="1:20">
      <c r="A178" s="67" t="s">
        <v>316</v>
      </c>
      <c r="B178" s="14"/>
      <c r="C178" s="14"/>
      <c r="D178" s="14"/>
      <c r="E178" s="14"/>
      <c r="J178" s="69">
        <v>2.88</v>
      </c>
      <c r="M178" s="68">
        <v>3.6700000000000003E-2</v>
      </c>
      <c r="N178" s="69">
        <v>3443069.83</v>
      </c>
      <c r="P178" s="69">
        <v>0</v>
      </c>
      <c r="Q178" s="69">
        <v>3203.2981130960002</v>
      </c>
      <c r="S178" s="68">
        <v>6.9599999999999995E-2</v>
      </c>
      <c r="T178" s="68">
        <v>9.4999999999999998E-3</v>
      </c>
    </row>
    <row r="179" spans="1:20">
      <c r="A179" t="s">
        <v>889</v>
      </c>
      <c r="B179" t="s">
        <v>890</v>
      </c>
      <c r="C179" t="s">
        <v>99</v>
      </c>
      <c r="D179" t="s">
        <v>122</v>
      </c>
      <c r="E179" t="s">
        <v>321</v>
      </c>
      <c r="F179" t="s">
        <v>322</v>
      </c>
      <c r="G179" t="s">
        <v>204</v>
      </c>
      <c r="H179" t="s">
        <v>205</v>
      </c>
      <c r="I179" t="s">
        <v>552</v>
      </c>
      <c r="J179" s="65">
        <v>2.31</v>
      </c>
      <c r="K179" t="s">
        <v>101</v>
      </c>
      <c r="L179" s="66">
        <v>2.9000000000000001E-2</v>
      </c>
      <c r="M179" s="66">
        <v>2.3099999999999999E-2</v>
      </c>
      <c r="N179" s="65">
        <v>490000</v>
      </c>
      <c r="O179" s="65">
        <v>94.88</v>
      </c>
      <c r="P179" s="65">
        <v>0</v>
      </c>
      <c r="Q179" s="65">
        <v>464.91199999999998</v>
      </c>
      <c r="R179" s="66">
        <v>5.9999999999999995E-4</v>
      </c>
      <c r="S179" s="66">
        <v>1.01E-2</v>
      </c>
      <c r="T179" s="66">
        <v>1.4E-3</v>
      </c>
    </row>
    <row r="180" spans="1:20">
      <c r="A180" t="s">
        <v>891</v>
      </c>
      <c r="B180" t="s">
        <v>892</v>
      </c>
      <c r="C180" t="s">
        <v>99</v>
      </c>
      <c r="D180" t="s">
        <v>122</v>
      </c>
      <c r="E180" t="s">
        <v>321</v>
      </c>
      <c r="F180" t="s">
        <v>322</v>
      </c>
      <c r="G180" t="s">
        <v>204</v>
      </c>
      <c r="H180" t="s">
        <v>205</v>
      </c>
      <c r="I180" t="s">
        <v>628</v>
      </c>
      <c r="J180" s="65">
        <v>4.7300000000000004</v>
      </c>
      <c r="K180" t="s">
        <v>101</v>
      </c>
      <c r="L180" s="66">
        <v>2.47E-2</v>
      </c>
      <c r="M180" s="66">
        <v>3.2199999999999999E-2</v>
      </c>
      <c r="N180" s="65">
        <v>500000</v>
      </c>
      <c r="O180" s="65">
        <v>93.7</v>
      </c>
      <c r="P180" s="65">
        <v>0</v>
      </c>
      <c r="Q180" s="65">
        <v>468.5</v>
      </c>
      <c r="R180" s="66">
        <v>1.8E-3</v>
      </c>
      <c r="S180" s="66">
        <v>1.0200000000000001E-2</v>
      </c>
      <c r="T180" s="66">
        <v>1.4E-3</v>
      </c>
    </row>
    <row r="181" spans="1:20">
      <c r="A181" t="s">
        <v>893</v>
      </c>
      <c r="B181" t="s">
        <v>894</v>
      </c>
      <c r="C181" t="s">
        <v>99</v>
      </c>
      <c r="D181" t="s">
        <v>122</v>
      </c>
      <c r="E181" t="s">
        <v>895</v>
      </c>
      <c r="F181" t="s">
        <v>677</v>
      </c>
      <c r="G181" t="s">
        <v>456</v>
      </c>
      <c r="H181" t="s">
        <v>205</v>
      </c>
      <c r="I181" t="s">
        <v>682</v>
      </c>
      <c r="J181" s="65">
        <v>5.05</v>
      </c>
      <c r="K181" t="s">
        <v>101</v>
      </c>
      <c r="L181" s="66">
        <v>3.7699999999999997E-2</v>
      </c>
      <c r="M181" s="66">
        <v>2.86E-2</v>
      </c>
      <c r="N181" s="65">
        <v>67000</v>
      </c>
      <c r="O181" s="65">
        <v>103.99</v>
      </c>
      <c r="P181" s="65">
        <v>0</v>
      </c>
      <c r="Q181" s="65">
        <v>69.673299999999998</v>
      </c>
      <c r="R181" s="66">
        <v>5.0000000000000001E-4</v>
      </c>
      <c r="S181" s="66">
        <v>1.5E-3</v>
      </c>
      <c r="T181" s="66">
        <v>2.0000000000000001E-4</v>
      </c>
    </row>
    <row r="182" spans="1:20">
      <c r="A182" t="s">
        <v>896</v>
      </c>
      <c r="B182" t="s">
        <v>897</v>
      </c>
      <c r="C182" t="s">
        <v>99</v>
      </c>
      <c r="D182" t="s">
        <v>122</v>
      </c>
      <c r="E182" t="s">
        <v>895</v>
      </c>
      <c r="F182" t="s">
        <v>677</v>
      </c>
      <c r="G182" t="s">
        <v>456</v>
      </c>
      <c r="H182" t="s">
        <v>205</v>
      </c>
      <c r="I182" t="s">
        <v>898</v>
      </c>
      <c r="J182" s="65">
        <v>2.15</v>
      </c>
      <c r="K182" t="s">
        <v>101</v>
      </c>
      <c r="L182" s="66">
        <v>3.49E-2</v>
      </c>
      <c r="M182" s="66">
        <v>3.0599999999999999E-2</v>
      </c>
      <c r="N182" s="65">
        <v>572000.23</v>
      </c>
      <c r="O182" s="65">
        <v>94.77</v>
      </c>
      <c r="P182" s="65">
        <v>0</v>
      </c>
      <c r="Q182" s="65">
        <v>542.08461797099994</v>
      </c>
      <c r="R182" s="66">
        <v>2.9999999999999997E-4</v>
      </c>
      <c r="S182" s="66">
        <v>1.18E-2</v>
      </c>
      <c r="T182" s="66">
        <v>1.6000000000000001E-3</v>
      </c>
    </row>
    <row r="183" spans="1:20">
      <c r="A183" t="s">
        <v>899</v>
      </c>
      <c r="B183" t="s">
        <v>900</v>
      </c>
      <c r="C183" t="s">
        <v>99</v>
      </c>
      <c r="D183" t="s">
        <v>122</v>
      </c>
      <c r="E183" t="s">
        <v>901</v>
      </c>
      <c r="F183" t="s">
        <v>677</v>
      </c>
      <c r="G183" t="s">
        <v>523</v>
      </c>
      <c r="H183" t="s">
        <v>149</v>
      </c>
      <c r="I183" t="s">
        <v>902</v>
      </c>
      <c r="J183" s="65">
        <v>4.3099999999999996</v>
      </c>
      <c r="K183" t="s">
        <v>101</v>
      </c>
      <c r="L183" s="66">
        <v>5.4800000000000001E-2</v>
      </c>
      <c r="M183" s="66">
        <v>5.0299999999999997E-2</v>
      </c>
      <c r="N183" s="65">
        <v>149995.14000000001</v>
      </c>
      <c r="O183" s="65">
        <v>97.54</v>
      </c>
      <c r="P183" s="65">
        <v>0</v>
      </c>
      <c r="Q183" s="65">
        <v>146.30525955600001</v>
      </c>
      <c r="R183" s="66">
        <v>5.9999999999999995E-4</v>
      </c>
      <c r="S183" s="66">
        <v>3.2000000000000002E-3</v>
      </c>
      <c r="T183" s="66">
        <v>4.0000000000000002E-4</v>
      </c>
    </row>
    <row r="184" spans="1:20">
      <c r="A184" t="s">
        <v>903</v>
      </c>
      <c r="B184" t="s">
        <v>904</v>
      </c>
      <c r="C184" t="s">
        <v>99</v>
      </c>
      <c r="D184" t="s">
        <v>122</v>
      </c>
      <c r="E184" t="s">
        <v>905</v>
      </c>
      <c r="F184" t="s">
        <v>528</v>
      </c>
      <c r="G184" t="s">
        <v>523</v>
      </c>
      <c r="H184" t="s">
        <v>149</v>
      </c>
      <c r="I184" t="s">
        <v>906</v>
      </c>
      <c r="J184" s="65">
        <v>4.92</v>
      </c>
      <c r="K184" t="s">
        <v>101</v>
      </c>
      <c r="L184" s="66">
        <v>4.2999999999999997E-2</v>
      </c>
      <c r="M184" s="66">
        <v>5.57E-2</v>
      </c>
      <c r="N184" s="65">
        <v>76072.570000000007</v>
      </c>
      <c r="O184" s="65">
        <v>95.34</v>
      </c>
      <c r="P184" s="65">
        <v>0</v>
      </c>
      <c r="Q184" s="65">
        <v>72.527588238000007</v>
      </c>
      <c r="R184" s="66">
        <v>1E-4</v>
      </c>
      <c r="S184" s="66">
        <v>1.6000000000000001E-3</v>
      </c>
      <c r="T184" s="66">
        <v>2.0000000000000001E-4</v>
      </c>
    </row>
    <row r="185" spans="1:20">
      <c r="A185" t="s">
        <v>907</v>
      </c>
      <c r="B185" t="s">
        <v>908</v>
      </c>
      <c r="C185" t="s">
        <v>99</v>
      </c>
      <c r="D185" t="s">
        <v>122</v>
      </c>
      <c r="E185" t="s">
        <v>909</v>
      </c>
      <c r="F185" t="s">
        <v>128</v>
      </c>
      <c r="G185" t="s">
        <v>567</v>
      </c>
      <c r="H185" t="s">
        <v>205</v>
      </c>
      <c r="I185" t="s">
        <v>504</v>
      </c>
      <c r="J185" s="65">
        <v>2.61</v>
      </c>
      <c r="K185" t="s">
        <v>101</v>
      </c>
      <c r="L185" s="66">
        <v>3.3700000000000001E-2</v>
      </c>
      <c r="M185" s="66">
        <v>3.0200000000000001E-2</v>
      </c>
      <c r="N185" s="65">
        <v>217000.93</v>
      </c>
      <c r="O185" s="65">
        <v>96.36</v>
      </c>
      <c r="P185" s="65">
        <v>0</v>
      </c>
      <c r="Q185" s="65">
        <v>209.10209614799999</v>
      </c>
      <c r="R185" s="66">
        <v>5.9999999999999995E-4</v>
      </c>
      <c r="S185" s="66">
        <v>4.4999999999999997E-3</v>
      </c>
      <c r="T185" s="66">
        <v>5.9999999999999995E-4</v>
      </c>
    </row>
    <row r="186" spans="1:20">
      <c r="A186" t="s">
        <v>910</v>
      </c>
      <c r="B186" t="s">
        <v>911</v>
      </c>
      <c r="C186" t="s">
        <v>99</v>
      </c>
      <c r="D186" t="s">
        <v>122</v>
      </c>
      <c r="E186" t="s">
        <v>912</v>
      </c>
      <c r="F186" t="s">
        <v>677</v>
      </c>
      <c r="G186" t="s">
        <v>573</v>
      </c>
      <c r="H186" t="s">
        <v>149</v>
      </c>
      <c r="I186" t="s">
        <v>753</v>
      </c>
      <c r="J186" s="65">
        <v>4.71</v>
      </c>
      <c r="K186" t="s">
        <v>101</v>
      </c>
      <c r="L186" s="66">
        <v>4.6899999999999997E-2</v>
      </c>
      <c r="M186" s="66">
        <v>7.1999999999999995E-2</v>
      </c>
      <c r="N186" s="65">
        <v>350000.07</v>
      </c>
      <c r="O186" s="65">
        <v>85.04</v>
      </c>
      <c r="P186" s="65">
        <v>0</v>
      </c>
      <c r="Q186" s="65">
        <v>297.64005952799999</v>
      </c>
      <c r="R186" s="66">
        <v>2.0000000000000001E-4</v>
      </c>
      <c r="S186" s="66">
        <v>6.4999999999999997E-3</v>
      </c>
      <c r="T186" s="66">
        <v>8.9999999999999998E-4</v>
      </c>
    </row>
    <row r="187" spans="1:20">
      <c r="A187" t="s">
        <v>913</v>
      </c>
      <c r="B187" t="s">
        <v>914</v>
      </c>
      <c r="C187" t="s">
        <v>99</v>
      </c>
      <c r="D187" t="s">
        <v>122</v>
      </c>
      <c r="E187" t="s">
        <v>915</v>
      </c>
      <c r="F187" t="s">
        <v>677</v>
      </c>
      <c r="G187" t="s">
        <v>591</v>
      </c>
      <c r="H187" t="s">
        <v>149</v>
      </c>
      <c r="I187" t="s">
        <v>633</v>
      </c>
      <c r="J187" s="65">
        <v>0.74</v>
      </c>
      <c r="K187" t="s">
        <v>101</v>
      </c>
      <c r="L187" s="66">
        <v>4.4999999999999998E-2</v>
      </c>
      <c r="M187" s="66">
        <v>3.8600000000000002E-2</v>
      </c>
      <c r="N187" s="65">
        <v>149000</v>
      </c>
      <c r="O187" s="65">
        <v>88.7</v>
      </c>
      <c r="P187" s="65">
        <v>0</v>
      </c>
      <c r="Q187" s="65">
        <v>132.16300000000001</v>
      </c>
      <c r="R187" s="66">
        <v>1E-4</v>
      </c>
      <c r="S187" s="66">
        <v>2.8999999999999998E-3</v>
      </c>
      <c r="T187" s="66">
        <v>4.0000000000000002E-4</v>
      </c>
    </row>
    <row r="188" spans="1:20">
      <c r="A188" t="s">
        <v>916</v>
      </c>
      <c r="B188" t="s">
        <v>917</v>
      </c>
      <c r="C188" t="s">
        <v>99</v>
      </c>
      <c r="D188" t="s">
        <v>122</v>
      </c>
      <c r="E188" t="s">
        <v>918</v>
      </c>
      <c r="F188" t="s">
        <v>632</v>
      </c>
      <c r="G188" t="s">
        <v>596</v>
      </c>
      <c r="H188" t="s">
        <v>205</v>
      </c>
      <c r="I188" t="s">
        <v>919</v>
      </c>
      <c r="J188" s="65">
        <v>1.76</v>
      </c>
      <c r="K188" t="s">
        <v>101</v>
      </c>
      <c r="L188" s="66">
        <v>5.2499999999999998E-2</v>
      </c>
      <c r="M188" s="66">
        <v>2.8400000000000002E-2</v>
      </c>
      <c r="N188" s="65">
        <v>493000</v>
      </c>
      <c r="O188" s="65">
        <v>91.73</v>
      </c>
      <c r="P188" s="65">
        <v>0</v>
      </c>
      <c r="Q188" s="65">
        <v>452.22890000000001</v>
      </c>
      <c r="R188" s="66">
        <v>5.0000000000000001E-4</v>
      </c>
      <c r="S188" s="66">
        <v>9.7999999999999997E-3</v>
      </c>
      <c r="T188" s="66">
        <v>1.2999999999999999E-3</v>
      </c>
    </row>
    <row r="189" spans="1:20">
      <c r="A189" t="s">
        <v>920</v>
      </c>
      <c r="B189" t="s">
        <v>921</v>
      </c>
      <c r="C189" t="s">
        <v>99</v>
      </c>
      <c r="D189" t="s">
        <v>122</v>
      </c>
      <c r="E189" t="s">
        <v>794</v>
      </c>
      <c r="F189" t="s">
        <v>411</v>
      </c>
      <c r="G189" t="s">
        <v>782</v>
      </c>
      <c r="H189" t="s">
        <v>205</v>
      </c>
      <c r="I189" t="s">
        <v>922</v>
      </c>
      <c r="J189" s="65">
        <v>1.41</v>
      </c>
      <c r="K189" t="s">
        <v>101</v>
      </c>
      <c r="L189" s="66">
        <v>6.7000000000000004E-2</v>
      </c>
      <c r="M189" s="66">
        <v>5.5199999999999999E-2</v>
      </c>
      <c r="N189" s="65">
        <v>241000.89</v>
      </c>
      <c r="O189" s="65">
        <v>88.95</v>
      </c>
      <c r="P189" s="65">
        <v>0</v>
      </c>
      <c r="Q189" s="65">
        <v>214.37029165499999</v>
      </c>
      <c r="R189" s="66">
        <v>2.0000000000000001E-4</v>
      </c>
      <c r="S189" s="66">
        <v>4.7000000000000002E-3</v>
      </c>
      <c r="T189" s="66">
        <v>5.9999999999999995E-4</v>
      </c>
    </row>
    <row r="190" spans="1:20">
      <c r="A190" t="s">
        <v>923</v>
      </c>
      <c r="B190" t="s">
        <v>924</v>
      </c>
      <c r="C190" t="s">
        <v>99</v>
      </c>
      <c r="D190" t="s">
        <v>122</v>
      </c>
      <c r="E190" t="s">
        <v>925</v>
      </c>
      <c r="F190" t="s">
        <v>607</v>
      </c>
      <c r="G190" t="s">
        <v>782</v>
      </c>
      <c r="H190" t="s">
        <v>205</v>
      </c>
      <c r="I190" t="s">
        <v>555</v>
      </c>
      <c r="J190" s="65">
        <v>2.08</v>
      </c>
      <c r="K190" t="s">
        <v>101</v>
      </c>
      <c r="L190" s="66">
        <v>3.8300000000000001E-2</v>
      </c>
      <c r="M190" s="66">
        <v>3.1800000000000002E-2</v>
      </c>
      <c r="N190" s="65">
        <v>138000</v>
      </c>
      <c r="O190" s="65">
        <v>96.95</v>
      </c>
      <c r="P190" s="65">
        <v>0</v>
      </c>
      <c r="Q190" s="65">
        <v>133.791</v>
      </c>
      <c r="R190" s="66">
        <v>2.9999999999999997E-4</v>
      </c>
      <c r="S190" s="66">
        <v>2.8999999999999998E-3</v>
      </c>
      <c r="T190" s="66">
        <v>4.0000000000000002E-4</v>
      </c>
    </row>
    <row r="191" spans="1:20">
      <c r="A191" s="67" t="s">
        <v>926</v>
      </c>
      <c r="B191" s="14"/>
      <c r="C191" s="14"/>
      <c r="D191" s="14"/>
      <c r="E191" s="14"/>
      <c r="J191" s="69">
        <v>0</v>
      </c>
      <c r="M191" s="68">
        <v>0</v>
      </c>
      <c r="N191" s="69">
        <v>0</v>
      </c>
      <c r="P191" s="69">
        <v>0</v>
      </c>
      <c r="Q191" s="69">
        <v>0</v>
      </c>
      <c r="S191" s="68">
        <v>0</v>
      </c>
      <c r="T191" s="68">
        <v>0</v>
      </c>
    </row>
    <row r="192" spans="1:20">
      <c r="A192" t="s">
        <v>214</v>
      </c>
      <c r="B192" t="s">
        <v>214</v>
      </c>
      <c r="C192" s="14"/>
      <c r="D192" s="14"/>
      <c r="E192" s="14"/>
      <c r="F192" t="s">
        <v>214</v>
      </c>
      <c r="G192" t="s">
        <v>214</v>
      </c>
      <c r="J192" s="65">
        <v>0</v>
      </c>
      <c r="K192" t="s">
        <v>214</v>
      </c>
      <c r="L192" s="66">
        <v>0</v>
      </c>
      <c r="M192" s="66">
        <v>0</v>
      </c>
      <c r="N192" s="65">
        <v>0</v>
      </c>
      <c r="O192" s="65">
        <v>0</v>
      </c>
      <c r="Q192" s="65">
        <v>0</v>
      </c>
      <c r="R192" s="66">
        <v>0</v>
      </c>
      <c r="S192" s="66">
        <v>0</v>
      </c>
      <c r="T192" s="66">
        <v>0</v>
      </c>
    </row>
    <row r="193" spans="1:20">
      <c r="A193" s="67" t="s">
        <v>219</v>
      </c>
      <c r="B193" s="14"/>
      <c r="C193" s="14"/>
      <c r="D193" s="14"/>
      <c r="E193" s="14"/>
      <c r="J193" s="69">
        <v>7.17</v>
      </c>
      <c r="M193" s="68">
        <v>3.1600000000000003E-2</v>
      </c>
      <c r="N193" s="69">
        <v>137000</v>
      </c>
      <c r="P193" s="69">
        <v>0</v>
      </c>
      <c r="Q193" s="69">
        <v>479.13053096458998</v>
      </c>
      <c r="S193" s="68">
        <v>1.04E-2</v>
      </c>
      <c r="T193" s="68">
        <v>1.4E-3</v>
      </c>
    </row>
    <row r="194" spans="1:20">
      <c r="A194" s="67" t="s">
        <v>317</v>
      </c>
      <c r="B194" s="14"/>
      <c r="C194" s="14"/>
      <c r="D194" s="14"/>
      <c r="E194" s="14"/>
      <c r="J194" s="69">
        <v>7.09</v>
      </c>
      <c r="M194" s="68">
        <v>3.0300000000000001E-2</v>
      </c>
      <c r="N194" s="69">
        <v>100000</v>
      </c>
      <c r="P194" s="69">
        <v>0</v>
      </c>
      <c r="Q194" s="69">
        <v>357.52214748458999</v>
      </c>
      <c r="S194" s="68">
        <v>7.7999999999999996E-3</v>
      </c>
      <c r="T194" s="68">
        <v>1.1000000000000001E-3</v>
      </c>
    </row>
    <row r="195" spans="1:20">
      <c r="A195" t="s">
        <v>927</v>
      </c>
      <c r="B195" t="s">
        <v>928</v>
      </c>
      <c r="C195" t="s">
        <v>308</v>
      </c>
      <c r="D195" t="s">
        <v>929</v>
      </c>
      <c r="E195" t="s">
        <v>930</v>
      </c>
      <c r="F195" t="s">
        <v>931</v>
      </c>
      <c r="G195" t="s">
        <v>932</v>
      </c>
      <c r="H195" t="s">
        <v>933</v>
      </c>
      <c r="I195" t="s">
        <v>934</v>
      </c>
      <c r="J195" s="65">
        <v>7.09</v>
      </c>
      <c r="K195" t="s">
        <v>109</v>
      </c>
      <c r="L195" s="66">
        <v>1.6299999999999999E-2</v>
      </c>
      <c r="M195" s="66">
        <v>3.0300000000000001E-2</v>
      </c>
      <c r="N195" s="65">
        <v>100000</v>
      </c>
      <c r="O195" s="65">
        <v>91.374791700000003</v>
      </c>
      <c r="P195" s="65">
        <v>0</v>
      </c>
      <c r="Q195" s="65">
        <v>357.52214748458999</v>
      </c>
      <c r="R195" s="66">
        <v>1E-4</v>
      </c>
      <c r="S195" s="66">
        <v>7.7999999999999996E-3</v>
      </c>
      <c r="T195" s="66">
        <v>1.1000000000000001E-3</v>
      </c>
    </row>
    <row r="196" spans="1:20">
      <c r="A196" s="67" t="s">
        <v>318</v>
      </c>
      <c r="B196" s="14"/>
      <c r="C196" s="14"/>
      <c r="D196" s="14"/>
      <c r="E196" s="14"/>
      <c r="J196" s="69">
        <v>7.4</v>
      </c>
      <c r="M196" s="68">
        <v>3.5299999999999998E-2</v>
      </c>
      <c r="N196" s="69">
        <v>37000</v>
      </c>
      <c r="P196" s="69">
        <v>0</v>
      </c>
      <c r="Q196" s="69">
        <v>121.60838348</v>
      </c>
      <c r="S196" s="68">
        <v>2.5999999999999999E-3</v>
      </c>
      <c r="T196" s="68">
        <v>4.0000000000000002E-4</v>
      </c>
    </row>
    <row r="197" spans="1:20">
      <c r="A197" t="s">
        <v>935</v>
      </c>
      <c r="B197" t="s">
        <v>936</v>
      </c>
      <c r="C197" t="s">
        <v>122</v>
      </c>
      <c r="D197" t="s">
        <v>929</v>
      </c>
      <c r="E197" t="s">
        <v>937</v>
      </c>
      <c r="F197" t="s">
        <v>938</v>
      </c>
      <c r="G197" t="s">
        <v>939</v>
      </c>
      <c r="H197" t="s">
        <v>933</v>
      </c>
      <c r="I197" t="s">
        <v>940</v>
      </c>
      <c r="J197" s="65">
        <v>8.76</v>
      </c>
      <c r="K197" t="s">
        <v>105</v>
      </c>
      <c r="L197" s="66">
        <v>2.4500000000000001E-2</v>
      </c>
      <c r="M197" s="66">
        <v>3.15E-2</v>
      </c>
      <c r="N197" s="65">
        <v>12000</v>
      </c>
      <c r="O197" s="65">
        <v>94.796000000000006</v>
      </c>
      <c r="P197" s="65">
        <v>0</v>
      </c>
      <c r="Q197" s="65">
        <v>37.925983680000002</v>
      </c>
      <c r="R197" s="66">
        <v>0</v>
      </c>
      <c r="S197" s="66">
        <v>8.0000000000000004E-4</v>
      </c>
      <c r="T197" s="66">
        <v>1E-4</v>
      </c>
    </row>
    <row r="198" spans="1:20">
      <c r="A198" t="s">
        <v>941</v>
      </c>
      <c r="B198" t="s">
        <v>942</v>
      </c>
      <c r="C198" t="s">
        <v>122</v>
      </c>
      <c r="D198" t="s">
        <v>929</v>
      </c>
      <c r="E198" t="s">
        <v>943</v>
      </c>
      <c r="F198" t="s">
        <v>944</v>
      </c>
      <c r="G198" t="s">
        <v>939</v>
      </c>
      <c r="H198" t="s">
        <v>933</v>
      </c>
      <c r="I198" t="s">
        <v>945</v>
      </c>
      <c r="J198" s="65">
        <v>7.78</v>
      </c>
      <c r="K198" t="s">
        <v>105</v>
      </c>
      <c r="L198" s="66">
        <v>3.3799999999999997E-2</v>
      </c>
      <c r="M198" s="66">
        <v>3.5499999999999997E-2</v>
      </c>
      <c r="N198" s="65">
        <v>20000</v>
      </c>
      <c r="O198" s="65">
        <v>100.32662500000001</v>
      </c>
      <c r="P198" s="65">
        <v>0</v>
      </c>
      <c r="Q198" s="65">
        <v>66.897793550000003</v>
      </c>
      <c r="R198" s="66">
        <v>0</v>
      </c>
      <c r="S198" s="66">
        <v>1.5E-3</v>
      </c>
      <c r="T198" s="66">
        <v>2.0000000000000001E-4</v>
      </c>
    </row>
    <row r="199" spans="1:20">
      <c r="A199" t="s">
        <v>946</v>
      </c>
      <c r="B199" t="s">
        <v>947</v>
      </c>
      <c r="C199" t="s">
        <v>122</v>
      </c>
      <c r="D199" t="s">
        <v>929</v>
      </c>
      <c r="E199" t="s">
        <v>948</v>
      </c>
      <c r="F199" t="s">
        <v>949</v>
      </c>
      <c r="G199" t="s">
        <v>950</v>
      </c>
      <c r="H199" t="s">
        <v>298</v>
      </c>
      <c r="I199" t="s">
        <v>750</v>
      </c>
      <c r="J199" s="65">
        <v>2.84</v>
      </c>
      <c r="K199" t="s">
        <v>105</v>
      </c>
      <c r="L199" s="66">
        <v>4.4999999999999998E-2</v>
      </c>
      <c r="M199" s="66">
        <v>4.3299999999999998E-2</v>
      </c>
      <c r="N199" s="65">
        <v>5000</v>
      </c>
      <c r="O199" s="65">
        <v>100.6875</v>
      </c>
      <c r="P199" s="65">
        <v>0</v>
      </c>
      <c r="Q199" s="65">
        <v>16.78460625</v>
      </c>
      <c r="R199" s="66">
        <v>0</v>
      </c>
      <c r="S199" s="66">
        <v>4.0000000000000002E-4</v>
      </c>
      <c r="T199" s="66">
        <v>0</v>
      </c>
    </row>
    <row r="200" spans="1:20">
      <c r="A200" s="88" t="s">
        <v>221</v>
      </c>
      <c r="B200" s="14"/>
      <c r="C200" s="14"/>
      <c r="D200" s="14"/>
      <c r="E200" s="14"/>
    </row>
    <row r="201" spans="1:20">
      <c r="A201" s="88" t="s">
        <v>311</v>
      </c>
      <c r="B201" s="14"/>
      <c r="C201" s="14"/>
      <c r="D201" s="14"/>
      <c r="E201" s="14"/>
    </row>
    <row r="202" spans="1:20">
      <c r="A202" s="88" t="s">
        <v>312</v>
      </c>
      <c r="B202" s="14"/>
      <c r="C202" s="14"/>
      <c r="D202" s="14"/>
      <c r="E202" s="14"/>
    </row>
    <row r="203" spans="1:20">
      <c r="A203" s="88" t="s">
        <v>313</v>
      </c>
      <c r="B203" s="14"/>
      <c r="C203" s="14"/>
      <c r="D203" s="14"/>
      <c r="E203" s="14"/>
    </row>
    <row r="204" spans="1:20">
      <c r="A204" s="88" t="s">
        <v>314</v>
      </c>
      <c r="B204" s="14"/>
      <c r="C204" s="14"/>
      <c r="D204" s="14"/>
      <c r="E204" s="14"/>
    </row>
    <row r="205" spans="1:20" hidden="1">
      <c r="B205" s="14"/>
      <c r="C205" s="14"/>
      <c r="D205" s="14"/>
      <c r="E205" s="14"/>
    </row>
    <row r="206" spans="1:20" hidden="1">
      <c r="B206" s="14"/>
      <c r="C206" s="14"/>
      <c r="D206" s="14"/>
      <c r="E206" s="14"/>
    </row>
    <row r="207" spans="1:20" hidden="1">
      <c r="B207" s="14"/>
      <c r="C207" s="14"/>
      <c r="D207" s="14"/>
      <c r="E207" s="14"/>
    </row>
    <row r="208" spans="1:20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6"/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800">
      <formula1>$BM$6:$BM$10</formula1>
    </dataValidation>
    <dataValidation type="list" allowBlank="1" showInputMessage="1" showErrorMessage="1" sqref="D11:D794">
      <formula1>$BH$6:$BH$10</formula1>
    </dataValidation>
    <dataValidation type="list" allowBlank="1" showInputMessage="1" showErrorMessage="1" sqref="H11:H800">
      <formula1>$BL$6:$BL$9</formula1>
    </dataValidation>
    <dataValidation type="list" allowBlank="1" showInputMessage="1" showErrorMessage="1" sqref="F11:F800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BI5" s="16"/>
    </row>
    <row r="6" spans="1:61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951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214</v>
      </c>
      <c r="B13" t="s">
        <v>214</v>
      </c>
      <c r="D13" s="14"/>
      <c r="E13" s="14"/>
      <c r="F13" t="s">
        <v>214</v>
      </c>
      <c r="G13" t="s">
        <v>214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952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214</v>
      </c>
      <c r="B15" t="s">
        <v>214</v>
      </c>
      <c r="D15" s="14"/>
      <c r="E15" s="14"/>
      <c r="F15" t="s">
        <v>214</v>
      </c>
      <c r="G15" t="s">
        <v>214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953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D17" s="14"/>
      <c r="E17" s="14"/>
      <c r="F17" t="s">
        <v>214</v>
      </c>
      <c r="G17" t="s">
        <v>214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954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D19" s="14"/>
      <c r="E19" s="14"/>
      <c r="F19" t="s">
        <v>214</v>
      </c>
      <c r="G19" t="s">
        <v>214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317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s="14"/>
      <c r="E22" s="14"/>
      <c r="F22" t="s">
        <v>214</v>
      </c>
      <c r="G22" t="s">
        <v>214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318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D24" s="14"/>
      <c r="E24" s="14"/>
      <c r="F24" t="s">
        <v>214</v>
      </c>
      <c r="G24" t="s">
        <v>214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8" t="s">
        <v>221</v>
      </c>
      <c r="D25" s="14"/>
      <c r="E25" s="14"/>
      <c r="F25" s="14"/>
    </row>
    <row r="26" spans="1:14">
      <c r="A26" s="88" t="s">
        <v>311</v>
      </c>
      <c r="D26" s="14"/>
      <c r="E26" s="14"/>
      <c r="F26" s="14"/>
    </row>
    <row r="27" spans="1:14">
      <c r="A27" s="88" t="s">
        <v>312</v>
      </c>
      <c r="D27" s="14"/>
      <c r="E27" s="14"/>
      <c r="F27" s="14"/>
    </row>
    <row r="28" spans="1:14">
      <c r="A28" s="88" t="s">
        <v>313</v>
      </c>
      <c r="D28" s="14"/>
      <c r="E28" s="14"/>
      <c r="F28" s="14"/>
    </row>
    <row r="29" spans="1:14">
      <c r="A29" s="88" t="s">
        <v>314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BJ5" s="16"/>
    </row>
    <row r="6" spans="1:62" ht="26.25" customHeight="1">
      <c r="A6" s="102" t="s">
        <v>193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955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956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957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958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926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959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960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961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926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959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8" t="s">
        <v>221</v>
      </c>
      <c r="C33" s="14"/>
      <c r="D33" s="14"/>
      <c r="E33" s="14"/>
      <c r="F33" s="14"/>
    </row>
    <row r="34" spans="1:6">
      <c r="A34" s="88" t="s">
        <v>311</v>
      </c>
      <c r="C34" s="14"/>
      <c r="D34" s="14"/>
      <c r="E34" s="14"/>
      <c r="F34" s="14"/>
    </row>
    <row r="35" spans="1:6">
      <c r="A35" s="88" t="s">
        <v>312</v>
      </c>
      <c r="C35" s="14"/>
      <c r="D35" s="14"/>
      <c r="E35" s="14"/>
      <c r="F35" s="14"/>
    </row>
    <row r="36" spans="1:6">
      <c r="A36" s="88" t="s">
        <v>313</v>
      </c>
      <c r="C36" s="14"/>
      <c r="D36" s="14"/>
      <c r="E36" s="14"/>
      <c r="F36" s="14"/>
    </row>
    <row r="37" spans="1:6">
      <c r="A37" s="88" t="s">
        <v>314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4" ht="26.25" customHeight="1">
      <c r="A6" s="102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962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963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926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962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963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926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8" t="s">
        <v>221</v>
      </c>
      <c r="B29" s="14"/>
      <c r="C29" s="14"/>
      <c r="D29" s="14"/>
    </row>
    <row r="30" spans="1:14">
      <c r="A30" s="88" t="s">
        <v>311</v>
      </c>
      <c r="B30" s="14"/>
      <c r="C30" s="14"/>
      <c r="D30" s="14"/>
    </row>
    <row r="31" spans="1:14">
      <c r="A31" s="88" t="s">
        <v>312</v>
      </c>
      <c r="B31" s="14"/>
      <c r="C31" s="14"/>
      <c r="D31" s="14"/>
    </row>
    <row r="32" spans="1:14">
      <c r="A32" s="88" t="s">
        <v>313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9" ht="26.25" customHeight="1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340</v>
      </c>
      <c r="G10" s="7"/>
      <c r="H10" s="63">
        <v>7.633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340</v>
      </c>
      <c r="H11" s="69">
        <v>7.633</v>
      </c>
      <c r="J11" s="68">
        <v>1</v>
      </c>
      <c r="K11" s="68">
        <v>0</v>
      </c>
    </row>
    <row r="12" spans="1:59">
      <c r="A12" s="67" t="s">
        <v>964</v>
      </c>
      <c r="C12" s="14"/>
      <c r="D12" s="14"/>
      <c r="F12" s="69">
        <v>340</v>
      </c>
      <c r="H12" s="69">
        <v>7.633</v>
      </c>
      <c r="J12" s="68">
        <v>1</v>
      </c>
      <c r="K12" s="68">
        <v>0</v>
      </c>
    </row>
    <row r="13" spans="1:59">
      <c r="A13" t="s">
        <v>965</v>
      </c>
      <c r="B13" t="s">
        <v>966</v>
      </c>
      <c r="C13" t="s">
        <v>99</v>
      </c>
      <c r="D13" t="s">
        <v>124</v>
      </c>
      <c r="E13" t="s">
        <v>101</v>
      </c>
      <c r="F13" s="65">
        <v>340</v>
      </c>
      <c r="G13" s="65">
        <v>2245</v>
      </c>
      <c r="H13" s="65">
        <v>7.633</v>
      </c>
      <c r="I13" s="66">
        <v>8.9999999999999998E-4</v>
      </c>
      <c r="J13" s="66">
        <v>1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967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8" t="s">
        <v>221</v>
      </c>
      <c r="C17" s="14"/>
      <c r="D17" s="14"/>
    </row>
    <row r="18" spans="1:4">
      <c r="A18" s="88" t="s">
        <v>311</v>
      </c>
      <c r="C18" s="14"/>
      <c r="D18" s="14"/>
    </row>
    <row r="19" spans="1:4">
      <c r="A19" s="88" t="s">
        <v>312</v>
      </c>
      <c r="C19" s="14"/>
      <c r="D19" s="14"/>
    </row>
    <row r="20" spans="1:4">
      <c r="A20" s="88" t="s">
        <v>313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60" ht="26.25" customHeight="1">
      <c r="A6" s="102" t="s">
        <v>97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968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969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970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926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968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971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970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926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8" t="s">
        <v>221</v>
      </c>
      <c r="B31" s="14"/>
      <c r="C31" s="14"/>
      <c r="D31" s="14"/>
    </row>
    <row r="32" spans="1:11">
      <c r="A32" s="88" t="s">
        <v>311</v>
      </c>
      <c r="B32" s="14"/>
      <c r="C32" s="14"/>
      <c r="D32" s="14"/>
    </row>
    <row r="33" spans="1:4">
      <c r="A33" s="88" t="s">
        <v>312</v>
      </c>
      <c r="B33" s="14"/>
      <c r="C33" s="14"/>
      <c r="D33" s="14"/>
    </row>
    <row r="34" spans="1:4">
      <c r="A34" s="88" t="s">
        <v>313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4"/>
      <c r="BB5" s="14" t="s">
        <v>99</v>
      </c>
      <c r="BD5" s="14" t="s">
        <v>100</v>
      </c>
      <c r="BF5" s="16" t="s">
        <v>101</v>
      </c>
    </row>
    <row r="6" spans="1:58" ht="26.25" customHeight="1">
      <c r="A6" s="102" t="s">
        <v>102</v>
      </c>
      <c r="B6" s="103"/>
      <c r="C6" s="103"/>
      <c r="D6" s="103"/>
      <c r="E6" s="103"/>
      <c r="F6" s="103"/>
      <c r="G6" s="103"/>
      <c r="H6" s="103"/>
      <c r="I6" s="103"/>
      <c r="J6" s="104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8" t="s">
        <v>221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8" t="s">
        <v>311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8" t="s">
        <v>312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8" t="s">
        <v>313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3" workbookViewId="0">
      <selection activeCell="Q2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80" ht="26.25" customHeight="1">
      <c r="A6" s="102" t="s">
        <v>132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973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974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975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221</v>
      </c>
    </row>
    <row r="40" spans="1:16">
      <c r="A40" s="88" t="s">
        <v>311</v>
      </c>
    </row>
    <row r="41" spans="1:16">
      <c r="A41" s="88" t="s">
        <v>312</v>
      </c>
    </row>
    <row r="42" spans="1:16">
      <c r="A42" s="88" t="s">
        <v>313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7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980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981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982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983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926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984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8" t="s">
        <v>311</v>
      </c>
    </row>
    <row r="28" spans="1:15">
      <c r="A28" s="88" t="s">
        <v>312</v>
      </c>
    </row>
    <row r="29" spans="1:15">
      <c r="A29" s="88" t="s">
        <v>313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64" ht="26.25" customHeight="1">
      <c r="A6" s="102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985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986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316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926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987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988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8" t="s">
        <v>221</v>
      </c>
      <c r="C25" s="14"/>
      <c r="D25" s="14"/>
      <c r="E25" s="14"/>
    </row>
    <row r="26" spans="1:18">
      <c r="A26" s="88" t="s">
        <v>311</v>
      </c>
      <c r="C26" s="14"/>
      <c r="D26" s="14"/>
      <c r="E26" s="14"/>
    </row>
    <row r="27" spans="1:18">
      <c r="A27" s="88" t="s">
        <v>312</v>
      </c>
      <c r="C27" s="14"/>
      <c r="D27" s="14"/>
      <c r="E27" s="14"/>
    </row>
    <row r="28" spans="1:18">
      <c r="A28" s="88" t="s">
        <v>313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80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5.84</v>
      </c>
      <c r="J10" s="7"/>
      <c r="K10" s="7"/>
      <c r="L10" s="64">
        <v>2.8400000000000002E-2</v>
      </c>
      <c r="M10" s="63">
        <v>2354356.4300000002</v>
      </c>
      <c r="N10" s="7"/>
      <c r="O10" s="63">
        <v>2849.9416603529999</v>
      </c>
      <c r="P10" s="7"/>
      <c r="Q10" s="64">
        <v>1</v>
      </c>
      <c r="R10" s="64">
        <v>8.5000000000000006E-3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5.84</v>
      </c>
      <c r="L11" s="68">
        <v>2.8400000000000002E-2</v>
      </c>
      <c r="M11" s="69">
        <v>2354356.4300000002</v>
      </c>
      <c r="O11" s="69">
        <v>2849.9416603529999</v>
      </c>
      <c r="Q11" s="68">
        <v>1</v>
      </c>
      <c r="R11" s="68">
        <v>8.5000000000000006E-3</v>
      </c>
    </row>
    <row r="12" spans="1:80">
      <c r="A12" s="67" t="s">
        <v>985</v>
      </c>
      <c r="B12" s="14"/>
      <c r="C12" s="14"/>
      <c r="D12" s="14"/>
      <c r="I12" s="69">
        <v>11.48</v>
      </c>
      <c r="L12" s="68">
        <v>7.7000000000000002E-3</v>
      </c>
      <c r="M12" s="69">
        <v>694920.04</v>
      </c>
      <c r="O12" s="69">
        <v>983.70840048800005</v>
      </c>
      <c r="Q12" s="68">
        <v>0.34520000000000001</v>
      </c>
      <c r="R12" s="68">
        <v>2.8999999999999998E-3</v>
      </c>
    </row>
    <row r="13" spans="1:80">
      <c r="A13" t="s">
        <v>989</v>
      </c>
      <c r="B13" t="s">
        <v>990</v>
      </c>
      <c r="C13" t="s">
        <v>122</v>
      </c>
      <c r="D13" t="s">
        <v>361</v>
      </c>
      <c r="E13" t="s">
        <v>362</v>
      </c>
      <c r="F13" t="s">
        <v>204</v>
      </c>
      <c r="G13" t="s">
        <v>205</v>
      </c>
      <c r="H13" t="s">
        <v>991</v>
      </c>
      <c r="I13" s="65">
        <v>11.65</v>
      </c>
      <c r="J13" t="s">
        <v>101</v>
      </c>
      <c r="K13" s="66">
        <v>4.1000000000000002E-2</v>
      </c>
      <c r="L13" s="66">
        <v>7.6E-3</v>
      </c>
      <c r="M13" s="65">
        <v>560000.04</v>
      </c>
      <c r="N13" s="65">
        <v>151.22</v>
      </c>
      <c r="O13" s="65">
        <v>846.83206048800002</v>
      </c>
      <c r="P13" s="66">
        <v>1E-4</v>
      </c>
      <c r="Q13" s="66">
        <v>0.29709999999999998</v>
      </c>
      <c r="R13" s="66">
        <v>2.5000000000000001E-3</v>
      </c>
    </row>
    <row r="14" spans="1:80">
      <c r="A14" t="s">
        <v>992</v>
      </c>
      <c r="B14" t="s">
        <v>993</v>
      </c>
      <c r="C14" t="s">
        <v>122</v>
      </c>
      <c r="D14" t="s">
        <v>994</v>
      </c>
      <c r="E14" t="s">
        <v>411</v>
      </c>
      <c r="F14" t="s">
        <v>335</v>
      </c>
      <c r="G14" t="s">
        <v>149</v>
      </c>
      <c r="H14" t="s">
        <v>255</v>
      </c>
      <c r="I14" s="65">
        <v>10.42</v>
      </c>
      <c r="J14" t="s">
        <v>101</v>
      </c>
      <c r="K14" s="66">
        <v>8.3000000000000001E-3</v>
      </c>
      <c r="L14" s="66">
        <v>8.2000000000000007E-3</v>
      </c>
      <c r="M14" s="65">
        <v>134920</v>
      </c>
      <c r="N14" s="65">
        <v>101.45</v>
      </c>
      <c r="O14" s="65">
        <v>136.87634</v>
      </c>
      <c r="P14" s="66">
        <v>4.0000000000000002E-4</v>
      </c>
      <c r="Q14" s="66">
        <v>4.8000000000000001E-2</v>
      </c>
      <c r="R14" s="66">
        <v>4.0000000000000002E-4</v>
      </c>
    </row>
    <row r="15" spans="1:80">
      <c r="A15" s="67" t="s">
        <v>986</v>
      </c>
      <c r="B15" s="14"/>
      <c r="C15" s="14"/>
      <c r="D15" s="14"/>
      <c r="I15" s="69">
        <v>3.01</v>
      </c>
      <c r="L15" s="68">
        <v>3.9800000000000002E-2</v>
      </c>
      <c r="M15" s="69">
        <v>1609436.39</v>
      </c>
      <c r="O15" s="69">
        <v>1696.599339865</v>
      </c>
      <c r="Q15" s="68">
        <v>0.59530000000000005</v>
      </c>
      <c r="R15" s="68">
        <v>5.0000000000000001E-3</v>
      </c>
    </row>
    <row r="16" spans="1:80">
      <c r="A16" t="s">
        <v>995</v>
      </c>
      <c r="B16" t="s">
        <v>996</v>
      </c>
      <c r="C16" t="s">
        <v>122</v>
      </c>
      <c r="D16" t="s">
        <v>997</v>
      </c>
      <c r="E16" t="s">
        <v>124</v>
      </c>
      <c r="F16" t="s">
        <v>509</v>
      </c>
      <c r="G16" t="s">
        <v>205</v>
      </c>
      <c r="H16" t="s">
        <v>735</v>
      </c>
      <c r="I16" s="65">
        <v>5.13</v>
      </c>
      <c r="J16" t="s">
        <v>101</v>
      </c>
      <c r="K16" s="66">
        <v>3.3500000000000002E-2</v>
      </c>
      <c r="L16" s="66">
        <v>2.7699999999999999E-2</v>
      </c>
      <c r="M16" s="65">
        <v>300000</v>
      </c>
      <c r="N16" s="65">
        <v>104.06</v>
      </c>
      <c r="O16" s="65">
        <v>312.18</v>
      </c>
      <c r="P16" s="66">
        <v>2.9999999999999997E-4</v>
      </c>
      <c r="Q16" s="66">
        <v>0.1095</v>
      </c>
      <c r="R16" s="66">
        <v>8.9999999999999998E-4</v>
      </c>
    </row>
    <row r="17" spans="1:18">
      <c r="A17" t="s">
        <v>998</v>
      </c>
      <c r="B17" t="s">
        <v>999</v>
      </c>
      <c r="C17" t="s">
        <v>122</v>
      </c>
      <c r="D17" t="s">
        <v>1000</v>
      </c>
      <c r="E17" t="s">
        <v>632</v>
      </c>
      <c r="F17" t="s">
        <v>596</v>
      </c>
      <c r="G17" t="s">
        <v>205</v>
      </c>
      <c r="H17" t="s">
        <v>1001</v>
      </c>
      <c r="I17" s="65">
        <v>0.75</v>
      </c>
      <c r="J17" t="s">
        <v>101</v>
      </c>
      <c r="K17" s="66">
        <v>2.5700000000000001E-2</v>
      </c>
      <c r="L17" s="66">
        <v>1.8800000000000001E-2</v>
      </c>
      <c r="M17" s="65">
        <v>200000</v>
      </c>
      <c r="N17" s="65">
        <v>101.15</v>
      </c>
      <c r="O17" s="65">
        <v>202.3</v>
      </c>
      <c r="P17" s="66">
        <v>1.1999999999999999E-3</v>
      </c>
      <c r="Q17" s="66">
        <v>7.0999999999999994E-2</v>
      </c>
      <c r="R17" s="66">
        <v>5.9999999999999995E-4</v>
      </c>
    </row>
    <row r="18" spans="1:18">
      <c r="A18" t="s">
        <v>1002</v>
      </c>
      <c r="B18" t="s">
        <v>1003</v>
      </c>
      <c r="C18" t="s">
        <v>122</v>
      </c>
      <c r="D18" t="s">
        <v>1004</v>
      </c>
      <c r="E18" t="s">
        <v>632</v>
      </c>
      <c r="F18" t="s">
        <v>591</v>
      </c>
      <c r="G18" t="s">
        <v>149</v>
      </c>
      <c r="H18" t="s">
        <v>1005</v>
      </c>
      <c r="I18" s="65">
        <v>4.3499999999999996</v>
      </c>
      <c r="J18" t="s">
        <v>101</v>
      </c>
      <c r="K18" s="66">
        <v>4.4699999999999997E-2</v>
      </c>
      <c r="L18" s="66">
        <v>4.1399999999999999E-2</v>
      </c>
      <c r="M18" s="65">
        <v>144815.38</v>
      </c>
      <c r="N18" s="65">
        <v>102.7</v>
      </c>
      <c r="O18" s="65">
        <v>148.72539526</v>
      </c>
      <c r="P18" s="66">
        <v>2.0000000000000001E-4</v>
      </c>
      <c r="Q18" s="66">
        <v>5.2200000000000003E-2</v>
      </c>
      <c r="R18" s="66">
        <v>4.0000000000000002E-4</v>
      </c>
    </row>
    <row r="19" spans="1:18">
      <c r="A19" t="s">
        <v>1006</v>
      </c>
      <c r="B19" t="s">
        <v>1007</v>
      </c>
      <c r="C19" t="s">
        <v>122</v>
      </c>
      <c r="D19" t="s">
        <v>1008</v>
      </c>
      <c r="E19" t="s">
        <v>503</v>
      </c>
      <c r="F19" t="s">
        <v>787</v>
      </c>
      <c r="G19" t="s">
        <v>149</v>
      </c>
      <c r="H19" t="s">
        <v>1009</v>
      </c>
      <c r="I19" s="65">
        <v>3.67</v>
      </c>
      <c r="J19" t="s">
        <v>101</v>
      </c>
      <c r="K19" s="66">
        <v>4.2999999999999997E-2</v>
      </c>
      <c r="L19" s="66">
        <v>3.1199999999999999E-2</v>
      </c>
      <c r="M19" s="65">
        <v>400000</v>
      </c>
      <c r="N19" s="65">
        <v>105.52</v>
      </c>
      <c r="O19" s="65">
        <v>422.08</v>
      </c>
      <c r="P19" s="66">
        <v>2E-3</v>
      </c>
      <c r="Q19" s="66">
        <v>0.14810000000000001</v>
      </c>
      <c r="R19" s="66">
        <v>1.2999999999999999E-3</v>
      </c>
    </row>
    <row r="20" spans="1:18">
      <c r="A20" t="s">
        <v>1010</v>
      </c>
      <c r="B20" t="s">
        <v>1011</v>
      </c>
      <c r="C20" t="s">
        <v>122</v>
      </c>
      <c r="D20" t="s">
        <v>1012</v>
      </c>
      <c r="E20" t="s">
        <v>615</v>
      </c>
      <c r="F20" t="s">
        <v>836</v>
      </c>
      <c r="G20" t="s">
        <v>205</v>
      </c>
      <c r="H20" t="s">
        <v>753</v>
      </c>
      <c r="I20" s="65">
        <v>2.02</v>
      </c>
      <c r="J20" t="s">
        <v>101</v>
      </c>
      <c r="K20" s="66">
        <v>6.4199999999999993E-2</v>
      </c>
      <c r="L20" s="66">
        <v>6.2100000000000002E-2</v>
      </c>
      <c r="M20" s="65">
        <v>550000</v>
      </c>
      <c r="N20" s="65">
        <v>104.74</v>
      </c>
      <c r="O20" s="65">
        <v>576.07000000000005</v>
      </c>
      <c r="P20" s="66">
        <v>1E-3</v>
      </c>
      <c r="Q20" s="66">
        <v>0.2021</v>
      </c>
      <c r="R20" s="66">
        <v>1.6999999999999999E-3</v>
      </c>
    </row>
    <row r="21" spans="1:18">
      <c r="A21" t="s">
        <v>1013</v>
      </c>
      <c r="B21" t="s">
        <v>1014</v>
      </c>
      <c r="C21" t="s">
        <v>122</v>
      </c>
      <c r="D21" t="s">
        <v>1015</v>
      </c>
      <c r="E21" t="s">
        <v>615</v>
      </c>
      <c r="F21" t="s">
        <v>214</v>
      </c>
      <c r="G21" t="s">
        <v>620</v>
      </c>
      <c r="H21" t="s">
        <v>1016</v>
      </c>
      <c r="I21" s="65">
        <v>0</v>
      </c>
      <c r="J21" t="s">
        <v>101</v>
      </c>
      <c r="K21" s="66">
        <v>8.6499999999999994E-2</v>
      </c>
      <c r="L21" s="66">
        <v>0</v>
      </c>
      <c r="M21" s="65">
        <v>14621.01</v>
      </c>
      <c r="N21" s="65">
        <v>241.05</v>
      </c>
      <c r="O21" s="65">
        <v>35.243944605000003</v>
      </c>
      <c r="P21" s="66">
        <v>5.0000000000000001E-4</v>
      </c>
      <c r="Q21" s="66">
        <v>1.24E-2</v>
      </c>
      <c r="R21" s="66">
        <v>1E-4</v>
      </c>
    </row>
    <row r="22" spans="1:18">
      <c r="A22" s="67" t="s">
        <v>316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5">
        <v>0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926</v>
      </c>
      <c r="B24" s="14"/>
      <c r="C24" s="14"/>
      <c r="D24" s="14"/>
      <c r="I24" s="69">
        <v>1.43</v>
      </c>
      <c r="L24" s="68">
        <v>3.3599999999999998E-2</v>
      </c>
      <c r="M24" s="69">
        <v>50000</v>
      </c>
      <c r="O24" s="69">
        <v>169.63391999999999</v>
      </c>
      <c r="Q24" s="68">
        <v>5.9499999999999997E-2</v>
      </c>
      <c r="R24" s="68">
        <v>5.0000000000000001E-4</v>
      </c>
    </row>
    <row r="25" spans="1:18">
      <c r="A25" t="s">
        <v>1017</v>
      </c>
      <c r="B25" t="s">
        <v>1018</v>
      </c>
      <c r="C25" t="s">
        <v>122</v>
      </c>
      <c r="D25" t="s">
        <v>997</v>
      </c>
      <c r="E25" t="s">
        <v>124</v>
      </c>
      <c r="F25" t="s">
        <v>509</v>
      </c>
      <c r="G25" t="s">
        <v>205</v>
      </c>
      <c r="H25" t="s">
        <v>1019</v>
      </c>
      <c r="I25" s="65">
        <v>1.43</v>
      </c>
      <c r="J25" t="s">
        <v>105</v>
      </c>
      <c r="K25" s="66">
        <v>4.4499999999999998E-2</v>
      </c>
      <c r="L25" s="66">
        <v>3.3599999999999998E-2</v>
      </c>
      <c r="M25" s="65">
        <v>50000</v>
      </c>
      <c r="N25" s="65">
        <v>101.76</v>
      </c>
      <c r="O25" s="65">
        <v>169.63391999999999</v>
      </c>
      <c r="P25" s="66">
        <v>2.0000000000000001E-4</v>
      </c>
      <c r="Q25" s="66">
        <v>5.9499999999999997E-2</v>
      </c>
      <c r="R25" s="66">
        <v>5.0000000000000001E-4</v>
      </c>
    </row>
    <row r="26" spans="1:18">
      <c r="A26" s="67" t="s">
        <v>219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317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I28" s="65">
        <v>0</v>
      </c>
      <c r="J28" t="s">
        <v>214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318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I30" s="65">
        <v>0</v>
      </c>
      <c r="J30" t="s">
        <v>214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88" t="s">
        <v>221</v>
      </c>
      <c r="B31" s="14"/>
      <c r="C31" s="14"/>
      <c r="D31" s="14"/>
    </row>
    <row r="32" spans="1:18">
      <c r="A32" s="88" t="s">
        <v>311</v>
      </c>
      <c r="B32" s="14"/>
      <c r="C32" s="14"/>
      <c r="D32" s="14"/>
    </row>
    <row r="33" spans="1:4">
      <c r="A33" s="88" t="s">
        <v>312</v>
      </c>
      <c r="B33" s="14"/>
      <c r="C33" s="14"/>
      <c r="D33" s="14"/>
    </row>
    <row r="34" spans="1:4">
      <c r="A34" s="88" t="s">
        <v>313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97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317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318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8" t="s">
        <v>221</v>
      </c>
      <c r="B18" s="14"/>
      <c r="C18" s="14"/>
      <c r="D18" s="14"/>
    </row>
    <row r="19" spans="1:12">
      <c r="A19" s="88" t="s">
        <v>311</v>
      </c>
      <c r="B19" s="14"/>
      <c r="C19" s="14"/>
      <c r="D19" s="14"/>
    </row>
    <row r="20" spans="1:12">
      <c r="A20" s="88" t="s">
        <v>312</v>
      </c>
      <c r="B20" s="14"/>
      <c r="C20" s="14"/>
      <c r="D20" s="14"/>
    </row>
    <row r="21" spans="1:12">
      <c r="A21" s="88" t="s">
        <v>313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684402.28</v>
      </c>
      <c r="F10" s="7"/>
      <c r="G10" s="63">
        <v>794.31728616800001</v>
      </c>
      <c r="H10" s="7"/>
      <c r="I10" s="64">
        <v>1</v>
      </c>
      <c r="J10" s="64">
        <v>2.3999999999999998E-3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684402.28</v>
      </c>
      <c r="G11" s="69">
        <v>794.31728616800001</v>
      </c>
      <c r="I11" s="68">
        <v>1</v>
      </c>
      <c r="J11" s="68">
        <v>2.3999999999999998E-3</v>
      </c>
    </row>
    <row r="12" spans="1:54">
      <c r="A12" s="67" t="s">
        <v>1020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1021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1022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1023</v>
      </c>
      <c r="B18" s="14"/>
      <c r="E18" s="69">
        <v>684402.28</v>
      </c>
      <c r="G18" s="69">
        <v>794.31728616800001</v>
      </c>
      <c r="I18" s="68">
        <v>1</v>
      </c>
      <c r="J18" s="68">
        <v>2.3999999999999998E-3</v>
      </c>
    </row>
    <row r="19" spans="1:10">
      <c r="A19" t="s">
        <v>1024</v>
      </c>
      <c r="B19" t="s">
        <v>1025</v>
      </c>
      <c r="C19" t="s">
        <v>101</v>
      </c>
      <c r="D19" t="s">
        <v>1026</v>
      </c>
      <c r="E19" s="65">
        <v>684402.28</v>
      </c>
      <c r="F19" s="65">
        <v>116.06</v>
      </c>
      <c r="G19" s="65">
        <v>794.31728616800001</v>
      </c>
      <c r="H19" s="66">
        <v>2.0159993445962019E-3</v>
      </c>
      <c r="I19" s="66">
        <v>1</v>
      </c>
      <c r="J19" s="66">
        <v>2.3999999999999998E-3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1027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1028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1029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1030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8" t="s">
        <v>221</v>
      </c>
      <c r="B29" s="14"/>
    </row>
    <row r="30" spans="1:10">
      <c r="A30" s="88" t="s">
        <v>311</v>
      </c>
      <c r="B30" s="14"/>
    </row>
    <row r="31" spans="1:10">
      <c r="A31" s="88" t="s">
        <v>312</v>
      </c>
      <c r="B31" s="14"/>
    </row>
    <row r="32" spans="1:10">
      <c r="A32" s="88" t="s">
        <v>313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8" ht="26.25" customHeight="1">
      <c r="A6" s="102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1031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214</v>
      </c>
      <c r="B12" t="s">
        <v>214</v>
      </c>
      <c r="C12" t="s">
        <v>214</v>
      </c>
      <c r="D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967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8" t="s">
        <v>221</v>
      </c>
      <c r="B15" s="14"/>
      <c r="C15" s="14"/>
    </row>
    <row r="16" spans="1:58">
      <c r="A16" s="88" t="s">
        <v>311</v>
      </c>
      <c r="B16" s="14"/>
      <c r="C16" s="14"/>
    </row>
    <row r="17" spans="1:3">
      <c r="A17" s="88" t="s">
        <v>312</v>
      </c>
      <c r="B17" s="14"/>
      <c r="C17" s="14"/>
    </row>
    <row r="18" spans="1:3">
      <c r="A18" s="88" t="s">
        <v>313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1" ht="26.25" customHeight="1">
      <c r="A6" s="102" t="s">
        <v>141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968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969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1032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926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968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971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926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8" t="s">
        <v>221</v>
      </c>
      <c r="B33" s="14"/>
      <c r="C33" s="14"/>
    </row>
    <row r="34" spans="1:3">
      <c r="A34" s="88" t="s">
        <v>311</v>
      </c>
      <c r="B34" s="14"/>
      <c r="C34" s="14"/>
    </row>
    <row r="35" spans="1:3">
      <c r="A35" s="88" t="s">
        <v>312</v>
      </c>
      <c r="B35" s="14"/>
      <c r="C35" s="14"/>
    </row>
    <row r="36" spans="1:3">
      <c r="A36" s="88" t="s">
        <v>313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142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968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969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1032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970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926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968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971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970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926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8" t="s">
        <v>221</v>
      </c>
      <c r="B31" s="14"/>
      <c r="C31" s="14"/>
    </row>
    <row r="32" spans="1:10">
      <c r="A32" s="88" t="s">
        <v>311</v>
      </c>
      <c r="B32" s="14"/>
      <c r="C32" s="14"/>
    </row>
    <row r="33" spans="1:3">
      <c r="A33" s="88" t="s">
        <v>312</v>
      </c>
      <c r="B33" s="14"/>
      <c r="C33" s="14"/>
    </row>
    <row r="34" spans="1:3">
      <c r="A34" s="88" t="s">
        <v>313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77" ht="26.25" customHeight="1">
      <c r="A6" s="102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973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974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975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221</v>
      </c>
      <c r="C39" s="14"/>
    </row>
    <row r="40" spans="1:16">
      <c r="A40" s="88" t="s">
        <v>311</v>
      </c>
      <c r="C40" s="14"/>
    </row>
    <row r="41" spans="1:16">
      <c r="A41" s="88" t="s">
        <v>312</v>
      </c>
      <c r="C41" s="14"/>
    </row>
    <row r="42" spans="1:16">
      <c r="A42" s="88" t="s">
        <v>313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59" width="9.140625" style="14" hidden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145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59" s="16" customFormat="1" ht="3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3.95</v>
      </c>
      <c r="I9" s="15"/>
      <c r="J9" s="15"/>
      <c r="K9" s="15"/>
      <c r="L9" s="64">
        <v>7.7000000000000002E-3</v>
      </c>
      <c r="M9" s="63">
        <v>4127068.19</v>
      </c>
      <c r="N9" s="7"/>
      <c r="O9" s="63">
        <v>4361.7077384465265</v>
      </c>
      <c r="P9" s="64">
        <v>1</v>
      </c>
      <c r="Q9" s="64">
        <v>1.2999999999999999E-2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3.95</v>
      </c>
      <c r="L10" s="68">
        <v>7.7000000000000002E-3</v>
      </c>
      <c r="M10" s="69">
        <v>4127068.19</v>
      </c>
      <c r="O10" s="69">
        <v>4361.7077384465265</v>
      </c>
      <c r="P10" s="68">
        <v>1</v>
      </c>
      <c r="Q10" s="68">
        <v>1.2999999999999999E-2</v>
      </c>
    </row>
    <row r="11" spans="1:59">
      <c r="A11" s="67" t="s">
        <v>1033</v>
      </c>
      <c r="H11" s="69">
        <v>3.95</v>
      </c>
      <c r="L11" s="68">
        <v>7.7000000000000002E-3</v>
      </c>
      <c r="M11" s="69">
        <v>4127068.19</v>
      </c>
      <c r="O11" s="69">
        <v>4361.7077384465265</v>
      </c>
      <c r="P11" s="68">
        <v>1</v>
      </c>
      <c r="Q11" s="68">
        <v>1.2999999999999999E-2</v>
      </c>
    </row>
    <row r="12" spans="1:59">
      <c r="A12" t="s">
        <v>1034</v>
      </c>
      <c r="B12" t="s">
        <v>1035</v>
      </c>
      <c r="C12" t="s">
        <v>1036</v>
      </c>
      <c r="D12" t="s">
        <v>1037</v>
      </c>
      <c r="E12" t="s">
        <v>401</v>
      </c>
      <c r="F12" t="s">
        <v>1038</v>
      </c>
      <c r="G12" t="s">
        <v>205</v>
      </c>
      <c r="H12" s="65">
        <v>1.3</v>
      </c>
      <c r="I12" t="s">
        <v>1039</v>
      </c>
      <c r="J12" t="s">
        <v>101</v>
      </c>
      <c r="K12" s="66">
        <v>2.1000000000000001E-2</v>
      </c>
      <c r="L12" s="66">
        <v>7.7000000000000002E-3</v>
      </c>
      <c r="M12" s="78">
        <v>4127068.19</v>
      </c>
      <c r="N12" s="65">
        <v>105.68538094463922</v>
      </c>
      <c r="O12" s="78">
        <v>4361.7077384465265</v>
      </c>
      <c r="P12" s="66">
        <v>8.6999999999999994E-3</v>
      </c>
      <c r="Q12" s="66">
        <v>1E-4</v>
      </c>
    </row>
    <row r="13" spans="1:59">
      <c r="A13" s="67" t="s">
        <v>1040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1041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1042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1043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1044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1045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1046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1047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1048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1049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1041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1042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1048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8" t="s">
        <v>221</v>
      </c>
    </row>
    <row r="40" spans="1:17">
      <c r="A40" s="88" t="s">
        <v>311</v>
      </c>
    </row>
    <row r="41" spans="1:17">
      <c r="A41" s="88" t="s">
        <v>312</v>
      </c>
    </row>
    <row r="42" spans="1:17">
      <c r="A42" s="88" t="s">
        <v>313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985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986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1050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1051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926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8" t="s">
        <v>221</v>
      </c>
    </row>
    <row r="24" spans="1:14">
      <c r="A24" s="88" t="s">
        <v>311</v>
      </c>
    </row>
    <row r="25" spans="1:14">
      <c r="A25" s="88" t="s">
        <v>312</v>
      </c>
    </row>
    <row r="26" spans="1:14">
      <c r="A26" s="88" t="s">
        <v>313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1052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1053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1052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1053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7" t="s">
        <v>168</v>
      </c>
      <c r="B5" s="108"/>
      <c r="C5" s="108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315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221</v>
      </c>
      <c r="C24" s="14"/>
    </row>
    <row r="25" spans="1:15">
      <c r="A25" s="88" t="s">
        <v>311</v>
      </c>
      <c r="C25" s="14"/>
    </row>
    <row r="26" spans="1:15">
      <c r="A26" s="88" t="s">
        <v>313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985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986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926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221</v>
      </c>
      <c r="C24" s="14"/>
    </row>
    <row r="25" spans="1:15">
      <c r="A25" s="88" t="s">
        <v>311</v>
      </c>
      <c r="C25" s="14"/>
    </row>
    <row r="26" spans="1:15">
      <c r="A26" s="88" t="s">
        <v>313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2" t="s">
        <v>178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985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986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316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926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8" t="s">
        <v>221</v>
      </c>
      <c r="C24" s="14"/>
    </row>
    <row r="25" spans="1:22">
      <c r="A25" s="88" t="s">
        <v>311</v>
      </c>
      <c r="C25" s="14"/>
    </row>
    <row r="26" spans="1:22">
      <c r="A26" s="88" t="s">
        <v>312</v>
      </c>
      <c r="C26" s="14"/>
    </row>
    <row r="27" spans="1:22">
      <c r="A27" s="88" t="s">
        <v>313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E512523-2712-40ED-B077-F49637EBE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EF8CB-C3DE-4A5D-A979-FD8FCCBBB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C22BB-6FE2-4888-80FB-F28D9A9C84C6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520042177_b9300_0121</dc:title>
  <dc:creator>Yuli</dc:creator>
  <cp:lastModifiedBy>User</cp:lastModifiedBy>
  <dcterms:created xsi:type="dcterms:W3CDTF">2015-11-10T09:34:27Z</dcterms:created>
  <dcterms:modified xsi:type="dcterms:W3CDTF">2022-02-01T12:51:31Z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