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39" i="1"/>
  <c r="D34" i="1"/>
  <c r="D30" i="1"/>
  <c r="D26" i="1"/>
  <c r="D21" i="1"/>
  <c r="D18" i="1"/>
  <c r="D17" i="1"/>
  <c r="D14" i="1"/>
  <c r="D13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7" i="2"/>
  <c r="D22" i="1" l="1"/>
  <c r="D27" i="1"/>
  <c r="D31" i="1"/>
  <c r="D35" i="1"/>
  <c r="D40" i="1"/>
  <c r="D15" i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<sst xmlns="http://schemas.openxmlformats.org/spreadsheetml/2006/main" count="2560" uniqueCount="363">
  <si>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</si>
  <si>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</si>
  <si>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</si>
  <si>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</si>
  <si>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</si>
  <si>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</si>
  <si>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</si>
  <si>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</si>
  <si>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</si>
  <si>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</si>
  <si>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</si>
  <si>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</si>
  <si>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</si>
  <si>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</si>
  <si>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</si>
  <si>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</si>
  <si>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</si>
  <si>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</si>
  <si>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</si>
  <si>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</si>
  <si>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</si>
  <si>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</si>
  <si>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</si>
  <si>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</si>
  <si>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</si>
  <si>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</si>
  <si>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</si>
  <si>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</si>
  <si>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</si>
  <si>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</si>
  <si>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</si>
  <si>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</si>
  <si>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</si>
  <si>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</si>
  <si>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</si>
  <si>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</si>
  <si>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</si>
  <si>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</si>
  <si>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</si>
  <si>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</si>
  <si>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</si>
  <si>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</si>
  <si>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</si>
  <si>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</si>
  <si>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</si>
  <si>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</si>
  <si>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</si>
  <si>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</si>
  <si>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</si>
  <si>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</si>
  <si>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</si>
  <si>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</si>
  <si>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</si>
  <si>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</si>
  <si>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</si>
  <si>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</si>
  <si>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</si>
  <si>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</si>
  <si>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</si>
  <si>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</si>
  <si>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</si>
  <si>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</si>
  <si>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</si>
  <si>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</si>
  <si>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</si>
  <si>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</si>
  <si>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</si>
  <si>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</si>
  <si>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</si>
  <si>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</si>
  <si>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</si>
  <si>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</si>
  <si>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</si>
  <si>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</si>
  <si>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</si>
  <si>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</si>
  <si>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</si>
  <si>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</si>
  <si>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</si>
  <si>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</si>
  <si>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</si>
  <si>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</si>
  <si>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</si>
  <si>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</si>
  <si>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</si>
  <si>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</si>
  <si>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</si>
  <si>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</si>
  <si>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</si>
  <si>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</si>
  <si>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</si>
  <si>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</si>
  <si>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</si>
  <si>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</si>
  <si>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</si>
  <si>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</si>
  <si>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</si>
  <si>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</si>
  <si>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</si>
  <si>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</si>
  <si>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</si>
  <si>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</si>
  <si>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</si>
  <si>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</si>
  <si>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</si>
  <si>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</si>
  <si>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</si>
  <si>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</si>
  <si>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</si>
  <si>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</si>
  <si>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</si>
  <si>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</si>
  <si>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</si>
  <si>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</si>
  <si>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</si>
  <si>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</si>
  <si>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</si>
  <si>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</si>
  <si>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</si>
  <si>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</si>
  <si>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</si>
  <si>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</si>
  <si>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</si>
  <si>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</si>
  <si>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</si>
  <si>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</si>
  <si>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</si>
  <si>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</si>
  <si>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</si>
  <si>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</si>
  <si>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</si>
  <si>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</si>
  <si>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</si>
  <si>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</si>
  <si>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</si>
  <si>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</si>
  <si>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</si>
  <si>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</si>
  <si>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</si>
  <si>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</si>
  <si>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</si>
  <si>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</si>
  <si>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</si>
  <si>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</si>
  <si>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</si>
  <si>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</si>
  <si>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</si>
  <si>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</si>
  <si>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</si>
  <si>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</si>
  <si>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</si>
  <si>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</si>
  <si>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</si>
  <si>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</si>
  <si>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</si>
  <si>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</si>
  <si>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</si>
  <si>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</si>
  <si>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</si>
  <si>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</si>
  <si>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</si>
  <si>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</si>
  <si>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</si>
  <si>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</si>
  <si>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</si>
  <si>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</si>
  <si>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</si>
  <si>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</si>
  <si>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</si>
  <si>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</si>
  <si>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</si>
  <si>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</si>
  <si>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</si>
  <si>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</si>
  <si>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</si>
  <si>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</si>
  <si>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</si>
  <si>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</si>
  <si>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</si>
  <si>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</si>
  <si>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</si>
  <si>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</si>
  <si>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</si>
  <si>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</si>
  <si>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</si>
  <si>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</si>
  <si>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</si>
  <si>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</si>
  <si>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</si>
  <si>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</si>
  <si>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</si>
  <si>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</si>
  <si>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</si>
  <si>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</si>
  <si>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</si>
  <si>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</si>
  <si>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</si>
  <si>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</si>
  <si>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</si>
  <si>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</si>
  <si>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</si>
  <si>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</si>
  <si>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</si>
  <si>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</si>
  <si>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</si>
  <si>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</si>
  <si>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</si>
  <si>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</si>
  <si>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</si>
  <si>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</si>
  <si>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</si>
  <si>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</si>
  <si>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</si>
  <si>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</si>
  <si>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</si>
  <si>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</si>
  <si>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</si>
  <si>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</si>
  <si>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</si>
  <si>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</si>
  <si>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פקדון לאומי 12/5/24 פריים-1.35% 35 יום- בנק לאומי</t>
  </si>
  <si>
    <t>96065- 10- בנק לאומי</t>
  </si>
  <si>
    <t>פיקדון חודשי לא צמוד 4.3% 28/3/24- בנק מזרחי</t>
  </si>
  <si>
    <t>96057- 20-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</si>
  <si>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</si>
  <si>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</si>
  <si>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</si>
  <si>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</si>
  <si>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</si>
  <si>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</si>
  <si>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</si>
  <si>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</si>
  <si>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</si>
  <si>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</si>
  <si>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</si>
  <si>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</si>
  <si>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1014- בנק ישראל- מק"מ</t>
  </si>
  <si>
    <t>8241010</t>
  </si>
  <si>
    <t>RF</t>
  </si>
  <si>
    <t>30/10/23</t>
  </si>
  <si>
    <t>מ.ק.מ.  214- בנק ישראל- מק"מ</t>
  </si>
  <si>
    <t>8240210</t>
  </si>
  <si>
    <t>21/02/23</t>
  </si>
  <si>
    <t>מ.ק.מ.  914- בנק ישראל- מק"מ</t>
  </si>
  <si>
    <t>8240913</t>
  </si>
  <si>
    <t>26/10/23</t>
  </si>
  <si>
    <t>מ.ק.מ. 114- בנק ישראל- מק"מ</t>
  </si>
  <si>
    <t>8240111</t>
  </si>
  <si>
    <t>16/02/23</t>
  </si>
  <si>
    <t>מ.ק.מ. 414- בנק ישראל- מק"מ</t>
  </si>
  <si>
    <t>8240418</t>
  </si>
  <si>
    <t>02/11/23</t>
  </si>
  <si>
    <t>מ.ק.מ. 714- בנק ישראל- מק"מ</t>
  </si>
  <si>
    <t>8240715</t>
  </si>
  <si>
    <t>31/07/23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</si>
  <si>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</si>
  <si>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</si>
  <si>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</si>
  <si>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</si>
  <si>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</si>
  <si>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</si>
  <si>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</si>
  <si>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</si>
  <si>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</si>
  <si>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</si>
  <si>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</si>
  <si>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</si>
  <si>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</si>
  <si>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178- לאומי</t>
  </si>
  <si>
    <t>6040323</t>
  </si>
  <si>
    <t>520018078</t>
  </si>
  <si>
    <t>בנקים</t>
  </si>
  <si>
    <t>לאומי אג"ח 180- לאומי</t>
  </si>
  <si>
    <t>6040422</t>
  </si>
  <si>
    <t>מזרחי  טפ הנפק   40</t>
  </si>
  <si>
    <t>2310167</t>
  </si>
  <si>
    <t>520032046</t>
  </si>
  <si>
    <t>פועלים  אגח 101- פועלים</t>
  </si>
  <si>
    <t>1191337</t>
  </si>
  <si>
    <t>520000118</t>
  </si>
  <si>
    <t>29/11/22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</si>
  <si>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</si>
  <si>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</si>
  <si>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</si>
  <si>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</si>
  <si>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</si>
  <si>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</si>
  <si>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כיל       אגח ה</t>
  </si>
  <si>
    <t>2810299</t>
  </si>
  <si>
    <t>520027830</t>
  </si>
  <si>
    <t>כימיה, גומי ופלסטיק</t>
  </si>
  <si>
    <t>ilAA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</si>
  <si>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</si>
  <si>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</si>
  <si>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</si>
  <si>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</si>
  <si>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</si>
  <si>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</si>
  <si>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</si>
  <si>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</si>
  <si>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</si>
  <si>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</si>
  <si>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</si>
  <si>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</si>
  <si>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</si>
  <si>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</si>
  <si>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</si>
  <si>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</si>
  <si>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</si>
  <si>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</si>
  <si>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</si>
  <si>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</si>
  <si>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</si>
  <si>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</si>
  <si>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</si>
  <si>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</si>
  <si>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</si>
  <si>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</si>
  <si>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</si>
  <si>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</si>
  <si>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</si>
  <si>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</si>
  <si>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</si>
  <si>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</si>
  <si>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</si>
  <si>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</si>
  <si>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</si>
  <si>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</si>
  <si>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</si>
  <si>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</si>
  <si>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</si>
  <si>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</si>
  <si>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</si>
  <si>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</si>
  <si>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</si>
  <si>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</si>
  <si>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</si>
  <si>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</si>
  <si>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</si>
  <si>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</si>
  <si>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</si>
  <si>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</si>
  <si>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</si>
  <si>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20/08/23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</si>
  <si>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</si>
  <si>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</si>
  <si>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</si>
  <si>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</si>
  <si>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</si>
  <si>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</si>
  <si>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</si>
  <si>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</si>
  <si>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</si>
  <si>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</si>
  <si>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</si>
  <si>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</si>
  <si>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דיסקונט לא צמוד 5.2% 30/05/24- דיסקונט</t>
  </si>
  <si>
    <t>96066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</si>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</sst>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83359.655321490573</v>
      </c>
      <c r="D11" s="76">
        <f>C11/$C$42</f>
        <v>0.23303259154398595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242562.8555229</v>
      </c>
      <c r="D13" s="78">
        <f t="shared" ref="D13:D22" si="0">C13/$C$42</f>
        <v>0.67808642702290978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4824.0871881559997</v>
      </c>
      <c r="D15" s="78">
        <f t="shared" si="0"/>
        <v>1.3485774802625843E-2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5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2637.9663500000001</v>
      </c>
      <c r="D33" s="78">
        <f t="shared" si="1"/>
        <v>7.3744562951407527E-3</v>
      </c>
    </row>
    <row r="34" spans="1:4">
      <c r="A34" s="10" t="s">
        <v>13</v>
      </c>
      <c r="B34" s="69" t="s">
        <v>35</v>
      </c>
      <c r="C34" s="77">
        <v>24332.16</v>
      </c>
      <c r="D34" s="78">
        <f t="shared" si="1"/>
        <v>6.8020750335337679E-2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>C36/$C$42</f>
        <v>0</v>
      </c>
    </row>
    <row r="37" spans="1:4">
      <c r="A37" s="10" t="s">
        <v>13</v>
      </c>
      <c r="B37" s="69" t="s">
        <v>38</v>
      </c>
      <c r="C37" s="77">
        <v>0</v>
      </c>
      <c r="D37" s="78">
        <f>C37/$C$42</f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357716.72438254656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83359.655321490573</v>
      </c>
      <c r="K11" s="76">
        <f>J11/$J$11</f>
        <v>1</v>
      </c>
      <c r="L11" s="76">
        <f>J11/'סכום נכסי הקרן'!$C$42</f>
        <v>0.23303259154398595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J13+J22</f>
        <v>83359.655321490573</v>
      </c>
      <c r="K12" s="80">
        <f t="shared" ref="K12:K36" si="0">J12/$J$11</f>
        <v>1</v>
      </c>
      <c r="L12" s="80">
        <f>J12/'סכום נכסי הקרן'!$C$42</f>
        <v>0.23303259154398595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J14+J15+J16+J17</f>
        <v>-1219.6946099999398</v>
      </c>
      <c r="K13" s="80">
        <f t="shared" si="0"/>
        <v>-1.463171369046551E-2</v>
      </c>
      <c r="L13" s="80">
        <f>J13/'סכום נכסי הקרן'!$C$42</f>
        <v>-3.4096661600187968E-3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100</v>
      </c>
      <c r="K14" s="78">
        <f t="shared" si="0"/>
        <v>1.1996210830567033E-3</v>
      </c>
      <c r="L14" s="78">
        <f>J14/'סכום נכסי הקרן'!$C$42</f>
        <v>2.7955080985550681E-4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49.998860000000001</v>
      </c>
      <c r="K15" s="78">
        <f t="shared" si="0"/>
        <v>5.9979686584800483E-4</v>
      </c>
      <c r="L15" s="78">
        <f>J15/'סכום נכסי הקרן'!$C$42</f>
        <v>1.3977221804852103E-4</v>
      </c>
    </row>
    <row r="16" spans="2:13">
      <c r="B16" t="s">
        <v>210</v>
      </c>
      <c r="C16" t="s">
        <v>211</v>
      </c>
      <c r="D16" t="s">
        <v>212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99.957999999999998</v>
      </c>
      <c r="K16" s="78">
        <f t="shared" si="0"/>
        <v>1.1991172422018193E-3</v>
      </c>
      <c r="L16" s="78">
        <f>J16/'סכום נכסי הקרן'!$C$42</f>
        <v>2.7943339851536745E-4</v>
      </c>
    </row>
    <row r="17" spans="2:12">
      <c r="B17" t="s">
        <v>213</v>
      </c>
      <c r="C17" t="s">
        <v>214</v>
      </c>
      <c r="D17" t="s">
        <v>215</v>
      </c>
      <c r="E17" t="s">
        <v>205</v>
      </c>
      <c r="F17" t="s">
        <v>206</v>
      </c>
      <c r="G17" t="s">
        <v>102</v>
      </c>
      <c r="H17" s="78">
        <v>0</v>
      </c>
      <c r="I17" s="78">
        <v>0</v>
      </c>
      <c r="J17" s="77">
        <f>6212.0224-7681.67386999994</f>
        <v>-1469.6514699999398</v>
      </c>
      <c r="K17" s="78">
        <f t="shared" si="0"/>
        <v>-1.7630248881572039E-2</v>
      </c>
      <c r="L17" s="78">
        <f>J17/'סכום נכסי הקרן'!$C$42</f>
        <v>-4.1084225864381919E-3</v>
      </c>
    </row>
    <row r="18" spans="2:12">
      <c r="B18" s="79" t="s">
        <v>216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219</v>
      </c>
      <c r="D22" s="16"/>
      <c r="I22" s="80">
        <v>0</v>
      </c>
      <c r="J22" s="81">
        <v>84579.349931490506</v>
      </c>
      <c r="K22" s="80">
        <f t="shared" si="0"/>
        <v>1.0146317136904655</v>
      </c>
      <c r="L22" s="80">
        <f>J22/'סכום נכסי הקרן'!$C$42</f>
        <v>0.23644225770400473</v>
      </c>
    </row>
    <row r="23" spans="2:12">
      <c r="B23" t="s">
        <v>220</v>
      </c>
      <c r="C23" t="s">
        <v>221</v>
      </c>
      <c r="D23" t="s">
        <v>209</v>
      </c>
      <c r="E23" t="s">
        <v>205</v>
      </c>
      <c r="F23" t="s">
        <v>206</v>
      </c>
      <c r="G23" t="s">
        <v>102</v>
      </c>
      <c r="H23" s="78">
        <v>4.9000000000000002E-2</v>
      </c>
      <c r="I23" s="78">
        <v>0</v>
      </c>
      <c r="J23" s="77">
        <v>23711.046575342501</v>
      </c>
      <c r="K23" s="78">
        <f t="shared" si="0"/>
        <v>0.28444271373120306</v>
      </c>
      <c r="L23" s="78">
        <f>J23/'סכום נכסי הקרן'!$C$42</f>
        <v>6.628442272658637E-2</v>
      </c>
    </row>
    <row r="24" spans="2:12">
      <c r="B24" t="s">
        <v>222</v>
      </c>
      <c r="C24" t="s">
        <v>223</v>
      </c>
      <c r="D24" t="s">
        <v>215</v>
      </c>
      <c r="E24" t="s">
        <v>205</v>
      </c>
      <c r="F24" t="s">
        <v>206</v>
      </c>
      <c r="G24" t="s">
        <v>102</v>
      </c>
      <c r="H24" s="78">
        <v>4.2999999999999997E-2</v>
      </c>
      <c r="I24" s="78">
        <v>0</v>
      </c>
      <c r="J24" s="77">
        <v>24788.843835600001</v>
      </c>
      <c r="K24" s="78">
        <f t="shared" si="0"/>
        <v>0.29737219689785954</v>
      </c>
      <c r="L24" s="78">
        <f>J24/'סכום נכסי הקרן'!$C$42</f>
        <v>6.9297413696236668E-2</v>
      </c>
    </row>
    <row r="25" spans="2:12">
      <c r="B25" t="s">
        <v>224</v>
      </c>
      <c r="C25" t="s">
        <v>225</v>
      </c>
      <c r="D25" t="s">
        <v>209</v>
      </c>
      <c r="E25" t="s">
        <v>205</v>
      </c>
      <c r="F25" t="s">
        <v>206</v>
      </c>
      <c r="G25" t="s">
        <v>102</v>
      </c>
      <c r="H25" s="78">
        <v>4.9000000000000002E-2</v>
      </c>
      <c r="I25" s="78">
        <v>0</v>
      </c>
      <c r="J25" s="77">
        <v>36079.459520548</v>
      </c>
      <c r="K25" s="78">
        <f t="shared" si="0"/>
        <v>0.43281680306140274</v>
      </c>
      <c r="L25" s="78">
        <f>J25/'סכום נכסי הקרן'!$C$42</f>
        <v>0.10086042128118168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217</v>
      </c>
      <c r="C36" t="s">
        <v>217</v>
      </c>
      <c r="D36" s="16"/>
      <c r="E36" t="s">
        <v>217</v>
      </c>
      <c r="G36" t="s">
        <v>217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0.53</v>
      </c>
      <c r="I11" s="7"/>
      <c r="J11" s="7"/>
      <c r="K11" s="76">
        <v>4.0800000000000003E-2</v>
      </c>
      <c r="L11" s="75">
        <v>247912209</v>
      </c>
      <c r="M11" s="7"/>
      <c r="N11" s="75">
        <v>0</v>
      </c>
      <c r="O11" s="75">
        <v>242562.8555229</v>
      </c>
      <c r="P11" s="7"/>
      <c r="Q11" s="76">
        <v>1</v>
      </c>
      <c r="R11" s="76">
        <v>0.66379999999999995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0.53</v>
      </c>
      <c r="K12" s="80">
        <v>4.0800000000000003E-2</v>
      </c>
      <c r="L12" s="81">
        <v>247912209</v>
      </c>
      <c r="N12" s="81">
        <v>0</v>
      </c>
      <c r="O12" s="81">
        <v>242562.8555229</v>
      </c>
      <c r="Q12" s="80">
        <v>1</v>
      </c>
      <c r="R12" s="80">
        <v>0.66379999999999995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217</v>
      </c>
      <c r="C15" t="s">
        <v>217</v>
      </c>
      <c r="D15" s="16"/>
      <c r="E15" t="s">
        <v>217</v>
      </c>
      <c r="H15" s="77">
        <v>0</v>
      </c>
      <c r="I15" t="s">
        <v>217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0.53</v>
      </c>
      <c r="K16" s="80">
        <v>4.0800000000000003E-2</v>
      </c>
      <c r="L16" s="81">
        <v>247912209</v>
      </c>
      <c r="N16" s="81">
        <v>0</v>
      </c>
      <c r="O16" s="81">
        <v>242562.8555229</v>
      </c>
      <c r="Q16" s="80">
        <v>1</v>
      </c>
      <c r="R16" s="80">
        <v>0.66379999999999995</v>
      </c>
    </row>
    <row r="17" spans="2:18">
      <c r="B17" s="79" t="s">
        <v>235</v>
      </c>
      <c r="C17" s="16"/>
      <c r="D17" s="16"/>
      <c r="H17" s="81">
        <v>0.53</v>
      </c>
      <c r="K17" s="80">
        <v>4.0800000000000003E-2</v>
      </c>
      <c r="L17" s="81">
        <v>247912209</v>
      </c>
      <c r="N17" s="81">
        <v>0</v>
      </c>
      <c r="O17" s="81">
        <v>242562.8555229</v>
      </c>
      <c r="Q17" s="80">
        <v>1</v>
      </c>
      <c r="R17" s="80">
        <v>0.66379999999999995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0.76</v>
      </c>
      <c r="I18" t="s">
        <v>102</v>
      </c>
      <c r="J18" s="78">
        <v>0</v>
      </c>
      <c r="K18" s="78">
        <v>4.1700000000000001E-2</v>
      </c>
      <c r="L18" s="77">
        <v>73906148</v>
      </c>
      <c r="M18" s="77">
        <v>96.96</v>
      </c>
      <c r="N18" s="77">
        <v>0</v>
      </c>
      <c r="O18" s="77">
        <v>71659.401100799994</v>
      </c>
      <c r="P18" s="78">
        <v>4.1000000000000003E-3</v>
      </c>
      <c r="Q18" s="78">
        <v>0.2954</v>
      </c>
      <c r="R18" s="78">
        <v>0.1961</v>
      </c>
    </row>
    <row r="19" spans="2:18">
      <c r="B19" t="s">
        <v>240</v>
      </c>
      <c r="C19" t="s">
        <v>241</v>
      </c>
      <c r="D19" t="s">
        <v>100</v>
      </c>
      <c r="E19" t="s">
        <v>238</v>
      </c>
      <c r="G19" t="s">
        <v>242</v>
      </c>
      <c r="H19" s="77">
        <v>0.1</v>
      </c>
      <c r="I19" t="s">
        <v>102</v>
      </c>
      <c r="J19" s="78">
        <v>0</v>
      </c>
      <c r="K19" s="78">
        <v>4.4299999999999999E-2</v>
      </c>
      <c r="L19" s="77">
        <v>20337081</v>
      </c>
      <c r="M19" s="77">
        <v>99.55</v>
      </c>
      <c r="N19" s="77">
        <v>0</v>
      </c>
      <c r="O19" s="77">
        <v>20245.564135500001</v>
      </c>
      <c r="P19" s="78">
        <v>4.0000000000000002E-4</v>
      </c>
      <c r="Q19" s="78">
        <v>8.3500000000000005E-2</v>
      </c>
      <c r="R19" s="78">
        <v>5.5399999999999998E-2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0.68</v>
      </c>
      <c r="I20" t="s">
        <v>102</v>
      </c>
      <c r="J20" s="78">
        <v>0</v>
      </c>
      <c r="K20" s="78">
        <v>4.1300000000000003E-2</v>
      </c>
      <c r="L20" s="77">
        <v>65552706</v>
      </c>
      <c r="M20" s="77">
        <v>97.29</v>
      </c>
      <c r="N20" s="77">
        <v>0</v>
      </c>
      <c r="O20" s="77">
        <v>63776.227667400002</v>
      </c>
      <c r="P20" s="78">
        <v>3.5999999999999999E-3</v>
      </c>
      <c r="Q20" s="78">
        <v>0.26290000000000002</v>
      </c>
      <c r="R20" s="78">
        <v>0.17449999999999999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0.01</v>
      </c>
      <c r="I21" t="s">
        <v>102</v>
      </c>
      <c r="J21" s="78">
        <v>0</v>
      </c>
      <c r="K21" s="78">
        <v>2.46E-2</v>
      </c>
      <c r="L21" s="77">
        <v>20048134</v>
      </c>
      <c r="M21" s="77">
        <v>99.98</v>
      </c>
      <c r="N21" s="77">
        <v>0</v>
      </c>
      <c r="O21" s="77">
        <v>20044.1243732</v>
      </c>
      <c r="P21" s="78">
        <v>4.0000000000000002E-4</v>
      </c>
      <c r="Q21" s="78">
        <v>8.2600000000000007E-2</v>
      </c>
      <c r="R21" s="78">
        <v>5.4899999999999997E-2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0.26</v>
      </c>
      <c r="I22" t="s">
        <v>102</v>
      </c>
      <c r="J22" s="78">
        <v>0</v>
      </c>
      <c r="K22" s="78">
        <v>4.3900000000000002E-2</v>
      </c>
      <c r="L22" s="77">
        <v>20360000</v>
      </c>
      <c r="M22" s="77">
        <v>98.9</v>
      </c>
      <c r="N22" s="77">
        <v>0</v>
      </c>
      <c r="O22" s="77">
        <v>20136.04</v>
      </c>
      <c r="P22" s="78">
        <v>1E-3</v>
      </c>
      <c r="Q22" s="78">
        <v>8.3000000000000004E-2</v>
      </c>
      <c r="R22" s="78">
        <v>5.5100000000000003E-2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0.51</v>
      </c>
      <c r="I23" t="s">
        <v>102</v>
      </c>
      <c r="J23" s="78">
        <v>0</v>
      </c>
      <c r="K23" s="78">
        <v>4.2999999999999997E-2</v>
      </c>
      <c r="L23" s="77">
        <v>47708140</v>
      </c>
      <c r="M23" s="77">
        <v>97.89</v>
      </c>
      <c r="N23" s="77">
        <v>0</v>
      </c>
      <c r="O23" s="77">
        <v>46701.498246000003</v>
      </c>
      <c r="P23" s="78">
        <v>2.7000000000000001E-3</v>
      </c>
      <c r="Q23" s="78">
        <v>0.1925</v>
      </c>
      <c r="R23" s="78">
        <v>0.1278</v>
      </c>
    </row>
    <row r="24" spans="2:18">
      <c r="B24" s="79" t="s">
        <v>255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217</v>
      </c>
      <c r="C27" t="s">
        <v>217</v>
      </c>
      <c r="D27" s="16"/>
      <c r="E27" t="s">
        <v>217</v>
      </c>
      <c r="H27" s="77">
        <v>0</v>
      </c>
      <c r="I27" t="s">
        <v>217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217</v>
      </c>
      <c r="C29" t="s">
        <v>217</v>
      </c>
      <c r="D29" s="16"/>
      <c r="E29" t="s">
        <v>217</v>
      </c>
      <c r="H29" s="77">
        <v>0</v>
      </c>
      <c r="I29" t="s">
        <v>217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217</v>
      </c>
      <c r="C32" t="s">
        <v>217</v>
      </c>
      <c r="D32" s="16"/>
      <c r="E32" t="s">
        <v>217</v>
      </c>
      <c r="H32" s="77">
        <v>0</v>
      </c>
      <c r="I32" t="s">
        <v>217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217</v>
      </c>
      <c r="C34" t="s">
        <v>217</v>
      </c>
      <c r="D34" s="16"/>
      <c r="E34" t="s">
        <v>217</v>
      </c>
      <c r="H34" s="77">
        <v>0</v>
      </c>
      <c r="I34" t="s">
        <v>217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260</v>
      </c>
      <c r="C35" s="16"/>
      <c r="D35" s="16"/>
    </row>
    <row r="36" spans="2:18">
      <c r="B36" t="s">
        <v>261</v>
      </c>
      <c r="C36" s="16"/>
      <c r="D36" s="16"/>
    </row>
    <row r="37" spans="2:18">
      <c r="B37" t="s">
        <v>262</v>
      </c>
      <c r="C37" s="16"/>
      <c r="D37" s="16"/>
    </row>
    <row r="38" spans="2:18">
      <c r="B38" t="s">
        <v>263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0.94</v>
      </c>
      <c r="L11" s="7"/>
      <c r="M11" s="7"/>
      <c r="N11" s="76">
        <v>4.3700000000000003E-2</v>
      </c>
      <c r="O11" s="75">
        <v>4830856.34</v>
      </c>
      <c r="P11" s="33"/>
      <c r="Q11" s="75">
        <v>0</v>
      </c>
      <c r="R11" s="75">
        <v>4824.0871881559997</v>
      </c>
      <c r="S11" s="7"/>
      <c r="T11" s="76">
        <v>1</v>
      </c>
      <c r="U11" s="76">
        <v>1.32E-2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0.94</v>
      </c>
      <c r="N12" s="80">
        <v>4.3700000000000003E-2</v>
      </c>
      <c r="O12" s="81">
        <v>4830856.34</v>
      </c>
      <c r="Q12" s="81">
        <v>0</v>
      </c>
      <c r="R12" s="81">
        <v>4824.0871881559997</v>
      </c>
      <c r="T12" s="80">
        <v>1</v>
      </c>
      <c r="U12" s="80">
        <v>1.32E-2</v>
      </c>
    </row>
    <row r="13" spans="2:66">
      <c r="B13" s="79" t="s">
        <v>264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0.94</v>
      </c>
      <c r="N15" s="80">
        <v>4.3700000000000003E-2</v>
      </c>
      <c r="O15" s="81">
        <v>4830856.34</v>
      </c>
      <c r="Q15" s="81">
        <v>0</v>
      </c>
      <c r="R15" s="81">
        <v>4824.0871881559997</v>
      </c>
      <c r="T15" s="80">
        <v>1</v>
      </c>
      <c r="U15" s="80">
        <v>1.32E-2</v>
      </c>
    </row>
    <row r="16" spans="2:66">
      <c r="B16" t="s">
        <v>268</v>
      </c>
      <c r="C16" t="s">
        <v>269</v>
      </c>
      <c r="D16" t="s">
        <v>100</v>
      </c>
      <c r="E16" t="s">
        <v>123</v>
      </c>
      <c r="F16" t="s">
        <v>270</v>
      </c>
      <c r="G16" t="s">
        <v>271</v>
      </c>
      <c r="H16" t="s">
        <v>205</v>
      </c>
      <c r="I16" t="s">
        <v>206</v>
      </c>
      <c r="J16" t="s">
        <v>251</v>
      </c>
      <c r="K16" s="77">
        <v>0.25</v>
      </c>
      <c r="L16" t="s">
        <v>102</v>
      </c>
      <c r="M16" s="78">
        <v>3.0099999999999998E-2</v>
      </c>
      <c r="N16" s="78">
        <v>4.53E-2</v>
      </c>
      <c r="O16" s="77">
        <v>869685</v>
      </c>
      <c r="P16" s="77">
        <v>100.36</v>
      </c>
      <c r="Q16" s="77">
        <v>0</v>
      </c>
      <c r="R16" s="77">
        <v>872.81586600000003</v>
      </c>
      <c r="S16" s="78">
        <v>8.0000000000000004E-4</v>
      </c>
      <c r="T16" s="78">
        <v>0.18090000000000001</v>
      </c>
      <c r="U16" s="78">
        <v>2.3999999999999998E-3</v>
      </c>
    </row>
    <row r="17" spans="2:21">
      <c r="B17" t="s">
        <v>272</v>
      </c>
      <c r="C17" t="s">
        <v>273</v>
      </c>
      <c r="D17" t="s">
        <v>100</v>
      </c>
      <c r="E17" t="s">
        <v>123</v>
      </c>
      <c r="F17" t="s">
        <v>270</v>
      </c>
      <c r="G17" t="s">
        <v>271</v>
      </c>
      <c r="H17" t="s">
        <v>205</v>
      </c>
      <c r="I17" t="s">
        <v>206</v>
      </c>
      <c r="J17" t="s">
        <v>242</v>
      </c>
      <c r="K17" s="77">
        <v>1.1399999999999999</v>
      </c>
      <c r="L17" t="s">
        <v>102</v>
      </c>
      <c r="M17" s="78">
        <v>2.0199999999999999E-2</v>
      </c>
      <c r="N17" s="78">
        <v>4.2999999999999997E-2</v>
      </c>
      <c r="O17" s="77">
        <v>638373.5</v>
      </c>
      <c r="P17" s="77">
        <v>99.14</v>
      </c>
      <c r="Q17" s="77">
        <v>0</v>
      </c>
      <c r="R17" s="77">
        <v>632.88348789999998</v>
      </c>
      <c r="S17" s="78">
        <v>8.0000000000000004E-4</v>
      </c>
      <c r="T17" s="78">
        <v>0.13120000000000001</v>
      </c>
      <c r="U17" s="78">
        <v>1.6999999999999999E-3</v>
      </c>
    </row>
    <row r="18" spans="2:21">
      <c r="B18" t="s">
        <v>274</v>
      </c>
      <c r="C18" t="s">
        <v>275</v>
      </c>
      <c r="D18" t="s">
        <v>100</v>
      </c>
      <c r="E18" t="s">
        <v>123</v>
      </c>
      <c r="F18" t="s">
        <v>276</v>
      </c>
      <c r="G18" t="s">
        <v>271</v>
      </c>
      <c r="H18" t="s">
        <v>205</v>
      </c>
      <c r="I18" t="s">
        <v>206</v>
      </c>
      <c r="J18" t="s">
        <v>239</v>
      </c>
      <c r="K18" s="77">
        <v>1.41</v>
      </c>
      <c r="L18" t="s">
        <v>102</v>
      </c>
      <c r="M18" s="78">
        <v>2.98E-2</v>
      </c>
      <c r="N18" s="78">
        <v>4.2799999999999998E-2</v>
      </c>
      <c r="O18" s="77">
        <v>1627670</v>
      </c>
      <c r="P18" s="77">
        <v>99.89</v>
      </c>
      <c r="Q18" s="77">
        <v>0</v>
      </c>
      <c r="R18" s="77">
        <v>1625.879563</v>
      </c>
      <c r="S18" s="78">
        <v>5.9999999999999995E-4</v>
      </c>
      <c r="T18" s="78">
        <v>0.33700000000000002</v>
      </c>
      <c r="U18" s="78">
        <v>4.4000000000000003E-3</v>
      </c>
    </row>
    <row r="19" spans="2:21">
      <c r="B19" t="s">
        <v>277</v>
      </c>
      <c r="C19" t="s">
        <v>278</v>
      </c>
      <c r="D19" t="s">
        <v>100</v>
      </c>
      <c r="E19" t="s">
        <v>123</v>
      </c>
      <c r="F19" t="s">
        <v>279</v>
      </c>
      <c r="G19" t="s">
        <v>271</v>
      </c>
      <c r="H19" t="s">
        <v>205</v>
      </c>
      <c r="I19" t="s">
        <v>206</v>
      </c>
      <c r="J19" t="s">
        <v>280</v>
      </c>
      <c r="K19" s="77">
        <v>1.38</v>
      </c>
      <c r="L19" t="s">
        <v>102</v>
      </c>
      <c r="M19" s="78">
        <v>3.7600000000000001E-2</v>
      </c>
      <c r="N19" s="78">
        <v>4.1500000000000002E-2</v>
      </c>
      <c r="O19" s="77">
        <v>740000</v>
      </c>
      <c r="P19" s="77">
        <v>99.85</v>
      </c>
      <c r="Q19" s="77">
        <v>0</v>
      </c>
      <c r="R19" s="77">
        <v>738.89</v>
      </c>
      <c r="S19" s="78">
        <v>5.9999999999999995E-4</v>
      </c>
      <c r="T19" s="78">
        <v>0.1532</v>
      </c>
      <c r="U19" s="78">
        <v>2E-3</v>
      </c>
    </row>
    <row r="20" spans="2:21">
      <c r="B20" t="s">
        <v>281</v>
      </c>
      <c r="C20" t="s">
        <v>282</v>
      </c>
      <c r="D20" t="s">
        <v>100</v>
      </c>
      <c r="E20" t="s">
        <v>123</v>
      </c>
      <c r="F20" t="s">
        <v>283</v>
      </c>
      <c r="G20" t="s">
        <v>284</v>
      </c>
      <c r="H20" t="s">
        <v>285</v>
      </c>
      <c r="I20" t="s">
        <v>150</v>
      </c>
      <c r="J20" t="s">
        <v>286</v>
      </c>
      <c r="K20" s="77">
        <v>0.42</v>
      </c>
      <c r="L20" t="s">
        <v>102</v>
      </c>
      <c r="M20" s="78">
        <v>1.49E-2</v>
      </c>
      <c r="N20" s="78">
        <v>4.6899999999999997E-2</v>
      </c>
      <c r="O20" s="77">
        <v>195610.84</v>
      </c>
      <c r="P20" s="77">
        <v>98.84</v>
      </c>
      <c r="Q20" s="77">
        <v>0</v>
      </c>
      <c r="R20" s="77">
        <v>193.341754256</v>
      </c>
      <c r="S20" s="78">
        <v>1.6000000000000001E-3</v>
      </c>
      <c r="T20" s="78">
        <v>4.0099999999999997E-2</v>
      </c>
      <c r="U20" s="78">
        <v>5.0000000000000001E-4</v>
      </c>
    </row>
    <row r="21" spans="2:21">
      <c r="B21" t="s">
        <v>287</v>
      </c>
      <c r="C21" t="s">
        <v>288</v>
      </c>
      <c r="D21" t="s">
        <v>100</v>
      </c>
      <c r="E21" t="s">
        <v>123</v>
      </c>
      <c r="F21" t="s">
        <v>289</v>
      </c>
      <c r="G21" t="s">
        <v>290</v>
      </c>
      <c r="H21" t="s">
        <v>291</v>
      </c>
      <c r="I21" t="s">
        <v>206</v>
      </c>
      <c r="J21" t="s">
        <v>251</v>
      </c>
      <c r="K21" s="77">
        <v>0.25</v>
      </c>
      <c r="L21" t="s">
        <v>102</v>
      </c>
      <c r="M21" s="78">
        <v>2.4500000000000001E-2</v>
      </c>
      <c r="N21" s="78">
        <v>4.5600000000000002E-2</v>
      </c>
      <c r="O21" s="77">
        <v>759517</v>
      </c>
      <c r="P21" s="77">
        <v>100.1</v>
      </c>
      <c r="Q21" s="77">
        <v>0</v>
      </c>
      <c r="R21" s="77">
        <v>760.27651700000001</v>
      </c>
      <c r="S21" s="78">
        <v>1.9E-3</v>
      </c>
      <c r="T21" s="78">
        <v>0.15759999999999999</v>
      </c>
      <c r="U21" s="78">
        <v>2.0999999999999999E-3</v>
      </c>
    </row>
    <row r="22" spans="2:21">
      <c r="B22" s="79" t="s">
        <v>265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229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266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217</v>
      </c>
      <c r="C28" t="s">
        <v>217</v>
      </c>
      <c r="D28" s="16"/>
      <c r="E28" s="16"/>
      <c r="F28" s="16"/>
      <c r="G28" t="s">
        <v>217</v>
      </c>
      <c r="H28" t="s">
        <v>217</v>
      </c>
      <c r="K28" s="77">
        <v>0</v>
      </c>
      <c r="L28" t="s">
        <v>217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267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217</v>
      </c>
      <c r="C30" t="s">
        <v>217</v>
      </c>
      <c r="D30" s="16"/>
      <c r="E30" s="16"/>
      <c r="F30" s="16"/>
      <c r="G30" t="s">
        <v>217</v>
      </c>
      <c r="H30" t="s">
        <v>217</v>
      </c>
      <c r="K30" s="77">
        <v>0</v>
      </c>
      <c r="L30" t="s">
        <v>217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231</v>
      </c>
      <c r="C31" s="16"/>
      <c r="D31" s="16"/>
      <c r="E31" s="16"/>
      <c r="F31" s="16"/>
    </row>
    <row r="32" spans="2:21">
      <c r="B32" t="s">
        <v>260</v>
      </c>
      <c r="C32" s="16"/>
      <c r="D32" s="16"/>
      <c r="E32" s="16"/>
      <c r="F32" s="16"/>
    </row>
    <row r="33" spans="2:6">
      <c r="B33" t="s">
        <v>261</v>
      </c>
      <c r="C33" s="16"/>
      <c r="D33" s="16"/>
      <c r="E33" s="16"/>
      <c r="F33" s="16"/>
    </row>
    <row r="34" spans="2:6">
      <c r="B34" t="s">
        <v>262</v>
      </c>
      <c r="C34" s="16"/>
      <c r="D34" s="16"/>
      <c r="E34" s="16"/>
      <c r="F34" s="16"/>
    </row>
    <row r="35" spans="2:6">
      <c r="B35" t="s">
        <v>263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260</v>
      </c>
      <c r="E27" s="16"/>
      <c r="F27" s="16"/>
      <c r="G27" s="16"/>
    </row>
    <row r="28" spans="2:15">
      <c r="B28" t="s">
        <v>261</v>
      </c>
      <c r="E28" s="16"/>
      <c r="F28" s="16"/>
      <c r="G28" s="16"/>
    </row>
    <row r="29" spans="2:15">
      <c r="B29" t="s">
        <v>262</v>
      </c>
      <c r="E29" s="16"/>
      <c r="F29" s="16"/>
      <c r="G29" s="16"/>
    </row>
    <row r="30" spans="2:15">
      <c r="B30" t="s">
        <v>263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297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299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300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292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302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231</v>
      </c>
      <c r="D34" s="16"/>
      <c r="E34" s="16"/>
      <c r="F34" s="16"/>
      <c r="G34" s="16"/>
    </row>
    <row r="35" spans="2:14">
      <c r="B35" t="s">
        <v>260</v>
      </c>
      <c r="D35" s="16"/>
      <c r="E35" s="16"/>
      <c r="F35" s="16"/>
      <c r="G35" s="16"/>
    </row>
    <row r="36" spans="2:14">
      <c r="B36" t="s">
        <v>261</v>
      </c>
      <c r="D36" s="16"/>
      <c r="E36" s="16"/>
      <c r="F36" s="16"/>
      <c r="G36" s="16"/>
    </row>
    <row r="37" spans="2:14">
      <c r="B37" t="s">
        <v>262</v>
      </c>
      <c r="D37" s="16"/>
      <c r="E37" s="16"/>
      <c r="F37" s="16"/>
      <c r="G37" s="16"/>
    </row>
    <row r="38" spans="2:14">
      <c r="B38" t="s">
        <v>263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260</v>
      </c>
      <c r="C31" s="16"/>
      <c r="D31" s="16"/>
      <c r="E31" s="16"/>
    </row>
    <row r="32" spans="2:15">
      <c r="B32" t="s">
        <v>261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338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4.0999999999999996</v>
      </c>
      <c r="J11" s="18"/>
      <c r="K11" s="18"/>
      <c r="L11" s="18"/>
      <c r="M11" s="76">
        <v>0</v>
      </c>
      <c r="N11" s="75">
        <v>2025743.382</v>
      </c>
      <c r="O11" s="7"/>
      <c r="P11" s="75">
        <v>2637.9663500000001</v>
      </c>
      <c r="Q11" s="76">
        <v>1</v>
      </c>
      <c r="R11" s="76">
        <v>7.1999999999999998E-3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4.0999999999999996</v>
      </c>
      <c r="M12" s="80">
        <v>0</v>
      </c>
      <c r="N12" s="81">
        <v>2025743.382</v>
      </c>
      <c r="P12" s="81">
        <v>2637.9663500000001</v>
      </c>
      <c r="Q12" s="80">
        <v>1</v>
      </c>
      <c r="R12" s="80">
        <v>7.1999999999999998E-3</v>
      </c>
    </row>
    <row r="13" spans="2:60">
      <c r="B13" s="79" t="s">
        <v>339</v>
      </c>
      <c r="I13" s="81">
        <v>4.0999999999999996</v>
      </c>
      <c r="M13" s="80">
        <v>0</v>
      </c>
      <c r="N13" s="81">
        <v>2025743.382</v>
      </c>
      <c r="P13" s="81">
        <v>2637.9663500000001</v>
      </c>
      <c r="Q13" s="80">
        <v>1</v>
      </c>
      <c r="R13" s="80">
        <v>7.1999999999999998E-3</v>
      </c>
    </row>
    <row r="14" spans="2:60">
      <c r="B14" s="98" t="s">
        <v>362</v>
      </c>
      <c r="C14" t="s">
        <v>340</v>
      </c>
      <c r="D14" t="s">
        <v>341</v>
      </c>
      <c r="F14" t="s">
        <v>342</v>
      </c>
      <c r="G14" t="s">
        <v>343</v>
      </c>
      <c r="H14" t="s">
        <v>344</v>
      </c>
      <c r="I14" s="77">
        <v>4.0999999999999996</v>
      </c>
      <c r="J14" t="s">
        <v>345</v>
      </c>
      <c r="K14" t="s">
        <v>102</v>
      </c>
      <c r="L14" s="78">
        <v>0</v>
      </c>
      <c r="M14" s="78">
        <v>0</v>
      </c>
      <c r="N14" s="77">
        <v>2025743.382</v>
      </c>
      <c r="O14" s="77">
        <v>130.2221383734971</v>
      </c>
      <c r="P14" s="77">
        <v>2637.9663500000001</v>
      </c>
      <c r="Q14" s="78">
        <v>1</v>
      </c>
      <c r="R14" s="78">
        <v>7.1999999999999998E-3</v>
      </c>
    </row>
    <row r="15" spans="2:60">
      <c r="B15" s="79" t="s">
        <v>346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348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260</v>
      </c>
    </row>
    <row r="43" spans="2:18">
      <c r="B43" t="s">
        <v>261</v>
      </c>
    </row>
    <row r="44" spans="2:18">
      <c r="B44" t="s">
        <v>262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0.41</v>
      </c>
      <c r="H11" s="7"/>
      <c r="I11" s="7"/>
      <c r="J11" s="76">
        <v>7.7000000000000002E-3</v>
      </c>
      <c r="K11" s="75">
        <v>23200000</v>
      </c>
      <c r="L11" s="7"/>
      <c r="M11" s="75">
        <v>24332.16</v>
      </c>
      <c r="N11" s="76">
        <v>1</v>
      </c>
      <c r="O11" s="76">
        <v>6.6600000000000006E-2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0.41</v>
      </c>
      <c r="J12" s="80">
        <v>7.7000000000000002E-3</v>
      </c>
      <c r="K12" s="81">
        <v>23200000</v>
      </c>
      <c r="M12" s="81">
        <v>24332.16</v>
      </c>
      <c r="N12" s="80">
        <v>1</v>
      </c>
      <c r="O12" s="80">
        <v>6.6600000000000006E-2</v>
      </c>
    </row>
    <row r="13" spans="2:64">
      <c r="B13" s="79" t="s">
        <v>325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326</v>
      </c>
      <c r="G15" s="81">
        <v>0.41</v>
      </c>
      <c r="J15" s="80">
        <v>7.7000000000000002E-3</v>
      </c>
      <c r="K15" s="81">
        <v>23200000</v>
      </c>
      <c r="M15" s="81">
        <v>24332.16</v>
      </c>
      <c r="N15" s="80">
        <v>1</v>
      </c>
      <c r="O15" s="80">
        <v>6.6600000000000006E-2</v>
      </c>
    </row>
    <row r="16" spans="2:64">
      <c r="B16" t="s">
        <v>356</v>
      </c>
      <c r="C16" t="s">
        <v>357</v>
      </c>
      <c r="D16" t="s">
        <v>204</v>
      </c>
      <c r="E16" t="s">
        <v>205</v>
      </c>
      <c r="F16" t="s">
        <v>206</v>
      </c>
      <c r="G16" s="77">
        <v>0.41</v>
      </c>
      <c r="H16" t="s">
        <v>102</v>
      </c>
      <c r="I16" s="78">
        <v>5.1999999999999998E-2</v>
      </c>
      <c r="J16" s="78">
        <v>7.7000000000000002E-3</v>
      </c>
      <c r="K16" s="77">
        <v>23200000</v>
      </c>
      <c r="L16" s="77">
        <v>104.88</v>
      </c>
      <c r="M16" s="77">
        <v>24332.16</v>
      </c>
      <c r="N16" s="78">
        <v>1</v>
      </c>
      <c r="O16" s="78">
        <v>6.6600000000000006E-2</v>
      </c>
    </row>
    <row r="17" spans="2:15">
      <c r="B17" s="79" t="s">
        <v>358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361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361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6ACDF0-B19E-4E36-B3E2-EACA14E0937A}"/>
</file>

<file path=customXml/itemProps2.xml><?xml version="1.0" encoding="utf-8"?>
<ds:datastoreItem xmlns:ds="http://schemas.openxmlformats.org/officeDocument/2006/customXml" ds:itemID="{FB4D18D5-420A-4925-B077-5C247507ABF4}"/>
</file>

<file path=customXml/itemProps3.xml><?xml version="1.0" encoding="utf-8"?>
<ds:datastoreItem xmlns:ds="http://schemas.openxmlformats.org/officeDocument/2006/customXml" ds:itemID="{B03DFE81-8F50-4A5D-8683-8B0FBA74A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