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7" i="2" s="1"/>
  <c r="C11" i="1"/>
  <c r="K37" i="2"/>
  <c r="L36" i="2"/>
  <c r="K36" i="2"/>
  <c r="K35" i="2"/>
  <c r="L34" i="2"/>
  <c r="K34" i="2"/>
  <c r="K33" i="2"/>
  <c r="L32" i="2"/>
  <c r="K32" i="2"/>
  <c r="K31" i="2"/>
  <c r="L30" i="2"/>
  <c r="K30" i="2"/>
  <c r="K29" i="2"/>
  <c r="L28" i="2"/>
  <c r="K28" i="2"/>
  <c r="K27" i="2"/>
  <c r="L26" i="2"/>
  <c r="K26" i="2"/>
  <c r="K25" i="2"/>
  <c r="L24" i="2"/>
  <c r="K24" i="2"/>
  <c r="K23" i="2"/>
  <c r="L22" i="2"/>
  <c r="K22" i="2"/>
  <c r="K21" i="2"/>
  <c r="L20" i="2"/>
  <c r="K20" i="2"/>
  <c r="K19" i="2"/>
  <c r="L18" i="2"/>
  <c r="K18" i="2"/>
  <c r="K17" i="2"/>
  <c r="L16" i="2"/>
  <c r="K16" i="2"/>
  <c r="K15" i="2"/>
  <c r="L14" i="2"/>
  <c r="K14" i="2"/>
  <c r="K13" i="2"/>
  <c r="L12" i="2"/>
  <c r="K12" i="2"/>
  <c r="K11" i="2"/>
  <c r="J11" i="2"/>
  <c r="J12" i="2"/>
  <c r="J13" i="2"/>
  <c r="J17" i="2"/>
  <c r="L11" i="2" l="1"/>
  <c r="L13" i="2"/>
  <c r="L15" i="2"/>
  <c r="L17" i="2"/>
  <c r="L19" i="2"/>
  <c r="L21" i="2"/>
  <c r="L23" i="2"/>
  <c r="L25" i="2"/>
  <c r="L27" i="2"/>
  <c r="L29" i="2"/>
  <c r="L31" i="2"/>
  <c r="L33" i="2"/>
  <c r="L35" i="2"/>
</calcChain>
</file>

<file path=xl/sharedStrings.xml><?xml version="1.0" encoding="utf-8"?>
<sst xmlns="http://schemas.openxmlformats.org/spreadsheetml/2006/main" count="2587" uniqueCount="383">
  <si>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</si>
  <si>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</si>
  <si>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</si>
  <si>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</si>
  <si>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</si>
  <si>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</si>
  <si>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</si>
  <si>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</si>
  <si>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</si>
  <si>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</si>
  <si>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</si>
  <si>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</si>
  <si>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</si>
  <si>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</si>
  <si>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</si>
  <si>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</si>
  <si>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</si>
  <si>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</si>
  <si>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</si>
  <si>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</si>
  <si>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</si>
  <si>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</si>
  <si>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</si>
  <si>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</si>
  <si>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</si>
  <si>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</si>
  <si>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</si>
  <si>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</si>
  <si>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</si>
  <si>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</si>
  <si>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</si>
  <si>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</si>
  <si>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</si>
  <si>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</si>
  <si>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</si>
  <si>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</si>
  <si>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</si>
  <si>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</si>
  <si>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</si>
  <si>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</si>
  <si>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</si>
  <si>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</si>
  <si>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</si>
  <si>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</si>
  <si>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</si>
  <si>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</si>
  <si>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</si>
  <si>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</si>
  <si>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</si>
  <si>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</si>
  <si>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</si>
  <si>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</si>
  <si>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</si>
  <si>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</si>
  <si>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</si>
  <si>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</si>
  <si>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</si>
  <si>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</si>
  <si>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</si>
  <si>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</si>
  <si>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</si>
  <si>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</si>
  <si>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</si>
  <si>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</si>
  <si>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</si>
  <si>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</si>
  <si>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</si>
  <si>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</si>
  <si>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</si>
  <si>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</si>
  <si>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</si>
  <si>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</si>
  <si>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</si>
  <si>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</si>
  <si>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</si>
  <si>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</si>
  <si>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</si>
  <si>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</si>
  <si>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</si>
  <si>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</si>
  <si>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</si>
  <si>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</si>
  <si>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</si>
  <si>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</si>
  <si>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</si>
  <si>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</si>
  <si>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</si>
  <si>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</si>
  <si>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</si>
  <si>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</si>
  <si>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</si>
  <si>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</si>
  <si>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</si>
  <si>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</si>
  <si>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</si>
  <si>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</si>
  <si>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</si>
  <si>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</si>
  <si>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</si>
  <si>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</si>
  <si>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</si>
  <si>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</si>
  <si>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</si>
  <si>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</si>
  <si>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</si>
  <si>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</si>
  <si>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</si>
  <si>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</si>
  <si>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</si>
  <si>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</si>
  <si>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</si>
  <si>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</si>
  <si>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</si>
  <si>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</si>
  <si>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</si>
  <si>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</si>
  <si>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</si>
  <si>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</si>
  <si>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</si>
  <si>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</si>
  <si>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</si>
  <si>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</si>
  <si>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</si>
  <si>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</si>
  <si>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</si>
  <si>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</si>
  <si>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</si>
  <si>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</si>
  <si>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</si>
  <si>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</si>
  <si>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</si>
  <si>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</si>
  <si>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</si>
  <si>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</si>
  <si>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</si>
  <si>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</si>
  <si>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</si>
  <si>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</si>
  <si>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</si>
  <si>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</si>
  <si>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</si>
  <si>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</si>
  <si>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</si>
  <si>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</si>
  <si>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</si>
  <si>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</si>
  <si>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</si>
  <si>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</si>
  <si>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</si>
  <si>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</si>
  <si>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</si>
  <si>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</si>
  <si>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</si>
  <si>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</si>
  <si>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</si>
  <si>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</si>
  <si>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</si>
  <si>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</si>
  <si>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</si>
  <si>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</si>
  <si>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</si>
  <si>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</si>
  <si>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</si>
  <si>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</si>
  <si>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</si>
  <si>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</si>
  <si>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</si>
  <si>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</si>
  <si>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</si>
  <si>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</si>
  <si>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</si>
  <si>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</si>
  <si>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</si>
  <si>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</si>
  <si>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</si>
  <si>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</si>
  <si>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</si>
  <si>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</si>
  <si>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</si>
  <si>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</si>
  <si>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</si>
  <si>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</si>
  <si>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</si>
  <si>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</si>
  <si>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</si>
  <si>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</si>
  <si>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</si>
  <si>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</si>
  <si>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</si>
  <si>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</si>
  <si>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</si>
  <si>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</si>
  <si>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</si>
  <si>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</si>
  <si>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</si>
  <si>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</si>
  <si>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</si>
  <si>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</si>
  <si>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</si>
  <si>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</si>
  <si>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</si>
  <si>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</si>
  <si>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</si>
  <si>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</si>
  <si>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</si>
  <si>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ilAAA</t>
  </si>
  <si>
    <t>S&amp;P מעלות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</si>
  <si>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</si>
  <si>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</si>
  <si>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</si>
  <si>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</si>
  <si>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</si>
  <si>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</si>
  <si>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</si>
  <si>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</si>
  <si>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</si>
  <si>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</si>
  <si>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</si>
  <si>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</si>
  <si>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</si>
  <si>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פקדון לאומי 12/5/24 פריים-1.35% 35 יום- בנק לאומי</t>
  </si>
  <si>
    <t>96065- 10- בנק לאומי</t>
  </si>
  <si>
    <t>פיקדון חודשי לא צמוד 4.3% 28/3/24- בנק מזרחי</t>
  </si>
  <si>
    <t>96057- 20- בנק מזרחי</t>
  </si>
  <si>
    <t>פיקדון חודשי לא צמוד 4.5% 04/04/24- בנק מזרחי</t>
  </si>
  <si>
    <t>96058- 20- בנק מזרחי</t>
  </si>
  <si>
    <t>פקדון פועלים 3/5/24 פריים-1.35% 35 יום- בנק הפועלים</t>
  </si>
  <si>
    <t>96064- 12-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</si>
  <si>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</si>
  <si>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</si>
  <si>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</si>
  <si>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</si>
  <si>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</si>
  <si>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</si>
  <si>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</si>
  <si>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</si>
  <si>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</si>
  <si>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</si>
  <si>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</si>
  <si>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</si>
  <si>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</si>
  <si>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22/12/22</t>
  </si>
  <si>
    <t>מ.ק.מ.     1213- בנק ישראל- מק"מ</t>
  </si>
  <si>
    <t>8231219</t>
  </si>
  <si>
    <t>04/01/23</t>
  </si>
  <si>
    <t>מ.ק.מ.  214- בנק ישראל- מק"מ</t>
  </si>
  <si>
    <t>8240210</t>
  </si>
  <si>
    <t>21/02/23</t>
  </si>
  <si>
    <t>מ.ק.מ.  713- בנק ישראל- מק"מ</t>
  </si>
  <si>
    <t>8230716</t>
  </si>
  <si>
    <t>02/01/23</t>
  </si>
  <si>
    <t>מ.ק.מ. 1123- בנק ישראל- מק"מ</t>
  </si>
  <si>
    <t>8231128</t>
  </si>
  <si>
    <t>27/12/22</t>
  </si>
  <si>
    <t>מ.ק.מ. 114- בנק ישראל- מק"מ</t>
  </si>
  <si>
    <t>8240111</t>
  </si>
  <si>
    <t>16/02/23</t>
  </si>
  <si>
    <t>מ.ק.מ. 314- בנק ישראל- מק"מ</t>
  </si>
  <si>
    <t>8240319</t>
  </si>
  <si>
    <t>14/03/23</t>
  </si>
  <si>
    <t>מ.ק.מ. 813- בנק ישראל- מק"מ</t>
  </si>
  <si>
    <t>8230815</t>
  </si>
  <si>
    <t>סה"כ שחר</t>
  </si>
  <si>
    <t>ממשל שקלית 1123- האוצר - ממשלתית שקלית</t>
  </si>
  <si>
    <t>1155068</t>
  </si>
  <si>
    <t>06/01/22</t>
  </si>
  <si>
    <t>ממשלתי שקלי 723</t>
  </si>
  <si>
    <t>1167105</t>
  </si>
  <si>
    <t>29/07/21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</si>
  <si>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</si>
  <si>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</si>
  <si>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</si>
  <si>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</si>
  <si>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</si>
  <si>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</si>
  <si>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</si>
  <si>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</si>
  <si>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</si>
  <si>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</si>
  <si>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</si>
  <si>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</si>
  <si>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</si>
  <si>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</si>
  <si>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סה"כ צמודות למט"ח</t>
  </si>
  <si>
    <t>סה"כ חברות ישראליות בחו"ל</t>
  </si>
  <si>
    <t>סה"כ חברות זרות בחו"ל</t>
  </si>
  <si>
    <t>לאומי אג"ח 180- לאומי</t>
  </si>
  <si>
    <t>6040422</t>
  </si>
  <si>
    <t>פועלים  אגח 101- פועלים</t>
  </si>
  <si>
    <t>1191337</t>
  </si>
  <si>
    <t>520000118</t>
  </si>
  <si>
    <t>29/11/22</t>
  </si>
  <si>
    <t>חשמל     אגח 26- חשמל</t>
  </si>
  <si>
    <t>6000202</t>
  </si>
  <si>
    <t>520000472</t>
  </si>
  <si>
    <t>אנרגיה</t>
  </si>
  <si>
    <t>Aa1.il</t>
  </si>
  <si>
    <t>30/03/23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</si>
  <si>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</si>
  <si>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</si>
  <si>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</si>
  <si>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</si>
  <si>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</si>
  <si>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</si>
  <si>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 (UMI)</t>
  </si>
  <si>
    <t>1141647</t>
  </si>
  <si>
    <t>511809071</t>
  </si>
  <si>
    <t>מסחר</t>
  </si>
  <si>
    <t>ilAA-</t>
  </si>
  <si>
    <t>12/09/21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</si>
  <si>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</si>
  <si>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</si>
  <si>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</si>
  <si>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</si>
  <si>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</si>
  <si>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</si>
  <si>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</si>
  <si>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</si>
  <si>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</si>
  <si>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</si>
  <si>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</si>
  <si>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</si>
  <si>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</si>
  <si>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</si>
  <si>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</si>
  <si>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</si>
  <si>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</si>
  <si>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</si>
  <si>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</si>
  <si>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</si>
  <si>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</si>
  <si>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</si>
  <si>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</si>
  <si>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</si>
  <si>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</si>
  <si>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</si>
  <si>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</si>
  <si>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</si>
  <si>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</si>
  <si>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</si>
  <si>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</si>
  <si>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</si>
  <si>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</si>
  <si>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</si>
  <si>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</si>
  <si>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</si>
  <si>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</si>
  <si>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</si>
  <si>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</si>
  <si>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</si>
  <si>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</si>
  <si>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</si>
  <si>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</si>
  <si>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</si>
  <si>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</si>
  <si>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</si>
  <si>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</si>
  <si>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</si>
  <si>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</si>
  <si>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</si>
  <si>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</si>
  <si>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19/03/23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</si>
  <si>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</si>
  <si>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</si>
  <si>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</si>
  <si>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</si>
  <si>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</si>
  <si>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</si>
  <si>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</si>
  <si>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</si>
  <si>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</si>
  <si>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</si>
  <si>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</si>
  <si>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</si>
  <si>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פיקדון דיסקונט לא צמוד 5.2% 30/05/24- דיסקונט</t>
  </si>
  <si>
    <t>96066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</si>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</sst>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1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101149.58285362876</v>
      </c>
      <c r="D11" s="76">
        <f>C11/$C$42</f>
        <v>0.38625892259870648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122097.4183947</v>
      </c>
      <c r="D13" s="78">
        <f t="shared" ref="D13:D22" si="0">C13/$C$42</f>
        <v>0.46625221726782823</v>
      </c>
    </row>
    <row r="14" spans="1:36">
      <c r="A14" s="10" t="s">
        <v>13</v>
      </c>
      <c r="B14" s="70" t="s">
        <v>17</v>
      </c>
      <c r="C14" s="77">
        <v>1426.5003999999999</v>
      </c>
      <c r="D14" s="78">
        <f t="shared" si="0"/>
        <v>5.4473631234639996E-3</v>
      </c>
    </row>
    <row r="15" spans="1:36">
      <c r="A15" s="10" t="s">
        <v>13</v>
      </c>
      <c r="B15" s="70" t="s">
        <v>18</v>
      </c>
      <c r="C15" s="77">
        <v>2322.6861539259999</v>
      </c>
      <c r="D15" s="78">
        <f t="shared" si="0"/>
        <v>8.8696188954990266E-3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4054.87129</v>
      </c>
      <c r="D33" s="78">
        <f t="shared" si="1"/>
        <v>1.5484297330403062E-2</v>
      </c>
    </row>
    <row r="34" spans="1:4">
      <c r="A34" s="10" t="s">
        <v>13</v>
      </c>
      <c r="B34" s="69" t="s">
        <v>35</v>
      </c>
      <c r="C34" s="77">
        <v>30818.83422465753</v>
      </c>
      <c r="D34" s="78">
        <f t="shared" si="1"/>
        <v>0.11768758078409909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261869.89331691232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3" width="25" style="15" bestFit="1" customWidth="1"/>
    <col min="4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101149.58285362876</v>
      </c>
      <c r="K11" s="76">
        <f>J11/$J$11</f>
        <v>1</v>
      </c>
      <c r="L11" s="76">
        <f>J11/'סכום נכסי הקרן'!$C$42</f>
        <v>0.38625892259870648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J13+J22</f>
        <v>101149.58285362876</v>
      </c>
      <c r="K12" s="80">
        <f t="shared" ref="K12:K37" si="0">J12/$J$11</f>
        <v>1</v>
      </c>
      <c r="L12" s="80">
        <f>J12/'סכום נכסי הקרן'!$C$42</f>
        <v>0.38625892259870648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J14+J15+J16+J17</f>
        <v>-5738.4651600000298</v>
      </c>
      <c r="K13" s="80">
        <f t="shared" si="0"/>
        <v>-5.6732464910943144E-2</v>
      </c>
      <c r="L13" s="80">
        <f>J13/'סכום נכסי הקרן'!$C$42</f>
        <v>-2.191342077286982E-2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100</v>
      </c>
      <c r="K14" s="78">
        <f t="shared" si="0"/>
        <v>9.8863482358308601E-4</v>
      </c>
      <c r="L14" s="78">
        <f>J14/'סכום נכסי הקרן'!$C$42</f>
        <v>3.8186902180076504E-4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49.998860000000001</v>
      </c>
      <c r="K15" s="78">
        <f t="shared" si="0"/>
        <v>4.9430614135455417E-4</v>
      </c>
      <c r="L15" s="78">
        <f>J15/'סכום נכסי הקרן'!$C$42</f>
        <v>1.9093015759353397E-4</v>
      </c>
    </row>
    <row r="16" spans="2:13">
      <c r="B16" t="s">
        <v>210</v>
      </c>
      <c r="C16" t="s">
        <v>211</v>
      </c>
      <c r="D16" t="s">
        <v>212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100</v>
      </c>
      <c r="K16" s="78">
        <f t="shared" si="0"/>
        <v>9.8863482358308601E-4</v>
      </c>
      <c r="L16" s="78">
        <f>J16/'סכום נכסי הקרן'!$C$42</f>
        <v>3.8186902180076504E-4</v>
      </c>
    </row>
    <row r="17" spans="2:12">
      <c r="B17" t="s">
        <v>213</v>
      </c>
      <c r="C17" t="s">
        <v>214</v>
      </c>
      <c r="D17" t="s">
        <v>215</v>
      </c>
      <c r="E17" t="s">
        <v>205</v>
      </c>
      <c r="F17" t="s">
        <v>206</v>
      </c>
      <c r="G17" t="s">
        <v>102</v>
      </c>
      <c r="H17" s="78">
        <v>0</v>
      </c>
      <c r="I17" s="78">
        <v>0</v>
      </c>
      <c r="J17" s="77">
        <f>333.13791-6321.60193000003</f>
        <v>-5988.4640200000294</v>
      </c>
      <c r="K17" s="78">
        <f t="shared" si="0"/>
        <v>-5.9204040699463868E-2</v>
      </c>
      <c r="L17" s="78">
        <f>J17/'סכום נכסי הקרן'!$C$42</f>
        <v>-2.2868088974064883E-2</v>
      </c>
    </row>
    <row r="18" spans="2:12">
      <c r="B18" s="79" t="s">
        <v>216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217</v>
      </c>
      <c r="C19" t="s">
        <v>217</v>
      </c>
      <c r="D19" s="16"/>
      <c r="E19" t="s">
        <v>217</v>
      </c>
      <c r="G19" t="s">
        <v>217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219</v>
      </c>
      <c r="D22" s="16"/>
      <c r="I22" s="80">
        <v>0</v>
      </c>
      <c r="J22" s="81">
        <v>106888.0480136288</v>
      </c>
      <c r="K22" s="80">
        <f t="shared" si="0"/>
        <v>1.0567324649109433</v>
      </c>
      <c r="L22" s="80">
        <f>J22/'סכום נכסי הקרן'!$C$42</f>
        <v>0.40817234337157632</v>
      </c>
    </row>
    <row r="23" spans="2:12">
      <c r="B23" t="s">
        <v>220</v>
      </c>
      <c r="C23" t="s">
        <v>221</v>
      </c>
      <c r="D23" t="s">
        <v>209</v>
      </c>
      <c r="E23" t="s">
        <v>205</v>
      </c>
      <c r="F23" t="s">
        <v>206</v>
      </c>
      <c r="G23" t="s">
        <v>102</v>
      </c>
      <c r="H23" s="78">
        <v>4.9000000000000002E-2</v>
      </c>
      <c r="I23" s="78">
        <v>0</v>
      </c>
      <c r="J23" s="77">
        <v>23142.915068493199</v>
      </c>
      <c r="K23" s="78">
        <f t="shared" si="0"/>
        <v>0.22879891755938114</v>
      </c>
      <c r="L23" s="78">
        <f>J23/'סכום נכסי הקרן'!$C$42</f>
        <v>8.8375623388236832E-2</v>
      </c>
    </row>
    <row r="24" spans="2:12">
      <c r="B24" t="s">
        <v>222</v>
      </c>
      <c r="C24" t="s">
        <v>223</v>
      </c>
      <c r="D24" t="s">
        <v>215</v>
      </c>
      <c r="E24" t="s">
        <v>205</v>
      </c>
      <c r="F24" t="s">
        <v>206</v>
      </c>
      <c r="G24" t="s">
        <v>102</v>
      </c>
      <c r="H24" s="78">
        <v>4.2999999999999997E-2</v>
      </c>
      <c r="I24" s="78">
        <v>0</v>
      </c>
      <c r="J24" s="82">
        <v>24268.6027397</v>
      </c>
      <c r="K24" s="78">
        <f t="shared" si="0"/>
        <v>0.23992785788171306</v>
      </c>
      <c r="L24" s="78">
        <f>J24/'סכום נכסי הקרן'!$C$42</f>
        <v>9.2674275886806046E-2</v>
      </c>
    </row>
    <row r="25" spans="2:12">
      <c r="B25" t="s">
        <v>224</v>
      </c>
      <c r="C25" t="s">
        <v>225</v>
      </c>
      <c r="D25" t="s">
        <v>215</v>
      </c>
      <c r="E25" t="s">
        <v>205</v>
      </c>
      <c r="F25" t="s">
        <v>206</v>
      </c>
      <c r="G25" t="s">
        <v>102</v>
      </c>
      <c r="H25" s="78">
        <v>4.4999999999999998E-2</v>
      </c>
      <c r="I25" s="78">
        <v>0</v>
      </c>
      <c r="J25" s="82">
        <v>24260.3835616</v>
      </c>
      <c r="K25" s="78">
        <f t="shared" si="0"/>
        <v>0.23984660022480414</v>
      </c>
      <c r="L25" s="78">
        <f>J25/'סכום נכסי הקרן'!$C$42</f>
        <v>9.2642889391795519E-2</v>
      </c>
    </row>
    <row r="26" spans="2:12">
      <c r="B26" t="s">
        <v>226</v>
      </c>
      <c r="C26" t="s">
        <v>227</v>
      </c>
      <c r="D26" t="s">
        <v>209</v>
      </c>
      <c r="E26" t="s">
        <v>205</v>
      </c>
      <c r="F26" t="s">
        <v>206</v>
      </c>
      <c r="G26" t="s">
        <v>102</v>
      </c>
      <c r="H26" s="78">
        <v>4.9000000000000002E-2</v>
      </c>
      <c r="I26" s="78">
        <v>0</v>
      </c>
      <c r="J26" s="77">
        <v>35216.1466438356</v>
      </c>
      <c r="K26" s="78">
        <f t="shared" si="0"/>
        <v>0.34815908924504491</v>
      </c>
      <c r="L26" s="78">
        <f>J26/'סכום נכסי הקרן'!$C$42</f>
        <v>0.13447955470473794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217</v>
      </c>
      <c r="C28" t="s">
        <v>217</v>
      </c>
      <c r="D28" s="16"/>
      <c r="E28" t="s">
        <v>217</v>
      </c>
      <c r="G28" t="s">
        <v>217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217</v>
      </c>
      <c r="C30" t="s">
        <v>217</v>
      </c>
      <c r="D30" s="16"/>
      <c r="E30" t="s">
        <v>217</v>
      </c>
      <c r="G30" t="s">
        <v>217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217</v>
      </c>
      <c r="C35" t="s">
        <v>217</v>
      </c>
      <c r="D35" s="16"/>
      <c r="E35" t="s">
        <v>217</v>
      </c>
      <c r="G35" t="s">
        <v>217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217</v>
      </c>
      <c r="C37" t="s">
        <v>217</v>
      </c>
      <c r="D37" s="16"/>
      <c r="E37" t="s">
        <v>217</v>
      </c>
      <c r="G37" t="s">
        <v>217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0.39</v>
      </c>
      <c r="I11" s="7"/>
      <c r="J11" s="7"/>
      <c r="K11" s="76">
        <v>4.8500000000000001E-2</v>
      </c>
      <c r="L11" s="75">
        <v>124332303</v>
      </c>
      <c r="M11" s="7"/>
      <c r="N11" s="75">
        <v>0</v>
      </c>
      <c r="O11" s="75">
        <v>122097.4183947</v>
      </c>
      <c r="P11" s="7"/>
      <c r="Q11" s="76">
        <v>1</v>
      </c>
      <c r="R11" s="76">
        <v>0.45529999999999998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0.39</v>
      </c>
      <c r="K12" s="80">
        <v>4.8500000000000001E-2</v>
      </c>
      <c r="L12" s="81">
        <v>124332303</v>
      </c>
      <c r="N12" s="81">
        <v>0</v>
      </c>
      <c r="O12" s="81">
        <v>122097.4183947</v>
      </c>
      <c r="Q12" s="80">
        <v>1</v>
      </c>
      <c r="R12" s="80">
        <v>0.45529999999999998</v>
      </c>
    </row>
    <row r="13" spans="2:53">
      <c r="B13" s="79" t="s">
        <v>234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217</v>
      </c>
      <c r="C15" t="s">
        <v>217</v>
      </c>
      <c r="D15" s="16"/>
      <c r="E15" t="s">
        <v>217</v>
      </c>
      <c r="H15" s="77">
        <v>0</v>
      </c>
      <c r="I15" t="s">
        <v>217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236</v>
      </c>
      <c r="C16" s="16"/>
      <c r="D16" s="16"/>
      <c r="H16" s="81">
        <v>0.39</v>
      </c>
      <c r="K16" s="80">
        <v>4.8500000000000001E-2</v>
      </c>
      <c r="L16" s="81">
        <v>124332303</v>
      </c>
      <c r="N16" s="81">
        <v>0</v>
      </c>
      <c r="O16" s="81">
        <v>122097.4183947</v>
      </c>
      <c r="Q16" s="80">
        <v>1</v>
      </c>
      <c r="R16" s="80">
        <v>0.45529999999999998</v>
      </c>
    </row>
    <row r="17" spans="2:18">
      <c r="B17" s="79" t="s">
        <v>237</v>
      </c>
      <c r="C17" s="16"/>
      <c r="D17" s="16"/>
      <c r="H17" s="81">
        <v>0.39</v>
      </c>
      <c r="K17" s="80">
        <v>4.8500000000000001E-2</v>
      </c>
      <c r="L17" s="81">
        <v>122799724</v>
      </c>
      <c r="N17" s="81">
        <v>0</v>
      </c>
      <c r="O17" s="81">
        <v>120568.5697107</v>
      </c>
      <c r="Q17" s="80">
        <v>0.98750000000000004</v>
      </c>
      <c r="R17" s="80">
        <v>0.4496</v>
      </c>
    </row>
    <row r="18" spans="2:18">
      <c r="B18" t="s">
        <v>238</v>
      </c>
      <c r="C18" t="s">
        <v>239</v>
      </c>
      <c r="D18" t="s">
        <v>100</v>
      </c>
      <c r="E18" t="s">
        <v>240</v>
      </c>
      <c r="G18" t="s">
        <v>241</v>
      </c>
      <c r="H18" s="77">
        <v>0.19</v>
      </c>
      <c r="I18" t="s">
        <v>102</v>
      </c>
      <c r="J18" s="78">
        <v>0</v>
      </c>
      <c r="K18" s="78">
        <v>4.6300000000000001E-2</v>
      </c>
      <c r="L18" s="77">
        <v>1651891</v>
      </c>
      <c r="M18" s="77">
        <v>99.16</v>
      </c>
      <c r="N18" s="77">
        <v>0</v>
      </c>
      <c r="O18" s="77">
        <v>1638.0151155999999</v>
      </c>
      <c r="P18" s="78">
        <v>1E-4</v>
      </c>
      <c r="Q18" s="78">
        <v>1.34E-2</v>
      </c>
      <c r="R18" s="78">
        <v>6.1000000000000004E-3</v>
      </c>
    </row>
    <row r="19" spans="2:18">
      <c r="B19" t="s">
        <v>242</v>
      </c>
      <c r="C19" t="s">
        <v>243</v>
      </c>
      <c r="D19" t="s">
        <v>100</v>
      </c>
      <c r="E19" t="s">
        <v>240</v>
      </c>
      <c r="G19" t="s">
        <v>244</v>
      </c>
      <c r="H19" s="77">
        <v>0.44</v>
      </c>
      <c r="I19" t="s">
        <v>102</v>
      </c>
      <c r="J19" s="78">
        <v>0</v>
      </c>
      <c r="K19" s="78">
        <v>4.7699999999999999E-2</v>
      </c>
      <c r="L19" s="77">
        <v>27055601</v>
      </c>
      <c r="M19" s="77">
        <v>97.99</v>
      </c>
      <c r="N19" s="77">
        <v>0</v>
      </c>
      <c r="O19" s="77">
        <v>26511.783419899999</v>
      </c>
      <c r="P19" s="78">
        <v>8.0000000000000004E-4</v>
      </c>
      <c r="Q19" s="78">
        <v>0.21709999999999999</v>
      </c>
      <c r="R19" s="78">
        <v>9.8900000000000002E-2</v>
      </c>
    </row>
    <row r="20" spans="2:18">
      <c r="B20" t="s">
        <v>245</v>
      </c>
      <c r="C20" t="s">
        <v>246</v>
      </c>
      <c r="D20" t="s">
        <v>100</v>
      </c>
      <c r="E20" t="s">
        <v>240</v>
      </c>
      <c r="G20" t="s">
        <v>247</v>
      </c>
      <c r="H20" s="77">
        <v>0.61</v>
      </c>
      <c r="I20" t="s">
        <v>102</v>
      </c>
      <c r="J20" s="78">
        <v>0</v>
      </c>
      <c r="K20" s="78">
        <v>4.8000000000000001E-2</v>
      </c>
      <c r="L20" s="77">
        <v>20337081</v>
      </c>
      <c r="M20" s="77">
        <v>97.19</v>
      </c>
      <c r="N20" s="77">
        <v>0</v>
      </c>
      <c r="O20" s="77">
        <v>19765.6090239</v>
      </c>
      <c r="P20" s="78">
        <v>5.9999999999999995E-4</v>
      </c>
      <c r="Q20" s="78">
        <v>0.16189999999999999</v>
      </c>
      <c r="R20" s="78">
        <v>7.3700000000000002E-2</v>
      </c>
    </row>
    <row r="21" spans="2:18">
      <c r="B21" t="s">
        <v>248</v>
      </c>
      <c r="C21" t="s">
        <v>249</v>
      </c>
      <c r="D21" t="s">
        <v>100</v>
      </c>
      <c r="E21" t="s">
        <v>240</v>
      </c>
      <c r="G21" t="s">
        <v>250</v>
      </c>
      <c r="H21" s="77">
        <v>0.01</v>
      </c>
      <c r="I21" t="s">
        <v>102</v>
      </c>
      <c r="J21" s="78">
        <v>0</v>
      </c>
      <c r="K21" s="78">
        <v>5.2400000000000002E-2</v>
      </c>
      <c r="L21" s="77">
        <v>15723426</v>
      </c>
      <c r="M21" s="77">
        <v>99.93</v>
      </c>
      <c r="N21" s="77">
        <v>0</v>
      </c>
      <c r="O21" s="77">
        <v>15712.4196018</v>
      </c>
      <c r="P21" s="78">
        <v>6.9999999999999999E-4</v>
      </c>
      <c r="Q21" s="78">
        <v>0.12870000000000001</v>
      </c>
      <c r="R21" s="78">
        <v>5.8599999999999999E-2</v>
      </c>
    </row>
    <row r="22" spans="2:18">
      <c r="B22" t="s">
        <v>251</v>
      </c>
      <c r="C22" t="s">
        <v>252</v>
      </c>
      <c r="D22" t="s">
        <v>100</v>
      </c>
      <c r="E22" t="s">
        <v>240</v>
      </c>
      <c r="G22" t="s">
        <v>253</v>
      </c>
      <c r="H22" s="77">
        <v>0.36</v>
      </c>
      <c r="I22" t="s">
        <v>102</v>
      </c>
      <c r="J22" s="78">
        <v>0</v>
      </c>
      <c r="K22" s="78">
        <v>4.8000000000000001E-2</v>
      </c>
      <c r="L22" s="77">
        <v>14461409</v>
      </c>
      <c r="M22" s="77">
        <v>98.33</v>
      </c>
      <c r="N22" s="77">
        <v>0</v>
      </c>
      <c r="O22" s="77">
        <v>14219.903469700001</v>
      </c>
      <c r="P22" s="78">
        <v>6.9999999999999999E-4</v>
      </c>
      <c r="Q22" s="78">
        <v>0.11650000000000001</v>
      </c>
      <c r="R22" s="78">
        <v>5.2999999999999999E-2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0.51</v>
      </c>
      <c r="I23" t="s">
        <v>102</v>
      </c>
      <c r="J23" s="78">
        <v>0</v>
      </c>
      <c r="K23" s="78">
        <v>4.7899999999999998E-2</v>
      </c>
      <c r="L23" s="77">
        <v>20048134</v>
      </c>
      <c r="M23" s="77">
        <v>97.63</v>
      </c>
      <c r="N23" s="77">
        <v>0</v>
      </c>
      <c r="O23" s="77">
        <v>19572.9932242</v>
      </c>
      <c r="P23" s="78">
        <v>5.9999999999999995E-4</v>
      </c>
      <c r="Q23" s="78">
        <v>0.1603</v>
      </c>
      <c r="R23" s="78">
        <v>7.2999999999999995E-2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0.68</v>
      </c>
      <c r="I24" t="s">
        <v>102</v>
      </c>
      <c r="J24" s="78">
        <v>0</v>
      </c>
      <c r="K24" s="78">
        <v>4.8500000000000001E-2</v>
      </c>
      <c r="L24" s="77">
        <v>9947400</v>
      </c>
      <c r="M24" s="77">
        <v>96.81</v>
      </c>
      <c r="N24" s="77">
        <v>0</v>
      </c>
      <c r="O24" s="77">
        <v>9630.0779399999992</v>
      </c>
      <c r="P24" s="78">
        <v>2.9999999999999997E-4</v>
      </c>
      <c r="Q24" s="78">
        <v>7.8899999999999998E-2</v>
      </c>
      <c r="R24" s="78">
        <v>3.5900000000000001E-2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250</v>
      </c>
      <c r="H25" s="77">
        <v>0.09</v>
      </c>
      <c r="I25" t="s">
        <v>102</v>
      </c>
      <c r="J25" s="78">
        <v>0</v>
      </c>
      <c r="K25" s="78">
        <v>4.7699999999999999E-2</v>
      </c>
      <c r="L25" s="77">
        <v>13574782</v>
      </c>
      <c r="M25" s="77">
        <v>99.58</v>
      </c>
      <c r="N25" s="77">
        <v>0</v>
      </c>
      <c r="O25" s="77">
        <v>13517.767915599999</v>
      </c>
      <c r="P25" s="78">
        <v>6.9999999999999999E-4</v>
      </c>
      <c r="Q25" s="78">
        <v>0.11070000000000001</v>
      </c>
      <c r="R25" s="78">
        <v>5.04E-2</v>
      </c>
    </row>
    <row r="26" spans="2:18">
      <c r="B26" s="79" t="s">
        <v>262</v>
      </c>
      <c r="C26" s="16"/>
      <c r="D26" s="16"/>
      <c r="H26" s="81">
        <v>0.09</v>
      </c>
      <c r="K26" s="80">
        <v>4.7E-2</v>
      </c>
      <c r="L26" s="81">
        <v>1532579</v>
      </c>
      <c r="N26" s="81">
        <v>0</v>
      </c>
      <c r="O26" s="81">
        <v>1528.848684</v>
      </c>
      <c r="Q26" s="80">
        <v>1.2500000000000001E-2</v>
      </c>
      <c r="R26" s="80">
        <v>5.7000000000000002E-3</v>
      </c>
    </row>
    <row r="27" spans="2:18">
      <c r="B27" t="s">
        <v>263</v>
      </c>
      <c r="C27" t="s">
        <v>264</v>
      </c>
      <c r="D27" t="s">
        <v>100</v>
      </c>
      <c r="E27" t="s">
        <v>240</v>
      </c>
      <c r="G27" t="s">
        <v>265</v>
      </c>
      <c r="H27" s="77">
        <v>0.42</v>
      </c>
      <c r="I27" t="s">
        <v>102</v>
      </c>
      <c r="J27" s="78">
        <v>1.4999999999999999E-2</v>
      </c>
      <c r="K27" s="78">
        <v>4.6100000000000002E-2</v>
      </c>
      <c r="L27" s="77">
        <v>32579</v>
      </c>
      <c r="M27" s="77">
        <v>99.6</v>
      </c>
      <c r="N27" s="77">
        <v>0</v>
      </c>
      <c r="O27" s="77">
        <v>32.448684</v>
      </c>
      <c r="P27" s="78">
        <v>0</v>
      </c>
      <c r="Q27" s="78">
        <v>2.9999999999999997E-4</v>
      </c>
      <c r="R27" s="78">
        <v>1E-4</v>
      </c>
    </row>
    <row r="28" spans="2:18">
      <c r="B28" t="s">
        <v>266</v>
      </c>
      <c r="C28" t="s">
        <v>267</v>
      </c>
      <c r="D28" t="s">
        <v>100</v>
      </c>
      <c r="E28" t="s">
        <v>240</v>
      </c>
      <c r="G28" t="s">
        <v>268</v>
      </c>
      <c r="H28" s="77">
        <v>0.08</v>
      </c>
      <c r="I28" t="s">
        <v>102</v>
      </c>
      <c r="J28" s="78">
        <v>1.5E-3</v>
      </c>
      <c r="K28" s="78">
        <v>4.7E-2</v>
      </c>
      <c r="L28" s="77">
        <v>1500000</v>
      </c>
      <c r="M28" s="77">
        <v>99.76</v>
      </c>
      <c r="N28" s="77">
        <v>0</v>
      </c>
      <c r="O28" s="77">
        <v>1496.4</v>
      </c>
      <c r="P28" s="78">
        <v>1E-4</v>
      </c>
      <c r="Q28" s="78">
        <v>1.23E-2</v>
      </c>
      <c r="R28" s="78">
        <v>5.5999999999999999E-3</v>
      </c>
    </row>
    <row r="29" spans="2:18">
      <c r="B29" s="79" t="s">
        <v>269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217</v>
      </c>
      <c r="C32" t="s">
        <v>217</v>
      </c>
      <c r="D32" s="16"/>
      <c r="E32" t="s">
        <v>217</v>
      </c>
      <c r="H32" s="77">
        <v>0</v>
      </c>
      <c r="I32" t="s">
        <v>217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138200</v>
      </c>
      <c r="P11" s="33"/>
      <c r="Q11" s="75">
        <v>0</v>
      </c>
      <c r="R11" s="75">
        <v>1426.5003999999999</v>
      </c>
      <c r="S11" s="7"/>
      <c r="T11" s="76">
        <v>1</v>
      </c>
      <c r="U11" s="76">
        <v>5.3E-3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138200</v>
      </c>
      <c r="Q12" s="81">
        <v>0</v>
      </c>
      <c r="R12" s="81">
        <v>1426.5003999999999</v>
      </c>
      <c r="T12" s="80">
        <v>1</v>
      </c>
      <c r="U12" s="80">
        <v>5.3E-3</v>
      </c>
    </row>
    <row r="13" spans="2:68">
      <c r="B13" s="79" t="s">
        <v>277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138200</v>
      </c>
      <c r="Q15" s="81">
        <v>0</v>
      </c>
      <c r="R15" s="81">
        <v>1426.5003999999999</v>
      </c>
      <c r="T15" s="80">
        <v>1</v>
      </c>
      <c r="U15" s="80">
        <v>5.3E-3</v>
      </c>
    </row>
    <row r="16" spans="2:68">
      <c r="B16" t="s">
        <v>278</v>
      </c>
      <c r="C16" t="s">
        <v>279</v>
      </c>
      <c r="D16" t="s">
        <v>100</v>
      </c>
      <c r="E16" t="s">
        <v>123</v>
      </c>
      <c r="F16" t="s">
        <v>280</v>
      </c>
      <c r="G16" t="s">
        <v>281</v>
      </c>
      <c r="H16" t="s">
        <v>205</v>
      </c>
      <c r="I16" t="s">
        <v>206</v>
      </c>
      <c r="J16" t="s">
        <v>282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138200</v>
      </c>
      <c r="P16" s="77">
        <v>1032.2</v>
      </c>
      <c r="Q16" s="77">
        <v>0</v>
      </c>
      <c r="R16" s="77">
        <v>1426.5003999999999</v>
      </c>
      <c r="S16" s="78">
        <v>1E-4</v>
      </c>
      <c r="T16" s="78">
        <v>1</v>
      </c>
      <c r="U16" s="78">
        <v>5.3E-3</v>
      </c>
    </row>
    <row r="17" spans="2:21">
      <c r="B17" s="79" t="s">
        <v>283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1.2</v>
      </c>
      <c r="L11" s="7"/>
      <c r="M11" s="7"/>
      <c r="N11" s="76">
        <v>4.82E-2</v>
      </c>
      <c r="O11" s="75">
        <v>2356531.42</v>
      </c>
      <c r="P11" s="33"/>
      <c r="Q11" s="75">
        <v>0</v>
      </c>
      <c r="R11" s="75">
        <v>2322.6861539259999</v>
      </c>
      <c r="S11" s="7"/>
      <c r="T11" s="76">
        <v>1</v>
      </c>
      <c r="U11" s="76">
        <v>8.6999999999999994E-3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1.2</v>
      </c>
      <c r="N12" s="80">
        <v>4.82E-2</v>
      </c>
      <c r="O12" s="81">
        <v>2356531.42</v>
      </c>
      <c r="Q12" s="81">
        <v>0</v>
      </c>
      <c r="R12" s="81">
        <v>2322.6861539259999</v>
      </c>
      <c r="T12" s="80">
        <v>1</v>
      </c>
      <c r="U12" s="80">
        <v>8.6999999999999994E-3</v>
      </c>
    </row>
    <row r="13" spans="2:66">
      <c r="B13" s="79" t="s">
        <v>277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236</v>
      </c>
      <c r="C15" s="16"/>
      <c r="D15" s="16"/>
      <c r="E15" s="16"/>
      <c r="F15" s="16"/>
      <c r="K15" s="81">
        <v>1.2</v>
      </c>
      <c r="N15" s="80">
        <v>4.82E-2</v>
      </c>
      <c r="O15" s="81">
        <v>2356531.42</v>
      </c>
      <c r="Q15" s="81">
        <v>0</v>
      </c>
      <c r="R15" s="81">
        <v>2322.6861539259999</v>
      </c>
      <c r="T15" s="80">
        <v>1</v>
      </c>
      <c r="U15" s="80">
        <v>8.6999999999999994E-3</v>
      </c>
    </row>
    <row r="16" spans="2:66">
      <c r="B16" t="s">
        <v>286</v>
      </c>
      <c r="C16" t="s">
        <v>287</v>
      </c>
      <c r="D16" t="s">
        <v>100</v>
      </c>
      <c r="E16" t="s">
        <v>123</v>
      </c>
      <c r="F16" t="s">
        <v>280</v>
      </c>
      <c r="G16" t="s">
        <v>281</v>
      </c>
      <c r="H16" t="s">
        <v>205</v>
      </c>
      <c r="I16" t="s">
        <v>206</v>
      </c>
      <c r="J16" t="s">
        <v>247</v>
      </c>
      <c r="K16" s="77">
        <v>1.65</v>
      </c>
      <c r="L16" t="s">
        <v>102</v>
      </c>
      <c r="M16" s="78">
        <v>2.0199999999999999E-2</v>
      </c>
      <c r="N16" s="78">
        <v>4.6800000000000001E-2</v>
      </c>
      <c r="O16" s="77">
        <v>638373.5</v>
      </c>
      <c r="P16" s="77">
        <v>96.49</v>
      </c>
      <c r="Q16" s="77">
        <v>0</v>
      </c>
      <c r="R16" s="77">
        <v>615.96659015</v>
      </c>
      <c r="S16" s="78">
        <v>8.0000000000000004E-4</v>
      </c>
      <c r="T16" s="78">
        <v>0.26519999999999999</v>
      </c>
      <c r="U16" s="78">
        <v>2.3E-3</v>
      </c>
    </row>
    <row r="17" spans="2:21">
      <c r="B17" t="s">
        <v>288</v>
      </c>
      <c r="C17" t="s">
        <v>289</v>
      </c>
      <c r="D17" t="s">
        <v>100</v>
      </c>
      <c r="E17" t="s">
        <v>123</v>
      </c>
      <c r="F17" t="s">
        <v>290</v>
      </c>
      <c r="G17" t="s">
        <v>281</v>
      </c>
      <c r="H17" t="s">
        <v>205</v>
      </c>
      <c r="I17" t="s">
        <v>206</v>
      </c>
      <c r="J17" t="s">
        <v>291</v>
      </c>
      <c r="K17" s="77">
        <v>1.86</v>
      </c>
      <c r="L17" t="s">
        <v>102</v>
      </c>
      <c r="M17" s="78">
        <v>3.7600000000000001E-2</v>
      </c>
      <c r="N17" s="78">
        <v>4.6199999999999998E-2</v>
      </c>
      <c r="O17" s="77">
        <v>740000</v>
      </c>
      <c r="P17" s="77">
        <v>98.85</v>
      </c>
      <c r="Q17" s="77">
        <v>0</v>
      </c>
      <c r="R17" s="77">
        <v>731.49</v>
      </c>
      <c r="S17" s="78">
        <v>5.9999999999999995E-4</v>
      </c>
      <c r="T17" s="78">
        <v>0.31490000000000001</v>
      </c>
      <c r="U17" s="78">
        <v>2.7000000000000001E-3</v>
      </c>
    </row>
    <row r="18" spans="2:21">
      <c r="B18" t="s">
        <v>292</v>
      </c>
      <c r="C18" t="s">
        <v>293</v>
      </c>
      <c r="D18" t="s">
        <v>100</v>
      </c>
      <c r="E18" t="s">
        <v>123</v>
      </c>
      <c r="F18" t="s">
        <v>294</v>
      </c>
      <c r="G18" t="s">
        <v>295</v>
      </c>
      <c r="H18" t="s">
        <v>296</v>
      </c>
      <c r="I18" t="s">
        <v>150</v>
      </c>
      <c r="J18" t="s">
        <v>297</v>
      </c>
      <c r="K18" s="77">
        <v>0.28000000000000003</v>
      </c>
      <c r="L18" t="s">
        <v>102</v>
      </c>
      <c r="M18" s="78">
        <v>4.8000000000000001E-2</v>
      </c>
      <c r="N18" s="78">
        <v>4.9099999999999998E-2</v>
      </c>
      <c r="O18" s="77">
        <v>553670.52</v>
      </c>
      <c r="P18" s="77">
        <v>101.01</v>
      </c>
      <c r="Q18" s="77">
        <v>0</v>
      </c>
      <c r="R18" s="77">
        <v>559.26259225199999</v>
      </c>
      <c r="S18" s="78">
        <v>8.0000000000000004E-4</v>
      </c>
      <c r="T18" s="78">
        <v>0.24079999999999999</v>
      </c>
      <c r="U18" s="78">
        <v>2.0999999999999999E-3</v>
      </c>
    </row>
    <row r="19" spans="2:21">
      <c r="B19" t="s">
        <v>298</v>
      </c>
      <c r="C19" t="s">
        <v>299</v>
      </c>
      <c r="D19" t="s">
        <v>100</v>
      </c>
      <c r="E19" t="s">
        <v>123</v>
      </c>
      <c r="F19" t="s">
        <v>300</v>
      </c>
      <c r="G19" t="s">
        <v>301</v>
      </c>
      <c r="H19" t="s">
        <v>302</v>
      </c>
      <c r="I19" t="s">
        <v>150</v>
      </c>
      <c r="J19" t="s">
        <v>303</v>
      </c>
      <c r="K19" s="77">
        <v>0.67</v>
      </c>
      <c r="L19" t="s">
        <v>102</v>
      </c>
      <c r="M19" s="78">
        <v>1.49E-2</v>
      </c>
      <c r="N19" s="78">
        <v>5.11E-2</v>
      </c>
      <c r="O19" s="77">
        <v>391045.78</v>
      </c>
      <c r="P19" s="77">
        <v>97.81</v>
      </c>
      <c r="Q19" s="77">
        <v>0</v>
      </c>
      <c r="R19" s="77">
        <v>382.48187741800001</v>
      </c>
      <c r="S19" s="78">
        <v>1.6000000000000001E-3</v>
      </c>
      <c r="T19" s="78">
        <v>0.16470000000000001</v>
      </c>
      <c r="U19" s="78">
        <v>1.4E-3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307</v>
      </c>
      <c r="H20" t="s">
        <v>308</v>
      </c>
      <c r="I20" t="s">
        <v>206</v>
      </c>
      <c r="J20" t="s">
        <v>309</v>
      </c>
      <c r="K20" s="77">
        <v>0.11</v>
      </c>
      <c r="L20" t="s">
        <v>102</v>
      </c>
      <c r="M20" s="78">
        <v>3.4000000000000002E-2</v>
      </c>
      <c r="N20" s="78">
        <v>6.6500000000000004E-2</v>
      </c>
      <c r="O20" s="77">
        <v>33441.620000000003</v>
      </c>
      <c r="P20" s="77">
        <v>100.13</v>
      </c>
      <c r="Q20" s="77">
        <v>0</v>
      </c>
      <c r="R20" s="77">
        <v>33.485094105999998</v>
      </c>
      <c r="S20" s="78">
        <v>1E-3</v>
      </c>
      <c r="T20" s="78">
        <v>1.44E-2</v>
      </c>
      <c r="U20" s="78">
        <v>1E-4</v>
      </c>
    </row>
    <row r="21" spans="2:21">
      <c r="B21" s="79" t="s">
        <v>283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217</v>
      </c>
      <c r="C22" t="s">
        <v>217</v>
      </c>
      <c r="D22" s="16"/>
      <c r="E22" s="16"/>
      <c r="F22" s="16"/>
      <c r="G22" t="s">
        <v>217</v>
      </c>
      <c r="H22" t="s">
        <v>217</v>
      </c>
      <c r="K22" s="77">
        <v>0</v>
      </c>
      <c r="L22" t="s">
        <v>217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217</v>
      </c>
      <c r="C24" t="s">
        <v>217</v>
      </c>
      <c r="D24" s="16"/>
      <c r="E24" s="16"/>
      <c r="F24" s="16"/>
      <c r="G24" t="s">
        <v>217</v>
      </c>
      <c r="H24" t="s">
        <v>217</v>
      </c>
      <c r="K24" s="77">
        <v>0</v>
      </c>
      <c r="L24" t="s">
        <v>217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284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217</v>
      </c>
      <c r="C27" t="s">
        <v>217</v>
      </c>
      <c r="D27" s="16"/>
      <c r="E27" s="16"/>
      <c r="F27" s="16"/>
      <c r="G27" t="s">
        <v>217</v>
      </c>
      <c r="H27" t="s">
        <v>217</v>
      </c>
      <c r="K27" s="77">
        <v>0</v>
      </c>
      <c r="L27" t="s">
        <v>217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285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217</v>
      </c>
      <c r="C29" t="s">
        <v>217</v>
      </c>
      <c r="D29" s="16"/>
      <c r="E29" s="16"/>
      <c r="F29" s="16"/>
      <c r="G29" t="s">
        <v>217</v>
      </c>
      <c r="H29" t="s">
        <v>217</v>
      </c>
      <c r="K29" s="77">
        <v>0</v>
      </c>
      <c r="L29" t="s">
        <v>217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273</v>
      </c>
      <c r="C31" s="16"/>
      <c r="D31" s="16"/>
      <c r="E31" s="16"/>
      <c r="F31" s="16"/>
    </row>
    <row r="32" spans="2:21">
      <c r="B32" t="s">
        <v>274</v>
      </c>
      <c r="C32" s="16"/>
      <c r="D32" s="16"/>
      <c r="E32" s="16"/>
      <c r="F32" s="16"/>
    </row>
    <row r="33" spans="2:6">
      <c r="B33" t="s">
        <v>275</v>
      </c>
      <c r="C33" s="16"/>
      <c r="D33" s="16"/>
      <c r="E33" s="16"/>
      <c r="F33" s="16"/>
    </row>
    <row r="34" spans="2:6">
      <c r="B34" t="s">
        <v>276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217</v>
      </c>
      <c r="C22" t="s">
        <v>217</v>
      </c>
      <c r="D22" s="16"/>
      <c r="E22" s="16"/>
      <c r="F22" t="s">
        <v>217</v>
      </c>
      <c r="G22" t="s">
        <v>217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319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320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321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310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217</v>
      </c>
      <c r="C33" t="s">
        <v>217</v>
      </c>
      <c r="D33" s="16"/>
      <c r="E33" s="16"/>
      <c r="F33" t="s">
        <v>217</v>
      </c>
      <c r="G33" t="s">
        <v>217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233</v>
      </c>
      <c r="D34" s="16"/>
      <c r="E34" s="16"/>
      <c r="F34" s="16"/>
      <c r="G34" s="16"/>
    </row>
    <row r="35" spans="2:14">
      <c r="B35" t="s">
        <v>273</v>
      </c>
      <c r="D35" s="16"/>
      <c r="E35" s="16"/>
      <c r="F35" s="16"/>
      <c r="G35" s="16"/>
    </row>
    <row r="36" spans="2:14">
      <c r="B36" t="s">
        <v>274</v>
      </c>
      <c r="D36" s="16"/>
      <c r="E36" s="16"/>
      <c r="F36" s="16"/>
      <c r="G36" s="16"/>
    </row>
    <row r="37" spans="2:14">
      <c r="B37" t="s">
        <v>275</v>
      </c>
      <c r="D37" s="16"/>
      <c r="E37" s="16"/>
      <c r="F37" s="16"/>
      <c r="G37" s="16"/>
    </row>
    <row r="38" spans="2:14">
      <c r="B38" t="s">
        <v>276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273</v>
      </c>
      <c r="C33" s="16"/>
      <c r="D33" s="16"/>
    </row>
    <row r="34" spans="2:4">
      <c r="B34" t="s">
        <v>274</v>
      </c>
      <c r="C34" s="16"/>
      <c r="D34" s="16"/>
    </row>
    <row r="35" spans="2:4">
      <c r="B35" t="s">
        <v>275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4.01</v>
      </c>
      <c r="J11" s="18"/>
      <c r="K11" s="18"/>
      <c r="L11" s="18"/>
      <c r="M11" s="76">
        <v>0</v>
      </c>
      <c r="N11" s="75">
        <v>2914148.3590000002</v>
      </c>
      <c r="O11" s="7"/>
      <c r="P11" s="75">
        <v>4054.87129</v>
      </c>
      <c r="Q11" s="76">
        <v>1</v>
      </c>
      <c r="R11" s="76">
        <v>1.5100000000000001E-2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4.01</v>
      </c>
      <c r="M12" s="80">
        <v>0</v>
      </c>
      <c r="N12" s="81">
        <v>2914148.3590000002</v>
      </c>
      <c r="P12" s="81">
        <v>4054.87129</v>
      </c>
      <c r="Q12" s="80">
        <v>1</v>
      </c>
      <c r="R12" s="80">
        <v>1.5100000000000001E-2</v>
      </c>
    </row>
    <row r="13" spans="2:60">
      <c r="B13" s="79" t="s">
        <v>357</v>
      </c>
      <c r="I13" s="81">
        <v>4.01</v>
      </c>
      <c r="M13" s="80">
        <v>0</v>
      </c>
      <c r="N13" s="81">
        <v>2914148.3590000002</v>
      </c>
      <c r="P13" s="81">
        <v>4054.87129</v>
      </c>
      <c r="Q13" s="80">
        <v>1</v>
      </c>
      <c r="R13" s="80">
        <v>1.5100000000000001E-2</v>
      </c>
    </row>
    <row r="14" spans="2:60">
      <c r="B14" t="s">
        <v>382</v>
      </c>
      <c r="C14" t="s">
        <v>358</v>
      </c>
      <c r="D14" t="s">
        <v>359</v>
      </c>
      <c r="F14" t="s">
        <v>360</v>
      </c>
      <c r="G14" t="s">
        <v>361</v>
      </c>
      <c r="H14" t="s">
        <v>362</v>
      </c>
      <c r="I14" s="77">
        <v>4.01</v>
      </c>
      <c r="J14" t="s">
        <v>363</v>
      </c>
      <c r="K14" t="s">
        <v>102</v>
      </c>
      <c r="L14" s="78">
        <v>0</v>
      </c>
      <c r="M14" s="78">
        <v>0</v>
      </c>
      <c r="N14" s="77">
        <v>2914148.3590000002</v>
      </c>
      <c r="O14" s="77">
        <v>139.1442984526513</v>
      </c>
      <c r="P14" s="77">
        <v>4054.87129</v>
      </c>
      <c r="Q14" s="78">
        <v>1</v>
      </c>
      <c r="R14" s="78">
        <v>1.5100000000000001E-2</v>
      </c>
    </row>
    <row r="15" spans="2:60">
      <c r="B15" s="79" t="s">
        <v>364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273</v>
      </c>
    </row>
    <row r="43" spans="2:18">
      <c r="B43" t="s">
        <v>274</v>
      </c>
    </row>
    <row r="44" spans="2:18">
      <c r="B44" t="s">
        <v>275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0.73</v>
      </c>
      <c r="H11" s="7"/>
      <c r="I11" s="7"/>
      <c r="J11" s="76">
        <v>4.4600000000000001E-2</v>
      </c>
      <c r="K11" s="75">
        <v>30476000</v>
      </c>
      <c r="L11" s="7"/>
      <c r="M11" s="75">
        <v>30818.83422465753</v>
      </c>
      <c r="N11" s="76">
        <v>1</v>
      </c>
      <c r="O11" s="76">
        <v>0.1149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0.73</v>
      </c>
      <c r="J12" s="80">
        <v>4.4600000000000001E-2</v>
      </c>
      <c r="K12" s="81">
        <v>30476000</v>
      </c>
      <c r="M12" s="81">
        <v>30818.83422465753</v>
      </c>
      <c r="N12" s="80">
        <v>1</v>
      </c>
      <c r="O12" s="80">
        <v>0.1149</v>
      </c>
    </row>
    <row r="13" spans="2:64">
      <c r="B13" s="79" t="s">
        <v>343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344</v>
      </c>
      <c r="G15" s="81">
        <v>0.73</v>
      </c>
      <c r="J15" s="80">
        <v>4.4600000000000001E-2</v>
      </c>
      <c r="K15" s="81">
        <v>30476000</v>
      </c>
      <c r="M15" s="81">
        <v>30818.83422465753</v>
      </c>
      <c r="N15" s="80">
        <v>1</v>
      </c>
      <c r="O15" s="80">
        <v>0.1149</v>
      </c>
    </row>
    <row r="16" spans="2:64">
      <c r="B16" t="s">
        <v>374</v>
      </c>
      <c r="C16" t="s">
        <v>375</v>
      </c>
      <c r="D16" t="s">
        <v>204</v>
      </c>
      <c r="E16" t="s">
        <v>205</v>
      </c>
      <c r="F16" t="s">
        <v>206</v>
      </c>
      <c r="G16" s="77">
        <v>0.92</v>
      </c>
      <c r="H16" t="s">
        <v>102</v>
      </c>
      <c r="I16" s="78">
        <v>5.1999999999999998E-2</v>
      </c>
      <c r="J16" s="78">
        <v>4.9399999999999999E-2</v>
      </c>
      <c r="K16" s="77">
        <v>23200000</v>
      </c>
      <c r="L16" s="77">
        <v>100.66</v>
      </c>
      <c r="M16" s="77">
        <v>23353.119999999999</v>
      </c>
      <c r="N16" s="78">
        <v>0.75780000000000003</v>
      </c>
      <c r="O16" s="78">
        <v>8.7099999999999997E-2</v>
      </c>
    </row>
    <row r="17" spans="2:15">
      <c r="B17" t="s">
        <v>376</v>
      </c>
      <c r="C17" t="s">
        <v>377</v>
      </c>
      <c r="D17" t="s">
        <v>215</v>
      </c>
      <c r="E17" t="s">
        <v>205</v>
      </c>
      <c r="F17" t="s">
        <v>206</v>
      </c>
      <c r="G17" s="77">
        <v>0.16</v>
      </c>
      <c r="H17" t="s">
        <v>102</v>
      </c>
      <c r="I17" s="78">
        <v>3.1E-2</v>
      </c>
      <c r="J17" s="78">
        <v>2.9499999999999998E-2</v>
      </c>
      <c r="K17" s="77">
        <v>7276000</v>
      </c>
      <c r="L17" s="77">
        <v>102.60739726027391</v>
      </c>
      <c r="M17" s="77">
        <v>7465.7142246575304</v>
      </c>
      <c r="N17" s="78">
        <v>0.2422</v>
      </c>
      <c r="O17" s="78">
        <v>2.7799999999999998E-2</v>
      </c>
    </row>
    <row r="18" spans="2:15">
      <c r="B18" s="79" t="s">
        <v>378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217</v>
      </c>
      <c r="C19" t="s">
        <v>217</v>
      </c>
      <c r="E19" t="s">
        <v>217</v>
      </c>
      <c r="G19" s="77">
        <v>0</v>
      </c>
      <c r="H19" t="s">
        <v>217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379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217</v>
      </c>
      <c r="C21" t="s">
        <v>217</v>
      </c>
      <c r="E21" t="s">
        <v>217</v>
      </c>
      <c r="G21" s="77">
        <v>0</v>
      </c>
      <c r="H21" t="s">
        <v>217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310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t="s">
        <v>217</v>
      </c>
      <c r="G23" s="77">
        <v>0</v>
      </c>
      <c r="H23" t="s">
        <v>217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231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233</v>
      </c>
    </row>
    <row r="27" spans="2:15">
      <c r="B27" t="s">
        <v>273</v>
      </c>
    </row>
    <row r="28" spans="2:15">
      <c r="B28" t="s">
        <v>274</v>
      </c>
    </row>
    <row r="29" spans="2:15">
      <c r="B29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381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381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C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E4BFB2-9473-40F7-93BC-A7A5FB139638}"/>
</file>

<file path=customXml/itemProps2.xml><?xml version="1.0" encoding="utf-8"?>
<ds:datastoreItem xmlns:ds="http://schemas.openxmlformats.org/officeDocument/2006/customXml" ds:itemID="{377E7F70-C050-47B4-B012-7BCDAA5D1DB1}"/>
</file>

<file path=customXml/itemProps3.xml><?xml version="1.0" encoding="utf-8"?>
<ds:datastoreItem xmlns:ds="http://schemas.openxmlformats.org/officeDocument/2006/customXml" ds:itemID="{A271D333-CE57-4109-BA46-36CD8F502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