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12.21\"/>
    </mc:Choice>
  </mc:AlternateContent>
  <bookViews>
    <workbookView xWindow="0" yWindow="105" windowWidth="24240" windowHeight="12585" firstSheet="18" activeTab="2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6" hidden="1">'לא סחיר - קרנות השקעה'!$A$11:$BA$65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27" i="1" l="1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J11" i="16"/>
  <c r="H11" i="16"/>
  <c r="J12" i="16"/>
  <c r="H12" i="16"/>
  <c r="J18" i="16"/>
  <c r="C35" i="1"/>
  <c r="G14" i="24"/>
  <c r="G13" i="24" l="1"/>
  <c r="C30" i="27"/>
  <c r="G12" i="24" l="1"/>
  <c r="C12" i="27"/>
  <c r="C24" i="27"/>
  <c r="G11" i="24" l="1"/>
  <c r="H12" i="24"/>
  <c r="C11" i="27"/>
  <c r="C43" i="1" s="1"/>
  <c r="H15" i="24" l="1"/>
  <c r="H11" i="24"/>
  <c r="H14" i="24"/>
  <c r="H13" i="24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C42" i="1"/>
  <c r="C11" i="1"/>
  <c r="J11" i="2"/>
  <c r="J12" i="2"/>
  <c r="J13" i="2"/>
  <c r="J15" i="2"/>
  <c r="D43" i="1" l="1"/>
  <c r="M24" i="16"/>
  <c r="M22" i="16"/>
  <c r="M20" i="16"/>
  <c r="M18" i="16"/>
  <c r="M16" i="16"/>
  <c r="M14" i="16"/>
  <c r="M12" i="16"/>
  <c r="M25" i="16"/>
  <c r="M23" i="16"/>
  <c r="M21" i="16"/>
  <c r="M19" i="16"/>
  <c r="M17" i="16"/>
  <c r="M15" i="16"/>
  <c r="M13" i="16"/>
  <c r="M11" i="16"/>
  <c r="L12" i="2"/>
  <c r="L16" i="2"/>
  <c r="L20" i="2"/>
  <c r="L22" i="2"/>
  <c r="L26" i="2"/>
  <c r="L28" i="2"/>
  <c r="L32" i="2"/>
  <c r="L36" i="2"/>
  <c r="D15" i="1"/>
  <c r="D24" i="1"/>
  <c r="D32" i="1"/>
  <c r="D41" i="1"/>
  <c r="D11" i="1"/>
  <c r="D20" i="1"/>
  <c r="D37" i="1"/>
  <c r="L11" i="2"/>
  <c r="L13" i="2"/>
  <c r="L17" i="2"/>
  <c r="L21" i="2"/>
  <c r="L25" i="2"/>
  <c r="L29" i="2"/>
  <c r="L33" i="2"/>
  <c r="L37" i="2"/>
  <c r="D13" i="1"/>
  <c r="D17" i="1"/>
  <c r="D21" i="1"/>
  <c r="D26" i="1"/>
  <c r="D30" i="1"/>
  <c r="D34" i="1"/>
  <c r="D39" i="1"/>
  <c r="I16" i="24"/>
  <c r="I15" i="24"/>
  <c r="I14" i="24"/>
  <c r="I13" i="24"/>
  <c r="I12" i="24"/>
  <c r="L14" i="2"/>
  <c r="L18" i="2"/>
  <c r="L24" i="2"/>
  <c r="L30" i="2"/>
  <c r="L34" i="2"/>
  <c r="L38" i="2"/>
  <c r="D19" i="1"/>
  <c r="D28" i="1"/>
  <c r="D36" i="1"/>
  <c r="D16" i="1"/>
  <c r="D25" i="1"/>
  <c r="D29" i="1"/>
  <c r="D33" i="1"/>
  <c r="D42" i="1"/>
  <c r="L15" i="2"/>
  <c r="L19" i="2"/>
  <c r="L23" i="2"/>
  <c r="L27" i="2"/>
  <c r="L31" i="2"/>
  <c r="L35" i="2"/>
  <c r="D14" i="1"/>
  <c r="D18" i="1"/>
  <c r="D22" i="1"/>
  <c r="D27" i="1"/>
  <c r="D31" i="1"/>
  <c r="D35" i="1"/>
  <c r="D40" i="1"/>
  <c r="I11" i="24"/>
</calcChain>
</file>

<file path=xl/sharedStrings.xml><?xml version="1.0" encoding="utf-8"?>
<sst xmlns="http://schemas.openxmlformats.org/spreadsheetml/2006/main" count="4412" uniqueCount="1187">
  <si>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</si>
  <si>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</si>
  <si>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</si>
  <si>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</si>
  <si>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</si>
  <si>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</si>
  <si>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</si>
  <si>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</si>
  <si>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</si>
  <si>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</si>
  <si>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</si>
  <si>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</si>
  <si>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</si>
  <si>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</si>
  <si>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</si>
  <si>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</si>
  <si>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</si>
  <si>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</si>
  <si>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</si>
  <si>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</si>
  <si>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</si>
  <si>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</si>
  <si>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</si>
  <si>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</si>
  <si>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</si>
  <si>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</si>
  <si>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</si>
  <si>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</si>
  <si>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</si>
  <si>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</si>
  <si>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</si>
  <si>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</si>
  <si>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</si>
  <si>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</si>
  <si>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</si>
  <si>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</si>
  <si>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</si>
  <si>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</si>
  <si>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</si>
  <si>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</si>
  <si>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</si>
  <si>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</si>
  <si>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</si>
  <si>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</si>
  <si>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</si>
  <si>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</si>
  <si>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</si>
  <si>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</si>
  <si>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</si>
  <si>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</si>
  <si>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</si>
  <si>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</si>
  <si>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</si>
  <si>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</si>
  <si>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</si>
  <si>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</si>
  <si>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</si>
  <si>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</si>
  <si>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</si>
  <si>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</si>
  <si>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</si>
  <si>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</si>
  <si>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</si>
  <si>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</si>
  <si>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</si>
  <si>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</si>
  <si>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</si>
  <si>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</si>
  <si>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</si>
  <si>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</si>
  <si>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</si>
  <si>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</si>
  <si>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</si>
  <si>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</si>
  <si>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</si>
  <si>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</si>
  <si>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</si>
  <si>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</si>
  <si>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</si>
  <si>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</si>
  <si>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</si>
  <si>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</si>
  <si>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</si>
  <si>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</si>
  <si>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</si>
  <si>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</si>
  <si>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</si>
  <si>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</si>
  <si>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</si>
  <si>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</si>
  <si>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</si>
  <si>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</si>
  <si>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</si>
  <si>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</si>
  <si>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</si>
  <si>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</si>
  <si>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</si>
  <si>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</si>
  <si>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</si>
  <si>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</si>
  <si>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</si>
  <si>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</si>
  <si>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</si>
  <si>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</si>
  <si>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</si>
  <si>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</si>
  <si>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</si>
  <si>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</si>
  <si>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</si>
  <si>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</si>
  <si>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</si>
  <si>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</si>
  <si>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</si>
  <si>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</si>
  <si>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</si>
  <si>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</si>
  <si>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</si>
  <si>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</si>
  <si>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</si>
  <si>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</si>
  <si>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</si>
  <si>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</si>
  <si>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</si>
  <si>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</si>
  <si>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</si>
  <si>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</si>
  <si>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</si>
  <si>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</si>
  <si>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</si>
  <si>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</si>
  <si>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</si>
  <si>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</si>
  <si>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</si>
  <si>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</si>
  <si>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</si>
  <si>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</si>
  <si>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</si>
  <si>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</si>
  <si>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</si>
  <si>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</si>
  <si>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</si>
  <si>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</si>
  <si>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</si>
  <si>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</si>
  <si>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</si>
  <si>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</si>
  <si>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</si>
  <si>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</si>
  <si>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</si>
  <si>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</si>
  <si>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</si>
  <si>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</si>
  <si>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</si>
  <si>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</si>
  <si>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</si>
  <si>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</si>
  <si>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</si>
  <si>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</si>
  <si>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</si>
  <si>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</si>
  <si>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</si>
  <si>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</si>
  <si>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</si>
  <si>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</si>
  <si>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</si>
  <si>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</si>
  <si>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</si>
  <si>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</si>
  <si>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</si>
  <si>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</si>
  <si>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</si>
  <si>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</si>
  <si>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</si>
  <si>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</si>
  <si>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</si>
  <si>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</si>
  <si>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</si>
  <si>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</si>
  <si>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</si>
  <si>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</si>
  <si>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</si>
  <si>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</si>
  <si>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</si>
  <si>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</si>
  <si>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</si>
  <si>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</si>
  <si>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</si>
  <si>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</si>
  <si>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</si>
  <si>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</si>
  <si>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</si>
  <si>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</si>
  <si>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</si>
  <si>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</si>
  <si>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</si>
  <si>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</si>
  <si>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</si>
  <si>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</si>
  <si>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הכשרה כללי</t>
  </si>
  <si>
    <t>הכשרה כללי (חדש</t>
  </si>
  <si>
    <t>62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</si>
  <si>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</si>
  <si>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</si>
  <si>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</si>
  <si>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</si>
  <si>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</si>
  <si>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</si>
  <si>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</si>
  <si>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ilAAA</t>
  </si>
  <si>
    <t>S&amp;P מעלות</t>
  </si>
  <si>
    <t>עו'ש- בנק מזרחי</t>
  </si>
  <si>
    <t>1111111111- 20- בנק מזרחי</t>
  </si>
  <si>
    <t>20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</si>
  <si>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</si>
  <si>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</si>
  <si>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</si>
  <si>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</si>
  <si>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</si>
  <si>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דולר -20001- בנק לאומי</t>
  </si>
  <si>
    <t>20001- 10- בנק לאומי</t>
  </si>
  <si>
    <t>דולר -20001- בנק מזרחי</t>
  </si>
  <si>
    <t>20001- 20- בנק מזרחי</t>
  </si>
  <si>
    <t>דולר אוסטרלי 183- בנק מזרחי</t>
  </si>
  <si>
    <t>183- 20-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</si>
  <si>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</si>
  <si>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</si>
  <si>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</si>
  <si>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</si>
  <si>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</si>
  <si>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</si>
  <si>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</si>
  <si>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</si>
  <si>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</si>
  <si>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</si>
  <si>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</si>
  <si>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</si>
  <si>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</si>
  <si>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</si>
  <si>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</si>
  <si>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5904 גליל- האוצר - ממשלתית צמודה</t>
  </si>
  <si>
    <t>9590431</t>
  </si>
  <si>
    <t>RF</t>
  </si>
  <si>
    <t>13/04/21</t>
  </si>
  <si>
    <t>ממצמ0922- האוצר - ממשלתית צמודה</t>
  </si>
  <si>
    <t>1124056</t>
  </si>
  <si>
    <t>23/03/20</t>
  </si>
  <si>
    <t>ממצמ0923</t>
  </si>
  <si>
    <t>1128081</t>
  </si>
  <si>
    <t>30/12/21</t>
  </si>
  <si>
    <t>ממשל צמודה 0529- האוצר - ממשלתית צמודה</t>
  </si>
  <si>
    <t>1157023</t>
  </si>
  <si>
    <t>07/12/21</t>
  </si>
  <si>
    <t>ממשל צמודה 0726- האוצר - ממשלתית צמודה</t>
  </si>
  <si>
    <t>1169564</t>
  </si>
  <si>
    <t>16/08/21</t>
  </si>
  <si>
    <t>ממשל צמודה 1025- האוצר - ממשלתית צמודה</t>
  </si>
  <si>
    <t>1135912</t>
  </si>
  <si>
    <t>06/07/21</t>
  </si>
  <si>
    <t>ממשל צמודה 1131- האוצר - ממשלתית צמודה</t>
  </si>
  <si>
    <t>1172220</t>
  </si>
  <si>
    <t>09/06/21</t>
  </si>
  <si>
    <t>ממשלתי צמוד 0527- האוצר - ממשלתית צמודה</t>
  </si>
  <si>
    <t>1140847</t>
  </si>
  <si>
    <t>סה"כ לא צמודות</t>
  </si>
  <si>
    <t>סה"כ מלווה קצר מועד</t>
  </si>
  <si>
    <t>סה"כ שחר</t>
  </si>
  <si>
    <t>ממשל שקלי 1024- האוצר - ממשלתית שקלית</t>
  </si>
  <si>
    <t>1175777</t>
  </si>
  <si>
    <t>ממשל שקלית 0330- האוצר - ממשלתית שקלית</t>
  </si>
  <si>
    <t>1160985</t>
  </si>
  <si>
    <t>08/07/21</t>
  </si>
  <si>
    <t>ממשל שקלית 0432- האוצר - ממשלתית שקלית</t>
  </si>
  <si>
    <t>1180660</t>
  </si>
  <si>
    <t>ממשל שקלית 0537- האוצר - ממשלתית שקלית</t>
  </si>
  <si>
    <t>1166180</t>
  </si>
  <si>
    <t>ממשל שקלית 0928</t>
  </si>
  <si>
    <t>1150879</t>
  </si>
  <si>
    <t>06/04/21</t>
  </si>
  <si>
    <t>ממשלתי 0323</t>
  </si>
  <si>
    <t>1126747</t>
  </si>
  <si>
    <t>14/12/20</t>
  </si>
  <si>
    <t>ממשלתי שקלי 723</t>
  </si>
  <si>
    <t>1167105</t>
  </si>
  <si>
    <t>04/04/21</t>
  </si>
  <si>
    <t>ממשק 1026- האוצר - ממשלתית שקלית</t>
  </si>
  <si>
    <t>1099456</t>
  </si>
  <si>
    <t>05/08/21</t>
  </si>
  <si>
    <t>ממשק0142- האוצר - ממשלתית שקלית</t>
  </si>
  <si>
    <t>1125400</t>
  </si>
  <si>
    <t>סה"כ גילון</t>
  </si>
  <si>
    <t>ממשל משתנה 0526- האוצר - ממשלתית משתנה</t>
  </si>
  <si>
    <t>1141795</t>
  </si>
  <si>
    <t>02/07/19</t>
  </si>
  <si>
    <t>ממשלת משתנה 1130- האוצר - ממשלתית משתנה</t>
  </si>
  <si>
    <t>1166552</t>
  </si>
  <si>
    <t>30/11/21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</si>
  <si>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</si>
  <si>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</si>
  <si>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</si>
  <si>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</si>
  <si>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</si>
  <si>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</si>
  <si>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</si>
  <si>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</si>
  <si>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</si>
  <si>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</si>
  <si>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</si>
  <si>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לאומי</t>
  </si>
  <si>
    <t>6040372</t>
  </si>
  <si>
    <t>520018078</t>
  </si>
  <si>
    <t>בנקים</t>
  </si>
  <si>
    <t>10/11/20</t>
  </si>
  <si>
    <t>לאומי אג"ח 181- לאומי</t>
  </si>
  <si>
    <t>6040505</t>
  </si>
  <si>
    <t>Aaa.il</t>
  </si>
  <si>
    <t>11/11/20</t>
  </si>
  <si>
    <t>לאומי אגח 183- לאומי</t>
  </si>
  <si>
    <t>6040547</t>
  </si>
  <si>
    <t>28/11/21</t>
  </si>
  <si>
    <t>מז טפ הנפק   46- מזרחי טפחות הנפק</t>
  </si>
  <si>
    <t>2310225</t>
  </si>
  <si>
    <t>520032046</t>
  </si>
  <si>
    <t>08/04/21</t>
  </si>
  <si>
    <t>מזרחי הנפקות אג"ח 49- מזרחי טפחות הנפק</t>
  </si>
  <si>
    <t>2310282</t>
  </si>
  <si>
    <t>19/11/20</t>
  </si>
  <si>
    <t>מזרחי טפחות  הנפקות אג"ח 44</t>
  </si>
  <si>
    <t>2310209</t>
  </si>
  <si>
    <t>31/12/20</t>
  </si>
  <si>
    <t>מקורות  אגח 11- מקורות</t>
  </si>
  <si>
    <t>1158476</t>
  </si>
  <si>
    <t>520010869</t>
  </si>
  <si>
    <t>שרותים</t>
  </si>
  <si>
    <t>17/02/20</t>
  </si>
  <si>
    <t>פועלים הנ אגח35- פועלים הנפקות</t>
  </si>
  <si>
    <t>1940618</t>
  </si>
  <si>
    <t>520032640</t>
  </si>
  <si>
    <t>פועלים הנפ אג32- פועלים הנפקות</t>
  </si>
  <si>
    <t>1940535</t>
  </si>
  <si>
    <t>21/11/19</t>
  </si>
  <si>
    <t>פועלים הנפקות  אג"ח 36- פועלים הנפקות</t>
  </si>
  <si>
    <t>1940659</t>
  </si>
  <si>
    <t>חשמל אג27</t>
  </si>
  <si>
    <t>6000210</t>
  </si>
  <si>
    <t>520000472</t>
  </si>
  <si>
    <t>אנרגיה</t>
  </si>
  <si>
    <t>ilAA+</t>
  </si>
  <si>
    <t>12/10/20</t>
  </si>
  <si>
    <t>נמלי ישראל אג "ח א- נמלי ישראל</t>
  </si>
  <si>
    <t>1145564</t>
  </si>
  <si>
    <t>513569780</t>
  </si>
  <si>
    <t>נדלן מניב בישראל</t>
  </si>
  <si>
    <t>Aa1.il</t>
  </si>
  <si>
    <t>עזריאלי  אגח ז- קבוצת עזריאלי</t>
  </si>
  <si>
    <t>1178672</t>
  </si>
  <si>
    <t>510960719</t>
  </si>
  <si>
    <t>21/07/21</t>
  </si>
  <si>
    <t>עזריאלי אג"ח ד</t>
  </si>
  <si>
    <t>1138650</t>
  </si>
  <si>
    <t>22/12/20</t>
  </si>
  <si>
    <t>ארפורט סיטי אג"ח 5- איירפורט סיטי</t>
  </si>
  <si>
    <t>1133487</t>
  </si>
  <si>
    <t>511659401</t>
  </si>
  <si>
    <t>ilAA</t>
  </si>
  <si>
    <t>23/12/20</t>
  </si>
  <si>
    <t>גב ים אג"ח 6- גב-ים</t>
  </si>
  <si>
    <t>7590128</t>
  </si>
  <si>
    <t>520001736</t>
  </si>
  <si>
    <t>12/07/21</t>
  </si>
  <si>
    <t>מבני תעש  אגח כ- מבנה נדל"ן</t>
  </si>
  <si>
    <t>2260495</t>
  </si>
  <si>
    <t>520024126</t>
  </si>
  <si>
    <t>26/12/18</t>
  </si>
  <si>
    <t>מבני תעש אגח יח</t>
  </si>
  <si>
    <t>2260479</t>
  </si>
  <si>
    <t>18/11/21</t>
  </si>
  <si>
    <t>מליסרון אגח כ- מליסרון</t>
  </si>
  <si>
    <t>3230422</t>
  </si>
  <si>
    <t>520037789</t>
  </si>
  <si>
    <t>17/08/21</t>
  </si>
  <si>
    <t>פועלים הנפקות אג"ח 18- פועלים הנפקות</t>
  </si>
  <si>
    <t>1940600</t>
  </si>
  <si>
    <t>20/06/18</t>
  </si>
  <si>
    <t>שופרסל    אגח ו- שופרסל</t>
  </si>
  <si>
    <t>7770217</t>
  </si>
  <si>
    <t>520022732</t>
  </si>
  <si>
    <t>רשתות שיווק</t>
  </si>
  <si>
    <t>29/04/21</t>
  </si>
  <si>
    <t>אדמה אגח  2</t>
  </si>
  <si>
    <t>1110915</t>
  </si>
  <si>
    <t>520043605</t>
  </si>
  <si>
    <t>כימיה, גומי ופלסטיק</t>
  </si>
  <si>
    <t>ilAA-</t>
  </si>
  <si>
    <t>01/03/16</t>
  </si>
  <si>
    <t>אלוני חץ אג8- אלוני חץ</t>
  </si>
  <si>
    <t>3900271</t>
  </si>
  <si>
    <t>520038506</t>
  </si>
  <si>
    <t>ביג  אגח יח- ביג</t>
  </si>
  <si>
    <t>1174226</t>
  </si>
  <si>
    <t>513623314</t>
  </si>
  <si>
    <t>Aa3.il</t>
  </si>
  <si>
    <t>09/09/21</t>
  </si>
  <si>
    <t>גזית גלוב אג11- גזית גלוב</t>
  </si>
  <si>
    <t>1260546</t>
  </si>
  <si>
    <t>520033234</t>
  </si>
  <si>
    <t>נדלן מניב בחו"ל</t>
  </si>
  <si>
    <t>20/10/20</t>
  </si>
  <si>
    <t>מזרחי טפחות שה 1</t>
  </si>
  <si>
    <t>6950083</t>
  </si>
  <si>
    <t>520000522</t>
  </si>
  <si>
    <t>18/03/20</t>
  </si>
  <si>
    <t>סלע נדל"ן אג3</t>
  </si>
  <si>
    <t>1138973</t>
  </si>
  <si>
    <t>513992529</t>
  </si>
  <si>
    <t>פז נפט    אגח ז- פז חברת הנפט</t>
  </si>
  <si>
    <t>1142595</t>
  </si>
  <si>
    <t>510216054</t>
  </si>
  <si>
    <t>ilA+</t>
  </si>
  <si>
    <t>רבוע נדלן אגח ו- רבוע נדלן</t>
  </si>
  <si>
    <t>1140607</t>
  </si>
  <si>
    <t>513765859</t>
  </si>
  <si>
    <t>A1.il</t>
  </si>
  <si>
    <t>02/09/21</t>
  </si>
  <si>
    <t>אדגר אג"ח 9- אדגר השקעות</t>
  </si>
  <si>
    <t>1820190</t>
  </si>
  <si>
    <t>520035171</t>
  </si>
  <si>
    <t>A2.il</t>
  </si>
  <si>
    <t>אפריקה ישראל נכסים בע"מ אג"ח 7</t>
  </si>
  <si>
    <t>1132232</t>
  </si>
  <si>
    <t>510560188</t>
  </si>
  <si>
    <t>אשטרום נכ אגח10</t>
  </si>
  <si>
    <t>2510204</t>
  </si>
  <si>
    <t>520036617</t>
  </si>
  <si>
    <t>ilA</t>
  </si>
  <si>
    <t>25/12/18</t>
  </si>
  <si>
    <t>אשטרום קב אגח ד- אשטרום קבוצה</t>
  </si>
  <si>
    <t>1182989</t>
  </si>
  <si>
    <t>510381601</t>
  </si>
  <si>
    <t>בנייה</t>
  </si>
  <si>
    <t>27/12/21</t>
  </si>
  <si>
    <t>שיכון ובינוי אג6- שיכון ובינוי</t>
  </si>
  <si>
    <t>1129733</t>
  </si>
  <si>
    <t>520036104</t>
  </si>
  <si>
    <t>12/03/18</t>
  </si>
  <si>
    <t>הכשרת הישוב אג23- הכשרת הישוב</t>
  </si>
  <si>
    <t>6120323</t>
  </si>
  <si>
    <t>520020116</t>
  </si>
  <si>
    <t>ilA-</t>
  </si>
  <si>
    <t>21/06/21</t>
  </si>
  <si>
    <t>מישורים אגח ח'- מישורים</t>
  </si>
  <si>
    <t>1143163</t>
  </si>
  <si>
    <t>511491839</t>
  </si>
  <si>
    <t>Baa1.il</t>
  </si>
  <si>
    <t>25/02/20</t>
  </si>
  <si>
    <t>דיסקונט מנפיקים אג"ח יג</t>
  </si>
  <si>
    <t>7480155</t>
  </si>
  <si>
    <t>520029935</t>
  </si>
  <si>
    <t>07/09/20</t>
  </si>
  <si>
    <t>דיסקונט מנפיקים אג"ח יד</t>
  </si>
  <si>
    <t>7480163</t>
  </si>
  <si>
    <t>29/12/20</t>
  </si>
  <si>
    <t>לאומי   אגח 178- לאומי</t>
  </si>
  <si>
    <t>6040323</t>
  </si>
  <si>
    <t>03/09/20</t>
  </si>
  <si>
    <t>מזרחי  טפ הנפק   40</t>
  </si>
  <si>
    <t>2310167</t>
  </si>
  <si>
    <t>נמלי ישראל אג"ח ג- נמלי ישראל</t>
  </si>
  <si>
    <t>1145580</t>
  </si>
  <si>
    <t>תעשיה אוירית אג"ח 4</t>
  </si>
  <si>
    <t>1133131</t>
  </si>
  <si>
    <t>520027194</t>
  </si>
  <si>
    <t>ביטחוניות</t>
  </si>
  <si>
    <t>ישראכרט אגח א- ישראכרט</t>
  </si>
  <si>
    <t>1157536</t>
  </si>
  <si>
    <t>510706153</t>
  </si>
  <si>
    <t>שרותים פיננסים</t>
  </si>
  <si>
    <t>Aa2.il</t>
  </si>
  <si>
    <t>כיל       אגח ה</t>
  </si>
  <si>
    <t>2810299</t>
  </si>
  <si>
    <t>520027830</t>
  </si>
  <si>
    <t>10/04/16</t>
  </si>
  <si>
    <t>מגדל הון  אגח ד- מגדל ביטוח הון</t>
  </si>
  <si>
    <t>1137033</t>
  </si>
  <si>
    <t>513230029</t>
  </si>
  <si>
    <t>ביטוח</t>
  </si>
  <si>
    <t>סאמיט     אגח י- סאמיט</t>
  </si>
  <si>
    <t>1143395</t>
  </si>
  <si>
    <t>520043720</t>
  </si>
  <si>
    <t>בזק       אגח 9</t>
  </si>
  <si>
    <t>2300176</t>
  </si>
  <si>
    <t>520031931</t>
  </si>
  <si>
    <t>15/03/20</t>
  </si>
  <si>
    <t>כללביט אגח  י- כללביט מימון</t>
  </si>
  <si>
    <t>1136068</t>
  </si>
  <si>
    <t>513754069</t>
  </si>
  <si>
    <t>פניקס הון אגח ו- הפניקס גיוסי הון</t>
  </si>
  <si>
    <t>1136696</t>
  </si>
  <si>
    <t>514290345</t>
  </si>
  <si>
    <t>דמרי אג"ח 8- דמרי</t>
  </si>
  <si>
    <t>1153725</t>
  </si>
  <si>
    <t>511399388</t>
  </si>
  <si>
    <t>09/03/20</t>
  </si>
  <si>
    <t>דמרי אגח ט</t>
  </si>
  <si>
    <t>1168368</t>
  </si>
  <si>
    <t>09/09/20</t>
  </si>
  <si>
    <t>פז נפט אג5- פז חברת הנפט</t>
  </si>
  <si>
    <t>1139534</t>
  </si>
  <si>
    <t>פרטנר     אגח ו- פרטנר</t>
  </si>
  <si>
    <t>1141415</t>
  </si>
  <si>
    <t>520044314</t>
  </si>
  <si>
    <t>קרסו אגח א- קרסו מוטורס</t>
  </si>
  <si>
    <t>1136464</t>
  </si>
  <si>
    <t>514065283</t>
  </si>
  <si>
    <t>מסחר</t>
  </si>
  <si>
    <t>03/11/16</t>
  </si>
  <si>
    <t>שפיר הנדסה אגח ג- שפיר הנדסה</t>
  </si>
  <si>
    <t>1178417</t>
  </si>
  <si>
    <t>514892801</t>
  </si>
  <si>
    <t>מתכת ומוצרי בניה</t>
  </si>
  <si>
    <t>20/07/21</t>
  </si>
  <si>
    <t>אזורים   אגח 12</t>
  </si>
  <si>
    <t>7150360</t>
  </si>
  <si>
    <t>520025990</t>
  </si>
  <si>
    <t>04/08/16</t>
  </si>
  <si>
    <t>אזורים אגח 13- אזורים</t>
  </si>
  <si>
    <t>7150410</t>
  </si>
  <si>
    <t>25/07/19</t>
  </si>
  <si>
    <t>אנלייט אנ אגח ד- אנלייט אנרגיה</t>
  </si>
  <si>
    <t>7200256</t>
  </si>
  <si>
    <t>520041146</t>
  </si>
  <si>
    <t>אנרגיה מתחדשת</t>
  </si>
  <si>
    <t>01/08/21</t>
  </si>
  <si>
    <t>אנרג'יקס אגח א- אנרג'יקס</t>
  </si>
  <si>
    <t>1161751</t>
  </si>
  <si>
    <t>513901371</t>
  </si>
  <si>
    <t>15/12/19</t>
  </si>
  <si>
    <t>אשדר      אגח ד- אשדר</t>
  </si>
  <si>
    <t>1135607</t>
  </si>
  <si>
    <t>510609761</t>
  </si>
  <si>
    <t>אשדר אגח 5- אשדר</t>
  </si>
  <si>
    <t>1157783</t>
  </si>
  <si>
    <t>01/12/19</t>
  </si>
  <si>
    <t>אשטרום קב אגח ב- אשטרום קבוצה</t>
  </si>
  <si>
    <t>1132331</t>
  </si>
  <si>
    <t>חברה לישראל אגח 10</t>
  </si>
  <si>
    <t>5760236</t>
  </si>
  <si>
    <t>520028010</t>
  </si>
  <si>
    <t>השקעה ואחזקות</t>
  </si>
  <si>
    <t>31/05/16</t>
  </si>
  <si>
    <t>או.פי.סי  אגח ג- או.פי.סי אנרגיה</t>
  </si>
  <si>
    <t>1180355</t>
  </si>
  <si>
    <t>514401702</t>
  </si>
  <si>
    <t>בזן  אגח י'- בזן (בתי זיקוק)</t>
  </si>
  <si>
    <t>2590511</t>
  </si>
  <si>
    <t>520036658</t>
  </si>
  <si>
    <t>דור אלון  אגח ה- דור אלון</t>
  </si>
  <si>
    <t>1136761</t>
  </si>
  <si>
    <t>520043878</t>
  </si>
  <si>
    <t>A3.il</t>
  </si>
  <si>
    <t>אלה פקדון אג1- אלה פקדונות</t>
  </si>
  <si>
    <t>1141662</t>
  </si>
  <si>
    <t>515666881</t>
  </si>
  <si>
    <t>אגח מובנות</t>
  </si>
  <si>
    <t>28/10/18</t>
  </si>
  <si>
    <t>ישראמקו אג1- ישראמקו יהש</t>
  </si>
  <si>
    <t>2320174</t>
  </si>
  <si>
    <t>550010003</t>
  </si>
  <si>
    <t>חיפושי נפט וגז</t>
  </si>
  <si>
    <t>חברה לישראל אג"ח 13</t>
  </si>
  <si>
    <t>5760269</t>
  </si>
  <si>
    <t>בזן       אגח ט- בזן (בתי זיקוק)</t>
  </si>
  <si>
    <t>2590461</t>
  </si>
  <si>
    <t>27/04/17</t>
  </si>
  <si>
    <t>סה"כ אחר</t>
  </si>
  <si>
    <t>ALCOA 4.125 31/03/29- ALCOA NEDERLAND</t>
  </si>
  <si>
    <t>US013822AG68</t>
  </si>
  <si>
    <t>בלומברג</t>
  </si>
  <si>
    <t>5282</t>
  </si>
  <si>
    <t>Materials</t>
  </si>
  <si>
    <t>BB+</t>
  </si>
  <si>
    <t>S&amp;P</t>
  </si>
  <si>
    <t>23/06/21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</si>
  <si>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</si>
  <si>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</si>
  <si>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</si>
  <si>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</si>
  <si>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</si>
  <si>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</si>
  <si>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</si>
  <si>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</si>
  <si>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</si>
  <si>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</si>
  <si>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520017450</t>
  </si>
  <si>
    <t>הראל     1- הראל השקעות</t>
  </si>
  <si>
    <t>585018</t>
  </si>
  <si>
    <t>520033986</t>
  </si>
  <si>
    <t>אלביט מערכות- אלביט מערכות</t>
  </si>
  <si>
    <t>1081124</t>
  </si>
  <si>
    <t>520043027</t>
  </si>
  <si>
    <t>שיכון ובינוי- שיכון ובינוי</t>
  </si>
  <si>
    <t>1081942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</si>
  <si>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</si>
  <si>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</si>
  <si>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</si>
  <si>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</si>
  <si>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</si>
  <si>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</si>
  <si>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</si>
  <si>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</si>
  <si>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</si>
  <si>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</si>
  <si>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פועלים- פועלים</t>
  </si>
  <si>
    <t>662577</t>
  </si>
  <si>
    <t>520000118</t>
  </si>
  <si>
    <t>חברה לישראל- חברה לישראל</t>
  </si>
  <si>
    <t>576017</t>
  </si>
  <si>
    <t>איי.סי.אל- איי.סי.אל</t>
  </si>
  <si>
    <t>281014</t>
  </si>
  <si>
    <t>שטראוס- שטראוס גרופ</t>
  </si>
  <si>
    <t>746016</t>
  </si>
  <si>
    <t>520003781</t>
  </si>
  <si>
    <t>מזון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</si>
  <si>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</si>
  <si>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</si>
  <si>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</si>
  <si>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</si>
  <si>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</si>
  <si>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</si>
  <si>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</si>
  <si>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</si>
  <si>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520026683</t>
  </si>
  <si>
    <t>ביג- ביג</t>
  </si>
  <si>
    <t>1097260</t>
  </si>
  <si>
    <t>מבני תעשיה- מבנה נדל"ן</t>
  </si>
  <si>
    <t>226019</t>
  </si>
  <si>
    <t>מליסרון- מליסרון</t>
  </si>
  <si>
    <t>323014</t>
  </si>
  <si>
    <t>עזריאלי קבוצה- קבוצת עזריאלי</t>
  </si>
  <si>
    <t>1119478</t>
  </si>
  <si>
    <t>טבע- טבע</t>
  </si>
  <si>
    <t>629014</t>
  </si>
  <si>
    <t>520013954</t>
  </si>
  <si>
    <t>פארמה</t>
  </si>
  <si>
    <t>שופרסל- שופרסל</t>
  </si>
  <si>
    <t>777037</t>
  </si>
  <si>
    <t>נייס- נייס</t>
  </si>
  <si>
    <t>273011</t>
  </si>
  <si>
    <t>520036872</t>
  </si>
  <si>
    <t>בזק- בזק</t>
  </si>
  <si>
    <t>230011</t>
  </si>
  <si>
    <t>סה"כ תל אביב 90</t>
  </si>
  <si>
    <t>אנלייט אנרגיה- אנלייט אנרגיה</t>
  </si>
  <si>
    <t>720011</t>
  </si>
  <si>
    <t>כלל ביטוח- כלל עסקי ביטוח</t>
  </si>
  <si>
    <t>224014</t>
  </si>
  <si>
    <t>520036120</t>
  </si>
  <si>
    <t>אפריקה מגורים- אפריקה מגורים</t>
  </si>
  <si>
    <t>1097948</t>
  </si>
  <si>
    <t>520034760</t>
  </si>
  <si>
    <t>דמרי- דמרי</t>
  </si>
  <si>
    <t>1090315</t>
  </si>
  <si>
    <t>אלקו- אלקו</t>
  </si>
  <si>
    <t>694034</t>
  </si>
  <si>
    <t>520025370</t>
  </si>
  <si>
    <t>דלק קבוצה- דלק קבוצה</t>
  </si>
  <si>
    <t>1084128</t>
  </si>
  <si>
    <t>520044322</t>
  </si>
  <si>
    <t>דלק קד יהש- דלק קידוחים יהש</t>
  </si>
  <si>
    <t>475020</t>
  </si>
  <si>
    <t>550013098</t>
  </si>
  <si>
    <t>ישראמקו יהש- ישראמקו יהש</t>
  </si>
  <si>
    <t>232017</t>
  </si>
  <si>
    <t>פתאל החזקות- פתאל החזקות</t>
  </si>
  <si>
    <t>1143429</t>
  </si>
  <si>
    <t>512607888</t>
  </si>
  <si>
    <t>מלונאות ותיירות</t>
  </si>
  <si>
    <t>אלקטרה נדלן- אלקטרה נדל"ן</t>
  </si>
  <si>
    <t>1094044</t>
  </si>
  <si>
    <t>510607328</t>
  </si>
  <si>
    <t>גזית גלוב- גזית גלוב</t>
  </si>
  <si>
    <t>126011</t>
  </si>
  <si>
    <t>סאמיט- סאמיט</t>
  </si>
  <si>
    <t>1081686</t>
  </si>
  <si>
    <t>מגה אור- מגה אור</t>
  </si>
  <si>
    <t>1104488</t>
  </si>
  <si>
    <t>513257873</t>
  </si>
  <si>
    <t>ריט 1- ריט1</t>
  </si>
  <si>
    <t>1098920</t>
  </si>
  <si>
    <t>513821488</t>
  </si>
  <si>
    <t>אלקטריאון- אלקטריאון וירלס</t>
  </si>
  <si>
    <t>368019</t>
  </si>
  <si>
    <t>520038126</t>
  </si>
  <si>
    <t>ג'נסל- ג'נסל</t>
  </si>
  <si>
    <t>1169689</t>
  </si>
  <si>
    <t>514579887</t>
  </si>
  <si>
    <t>פוקס- פוקס</t>
  </si>
  <si>
    <t>1087022</t>
  </si>
  <si>
    <t>512157603</t>
  </si>
  <si>
    <t>וואן תוכנה- וואן טכנולוגיות תוכנה</t>
  </si>
  <si>
    <t>161018</t>
  </si>
  <si>
    <t>520034695</t>
  </si>
  <si>
    <t>שרותי מידע</t>
  </si>
  <si>
    <t>חילן- חילן</t>
  </si>
  <si>
    <t>1084698</t>
  </si>
  <si>
    <t>520039942</t>
  </si>
  <si>
    <t>פורמולה- פורמולה מערכות</t>
  </si>
  <si>
    <t>256016</t>
  </si>
  <si>
    <t>520036690</t>
  </si>
  <si>
    <t>אלטשולר שחם גמל- אלטשולר שחם גמל ופנסיה בע"מ</t>
  </si>
  <si>
    <t>1159037</t>
  </si>
  <si>
    <t>513173393</t>
  </si>
  <si>
    <t>ישראכרט- ישראכרט</t>
  </si>
  <si>
    <t>1157403</t>
  </si>
  <si>
    <t>פרטנר- פרטנר</t>
  </si>
  <si>
    <t>1083484</t>
  </si>
  <si>
    <t>סה"כ מניות היתר</t>
  </si>
  <si>
    <t>ארקו קורפ- ארקו קורפ</t>
  </si>
  <si>
    <t>1170901</t>
  </si>
  <si>
    <t>3535148</t>
  </si>
  <si>
    <t>חג'ג' נדל"ן- חג'ג' נדלן</t>
  </si>
  <si>
    <t>823013</t>
  </si>
  <si>
    <t>520033309</t>
  </si>
  <si>
    <t>איי ספאק 1- איי ספאק</t>
  </si>
  <si>
    <t>1179589</t>
  </si>
  <si>
    <t>516247772</t>
  </si>
  <si>
    <t>קיסטון ריט- קיסטון ריט</t>
  </si>
  <si>
    <t>1175934</t>
  </si>
  <si>
    <t>515983476</t>
  </si>
  <si>
    <t>איי.איי.אם. יהש- איי.איי.אם אינפ</t>
  </si>
  <si>
    <t>1171230</t>
  </si>
  <si>
    <t>540299518</t>
  </si>
  <si>
    <t>השקעות במדעי החיים</t>
  </si>
  <si>
    <t>אדגר- אדגר השקעות</t>
  </si>
  <si>
    <t>1820083</t>
  </si>
  <si>
    <t>אפריקה נכסים- אפי נכסים</t>
  </si>
  <si>
    <t>1091354</t>
  </si>
  <si>
    <t>מגוריט- מגוריט</t>
  </si>
  <si>
    <t>1139195</t>
  </si>
  <si>
    <t>515434074</t>
  </si>
  <si>
    <t>משביר לצרכן- 365 המשביר</t>
  </si>
  <si>
    <t>1104959</t>
  </si>
  <si>
    <t>513389270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</si>
  <si>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</si>
  <si>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</si>
  <si>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</si>
  <si>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</si>
  <si>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</si>
  <si>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</si>
  <si>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KORNIT DIGITAL-KRNT</t>
  </si>
  <si>
    <t>IL0011216723</t>
  </si>
  <si>
    <t>NYSE</t>
  </si>
  <si>
    <t>1564</t>
  </si>
  <si>
    <t>INDUSTRIAL</t>
  </si>
  <si>
    <t>FIVERR INTERNATIONAL</t>
  </si>
  <si>
    <t>IL0011582033</t>
  </si>
  <si>
    <t>5153</t>
  </si>
  <si>
    <t>Software &amp; Services</t>
  </si>
  <si>
    <t>REE  Automotive - בנאמנות- REE</t>
  </si>
  <si>
    <t>IL0011786154</t>
  </si>
  <si>
    <t>514557339</t>
  </si>
  <si>
    <t>WIX -  WIX.COM- WIX.COM</t>
  </si>
  <si>
    <t>IL0011301780</t>
  </si>
  <si>
    <t>2275</t>
  </si>
  <si>
    <t>Arbe Robotics- Arbe Robotics</t>
  </si>
  <si>
    <t>US4563571029</t>
  </si>
  <si>
    <t>515333128</t>
  </si>
  <si>
    <t>Technology Hardware &amp; Equip</t>
  </si>
  <si>
    <t>Centene Coporation</t>
  </si>
  <si>
    <t>US15135B1017</t>
  </si>
  <si>
    <t>4885</t>
  </si>
  <si>
    <t>Health Care Equip &amp; Services</t>
  </si>
  <si>
    <t>FB - FACEBOOK</t>
  </si>
  <si>
    <t>US30303M1027</t>
  </si>
  <si>
    <t>5097</t>
  </si>
  <si>
    <t>Media</t>
  </si>
  <si>
    <t>SMSN LI - SAMSUNG</t>
  </si>
  <si>
    <t>US7960508882</t>
  </si>
  <si>
    <t>FWB</t>
  </si>
  <si>
    <t>5093</t>
  </si>
  <si>
    <t>ADO PROPERTIES</t>
  </si>
  <si>
    <t>LU1250154413</t>
  </si>
  <si>
    <t>5160</t>
  </si>
  <si>
    <t>Real Estate</t>
  </si>
  <si>
    <t>ATRIUM EUROPEAN-ARTS AV- ATRIUM EUROPEAN</t>
  </si>
  <si>
    <t>JE00B3DCF752</t>
  </si>
  <si>
    <t>4595</t>
  </si>
  <si>
    <t>PARK PLAZA  HOTEL</t>
  </si>
  <si>
    <t>GG00B1Z5FH87</t>
  </si>
  <si>
    <t>LSE</t>
  </si>
  <si>
    <t>5123</t>
  </si>
  <si>
    <t>TSM - TAIWAN SEMICONDUCTOR- TAIWAN SEMI</t>
  </si>
  <si>
    <t>us8740391003</t>
  </si>
  <si>
    <t>5088</t>
  </si>
  <si>
    <t>Semiconductors &amp; Semicon Equip</t>
  </si>
  <si>
    <t>ALIBABA GROUP H</t>
  </si>
  <si>
    <t>US01609W1027</t>
  </si>
  <si>
    <t>4806</t>
  </si>
  <si>
    <t>AMAZON-AMZN COM</t>
  </si>
  <si>
    <t>US0231351067</t>
  </si>
  <si>
    <t>4865</t>
  </si>
  <si>
    <t>MSFT -  MICROSOFT- MICROSOFT</t>
  </si>
  <si>
    <t>us5949181045</t>
  </si>
  <si>
    <t>5083</t>
  </si>
  <si>
    <t>AAPL - Apple</t>
  </si>
  <si>
    <t>US0378331005</t>
  </si>
  <si>
    <t>930</t>
  </si>
  <si>
    <t>GOOG GOOGLE C Class- GOOGLE</t>
  </si>
  <si>
    <t>US02079K1079</t>
  </si>
  <si>
    <t>960</t>
  </si>
  <si>
    <t>סה"כ שמחקות מדדי מניות בישראל</t>
  </si>
  <si>
    <t>הראל סל (A4) תא נדלן- הראל קרנות מדד</t>
  </si>
  <si>
    <t>1148964</t>
  </si>
  <si>
    <t>511776783</t>
  </si>
  <si>
    <t>מניות</t>
  </si>
  <si>
    <t>תכלית סל (4A) ת"א בנקים- מיטב תכלית</t>
  </si>
  <si>
    <t>1143726</t>
  </si>
  <si>
    <t>513534974</t>
  </si>
  <si>
    <t>תכלית סל (A4) ת"א 35- מיטב תכלית</t>
  </si>
  <si>
    <t>1143700</t>
  </si>
  <si>
    <t>פסגות ETF ת"א 90- פסגות קרנות מדד</t>
  </si>
  <si>
    <t>1148642</t>
  </si>
  <si>
    <t>513765339</t>
  </si>
  <si>
    <t>קסם ETF ת"א 35 (A4)- קסם קרנות נאמנות</t>
  </si>
  <si>
    <t>1146570</t>
  </si>
  <si>
    <t>510938608</t>
  </si>
  <si>
    <t>קסם ETF ת"א 90- קסם קרנות נאמנות</t>
  </si>
  <si>
    <t>1146331</t>
  </si>
  <si>
    <t>סה"כ שמחקות מדדי מניות בחו"ל</t>
  </si>
  <si>
    <t>Indxx China Internet (4D) ETF קסם- קסם קרנות נאמנות</t>
  </si>
  <si>
    <t>1170844</t>
  </si>
  <si>
    <t>קסם ETF (4D) אינדקס מפעילי בורסות עולמיות- קסם קרנות נאמנות</t>
  </si>
  <si>
    <t>1175207</t>
  </si>
  <si>
    <t>קסם MSCI EM (D4) ETF- קסם קרנות נאמנות</t>
  </si>
  <si>
    <t>1145812</t>
  </si>
  <si>
    <t>קסם S&amp;P 500 (4A) ETF מנוטרלת- קסם קרנות נאמנות</t>
  </si>
  <si>
    <t>1146604</t>
  </si>
  <si>
    <t>סה"כ שמחקות מדדים אחרים בישראל</t>
  </si>
  <si>
    <t>פסגות EFT (00) תל בונד 20- פסגות קרנות מדד</t>
  </si>
  <si>
    <t>1147958</t>
  </si>
  <si>
    <t>אג"ח</t>
  </si>
  <si>
    <t>פסגות סל תל בונד 60 סדרה 3- פסגות קרנות מדד</t>
  </si>
  <si>
    <t>1148006</t>
  </si>
  <si>
    <t>פסגות תל בונד מאגר- פסגות קרנות מדד</t>
  </si>
  <si>
    <t>1148170</t>
  </si>
  <si>
    <t>קסם תל בונד 20- קסם קרנות נאמנות</t>
  </si>
  <si>
    <t>1145960</t>
  </si>
  <si>
    <t>סה"כ שמחקות מדדים אחרים בחו"ל</t>
  </si>
  <si>
    <t>סה"כ short</t>
  </si>
  <si>
    <t>סה"כ שמחקות מדדי מניות</t>
  </si>
  <si>
    <t>DAXEX  GY - DAX- ISHARES</t>
  </si>
  <si>
    <t>DE0005933931</t>
  </si>
  <si>
    <t>4601</t>
  </si>
  <si>
    <t>Other</t>
  </si>
  <si>
    <t>IWM - RUSSELL 2000- ISHARES</t>
  </si>
  <si>
    <t>US4642876555</t>
  </si>
  <si>
    <t>XLB - MATERIALS</t>
  </si>
  <si>
    <t>US81369Y1001</t>
  </si>
  <si>
    <t>4640</t>
  </si>
  <si>
    <t>Global X China Clean Energy ETF</t>
  </si>
  <si>
    <t>HK0000562667</t>
  </si>
  <si>
    <t>5249</t>
  </si>
  <si>
    <t>SOXX - SEMICONDUCTOR- BlackRock</t>
  </si>
  <si>
    <t>US4642875235</t>
  </si>
  <si>
    <t>2235</t>
  </si>
  <si>
    <t>First Trust Nasdaq Cyber ETF</t>
  </si>
  <si>
    <t>US33734X8469</t>
  </si>
  <si>
    <t>3165</t>
  </si>
  <si>
    <t>GLOBAL X</t>
  </si>
  <si>
    <t>US37954Y6730</t>
  </si>
  <si>
    <t>5099</t>
  </si>
  <si>
    <t>GLOBAL X -CLOUD COMPUTING</t>
  </si>
  <si>
    <t>US37954Y4420</t>
  </si>
  <si>
    <t>RSP-S&amp;P 500 EQUAL WEI- Guggenheim Funds</t>
  </si>
  <si>
    <t>US46137V3574</t>
  </si>
  <si>
    <t>4205</t>
  </si>
  <si>
    <t>QQQQ - Nasdaq 100- INVESCO POWERSHARES</t>
  </si>
  <si>
    <t>US46090E1038</t>
  </si>
  <si>
    <t>1290</t>
  </si>
  <si>
    <t>FXI - CHINA 50- ISHARES</t>
  </si>
  <si>
    <t>US4642871846</t>
  </si>
  <si>
    <t>ISHARES EURO STOXX BANK 30-15- ISHARES</t>
  </si>
  <si>
    <t>DE0006289309</t>
  </si>
  <si>
    <t>iShares Healthcare Innovation</t>
  </si>
  <si>
    <t>IE00BYZK4776</t>
  </si>
  <si>
    <t>CSI-KWEB CHINA</t>
  </si>
  <si>
    <t>US5007673065</t>
  </si>
  <si>
    <t>4868</t>
  </si>
  <si>
    <t>HEALTH CARE XLV- STATE STREET-SPDRS</t>
  </si>
  <si>
    <t>us81369y2090</t>
  </si>
  <si>
    <t>SPY - S&amp;P 500</t>
  </si>
  <si>
    <t>US78462F1030</t>
  </si>
  <si>
    <t>XLE - Energy Select- STATE STREET-SPDRS</t>
  </si>
  <si>
    <t>us81369y5069</t>
  </si>
  <si>
    <t>XLF - Financial Select- STATE STREET-SPDRS</t>
  </si>
  <si>
    <t>US81369Y6059</t>
  </si>
  <si>
    <t>XLI - INDUSTRIAL SELECT- STATE STREET-SPDRS</t>
  </si>
  <si>
    <t>US81369Y7040</t>
  </si>
  <si>
    <t>VANGURUARD INFO</t>
  </si>
  <si>
    <t>US92204A7028</t>
  </si>
  <si>
    <t>4922</t>
  </si>
  <si>
    <t>WISDOMTREE INDIA</t>
  </si>
  <si>
    <t>US97717W4226</t>
  </si>
  <si>
    <t>3115</t>
  </si>
  <si>
    <t>XTRACKERS CSI300 SWAP</t>
  </si>
  <si>
    <t>LU0779800910</t>
  </si>
  <si>
    <t>5246</t>
  </si>
  <si>
    <t>סה"כ שמחקות מדדים אחרים</t>
  </si>
  <si>
    <t>סה"כ אג"ח ממשלתי</t>
  </si>
  <si>
    <t>סה"כ אגח קונצרני</t>
  </si>
  <si>
    <t>איביאי טכנולוגיה עלית- איביאי טכ עילית</t>
  </si>
  <si>
    <t>1142538</t>
  </si>
  <si>
    <t>510791031</t>
  </si>
  <si>
    <t>ASHOKA INDIA OPPORTUNITIES</t>
  </si>
  <si>
    <t>IE00BH3N4915</t>
  </si>
  <si>
    <t>5223</t>
  </si>
  <si>
    <t>לא מדורג</t>
  </si>
  <si>
    <t>ATONRA SICAV</t>
  </si>
  <si>
    <t>LU2170994714</t>
  </si>
  <si>
    <t>5229</t>
  </si>
  <si>
    <t>SCHRODER INT GREAT CHINA-SISGRCC LX</t>
  </si>
  <si>
    <t>LU0140637140</t>
  </si>
  <si>
    <t>5105</t>
  </si>
  <si>
    <t>סה"כ כתבי אופציות בישראל</t>
  </si>
  <si>
    <t>אייספאק 1  אפ 1_10/12/2023- איי ספאק</t>
  </si>
  <si>
    <t>1179613</t>
  </si>
  <si>
    <t>סה"כ כתבי אופציה בחו"ל</t>
  </si>
  <si>
    <t>סה"כ מדדים כולל מניות</t>
  </si>
  <si>
    <t>סה"כ ש"ח/מט"ח</t>
  </si>
  <si>
    <t>סה"כ ריבית</t>
  </si>
  <si>
    <t>SPXW PUT 3650 31/12/21</t>
  </si>
  <si>
    <t>BBG00YMK8B94</t>
  </si>
  <si>
    <t>סה"כ מטבע</t>
  </si>
  <si>
    <t>סה"כ סחורות</t>
  </si>
  <si>
    <t>DAX - DFWH2 - 18/03/2022</t>
  </si>
  <si>
    <t>DE000C6EV0A4</t>
  </si>
  <si>
    <t>FTSE 100 - Z H2 - 18/03/2022</t>
  </si>
  <si>
    <t>GB00JBVSC167</t>
  </si>
  <si>
    <t>FUT VAL EUR HSBC - רוו"ה מחוזים</t>
  </si>
  <si>
    <t>333740</t>
  </si>
  <si>
    <t>FUT VAL GBP HSB - רוו"ה מחוזים</t>
  </si>
  <si>
    <t>333732</t>
  </si>
  <si>
    <t>FUT VAL USD - רוו"ה מחוזים</t>
  </si>
  <si>
    <t>415349</t>
  </si>
  <si>
    <t>MINI NASDAQ100-NQH2- 18/03/2022</t>
  </si>
  <si>
    <t>BBG00YGNQF87</t>
  </si>
  <si>
    <t>S&amp;P500 E-MINI -ESH2-18/03/2022</t>
  </si>
  <si>
    <t>BBG00YGNQDQ2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</si>
  <si>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</si>
  <si>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</si>
  <si>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</si>
  <si>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</si>
  <si>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</si>
  <si>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</si>
  <si>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</si>
  <si>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</si>
  <si>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</si>
  <si>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</si>
  <si>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</si>
  <si>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</si>
  <si>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</si>
  <si>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</si>
  <si>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</si>
  <si>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</si>
  <si>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אג"ח א-רמ- מימון ישיר קב</t>
  </si>
  <si>
    <t>1139740</t>
  </si>
  <si>
    <t>513893123</t>
  </si>
  <si>
    <t>אשראי חוץ בנקאי</t>
  </si>
  <si>
    <t>26/12/16</t>
  </si>
  <si>
    <t>דליה אנ אגחא-רמ- דליה אנרגיה</t>
  </si>
  <si>
    <t>1171362</t>
  </si>
  <si>
    <t>516269248</t>
  </si>
  <si>
    <t>05/01/21</t>
  </si>
  <si>
    <t>אלטשולר אג"ח א</t>
  </si>
  <si>
    <t>1139336</t>
  </si>
  <si>
    <t>511446551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</si>
  <si>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</si>
  <si>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</si>
  <si>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</si>
  <si>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</si>
  <si>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</si>
  <si>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</si>
  <si>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</si>
  <si>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</si>
  <si>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SMART SHOOTER LTD-מניה לא סחירה- סמארט שוטר</t>
  </si>
  <si>
    <t>74213</t>
  </si>
  <si>
    <t>514615590</t>
  </si>
  <si>
    <t>סינמה סיטי-מניה-ל.סחיר- סינמה סיטי</t>
  </si>
  <si>
    <t>66602</t>
  </si>
  <si>
    <t>513910265</t>
  </si>
  <si>
    <t>איי.איי.אם. יהש - שותף כללי- איי.איי.אם אינפ</t>
  </si>
  <si>
    <t>74211</t>
  </si>
  <si>
    <t>בראון  הוטלס- מלונות בראון</t>
  </si>
  <si>
    <t>74194</t>
  </si>
  <si>
    <t>513956938</t>
  </si>
  <si>
    <t>גדות למסופים כימיקלים- גדות</t>
  </si>
  <si>
    <t>74222</t>
  </si>
  <si>
    <t>Metro- Metro</t>
  </si>
  <si>
    <t>74227</t>
  </si>
  <si>
    <t>5307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</si>
  <si>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</si>
  <si>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</si>
  <si>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</si>
  <si>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</si>
  <si>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</si>
  <si>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</si>
  <si>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</si>
  <si>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</si>
  <si>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25/07/18</t>
  </si>
  <si>
    <t>קרן ואר- קרן ואר</t>
  </si>
  <si>
    <t>31/07/18</t>
  </si>
  <si>
    <t>סה"כ קרנות נדל"ן</t>
  </si>
  <si>
    <t>קרן 2 JTLV  אלעד מגורים- קרן 2 JTLV</t>
  </si>
  <si>
    <t>30/09/21</t>
  </si>
  <si>
    <t>קרן 2 JTLV- קרן 2 JTLV</t>
  </si>
  <si>
    <t>סה"כ קרנות השקעה אחרות</t>
  </si>
  <si>
    <t>קרן FinTLV 2- FINTLV 2</t>
  </si>
  <si>
    <t>12/08/21</t>
  </si>
  <si>
    <t>First Time 2 קרן- First Time</t>
  </si>
  <si>
    <t>09/11/21</t>
  </si>
  <si>
    <t>FIMI 6 קרן- פימי</t>
  </si>
  <si>
    <t>01/11/21</t>
  </si>
  <si>
    <t>קרן להב 1- קרן להב</t>
  </si>
  <si>
    <t>26/05/19</t>
  </si>
  <si>
    <t>קרן להב 2- קרן להב</t>
  </si>
  <si>
    <t>02/09/20</t>
  </si>
  <si>
    <t>קרן להב 3- קרן להב</t>
  </si>
  <si>
    <t>17/10/21</t>
  </si>
  <si>
    <t>קרן קוגיטו- קרן קוגיטו</t>
  </si>
  <si>
    <t>19/10/21</t>
  </si>
  <si>
    <t>קרן שקד- קרן שקד</t>
  </si>
  <si>
    <t>23/12/21</t>
  </si>
  <si>
    <t>Vertex Israel Opportunities Fund II- Vertex Israel Opportunities Fund II</t>
  </si>
  <si>
    <t>דן תחבורה- דן תחבורה</t>
  </si>
  <si>
    <t>11/02/21</t>
  </si>
  <si>
    <t>IDE קרן אלפא 2- קרן אלפא</t>
  </si>
  <si>
    <t>28/02/19</t>
  </si>
  <si>
    <t>IDE קרן אלפא 3- קרן אלפא</t>
  </si>
  <si>
    <t>קרן הליוס 4- קרן הליוס</t>
  </si>
  <si>
    <t>24/06/21</t>
  </si>
  <si>
    <t>סה"כ קרנות הון סיכון בחו"ל</t>
  </si>
  <si>
    <t>סה"כ קרנות גידור בחו"ל</t>
  </si>
  <si>
    <t>קרן דפנה- DAFNA INTERNATIONAL FUND</t>
  </si>
  <si>
    <t>23/04/19</t>
  </si>
  <si>
    <t>Sphera Biotech FUND- Sphera Biotech FUND</t>
  </si>
  <si>
    <t>01/05/19</t>
  </si>
  <si>
    <t>סה"כ קרנות נדל"ן בחו"ל</t>
  </si>
  <si>
    <t>קרן פארו פוינט- Faropoint Frg</t>
  </si>
  <si>
    <t>23/10/19</t>
  </si>
  <si>
    <t>אלקטרה נדל"ן (MF) קרן מספר 2- Electra Multifamily Investments Fund II LP</t>
  </si>
  <si>
    <t>19/09/19</t>
  </si>
  <si>
    <t>אלקטרה נדל"ן (MF) קרן מספר 3- Electra Multifamily Investments Fund III LP</t>
  </si>
  <si>
    <t>24/11/21</t>
  </si>
  <si>
    <t>אלקטרה נדל"ן (MF) קרן מספר 1- Electra Multifamily Investments Fund LP</t>
  </si>
  <si>
    <t>04/06/19</t>
  </si>
  <si>
    <t>מיילסטון 4 MREI- MREI</t>
  </si>
  <si>
    <t>קרן הראל פיננסיים השקעות בנדל"ן- קרן הראל פיננסים השקעות בנדל"ן</t>
  </si>
  <si>
    <t>12/11/18</t>
  </si>
  <si>
    <t>סה"כ קרנות השקעה אחרות בחו"ל</t>
  </si>
  <si>
    <t>SG VC 3 קרן- SG VC</t>
  </si>
  <si>
    <t>24/05/21</t>
  </si>
  <si>
    <t>SG VC 4 קרן- SG VC</t>
  </si>
  <si>
    <t>SG VC 5 קרן- SG VC</t>
  </si>
  <si>
    <t>22/09/21</t>
  </si>
  <si>
    <t>קרן חוב פונטיפקס 4- Pontifax Medison Debt Financing</t>
  </si>
  <si>
    <t>09/12/21</t>
  </si>
  <si>
    <t>קרן COLLER 8- קרן COLLER 8</t>
  </si>
  <si>
    <t>16/11/21</t>
  </si>
  <si>
    <t>LPA  Nordic Power- LPA  Nordic Power</t>
  </si>
  <si>
    <t>24/11/20</t>
  </si>
  <si>
    <t>אלקטרה נדל"ן קרן חוב- Electra Capital PM Fund LP</t>
  </si>
  <si>
    <t>20/09/21</t>
  </si>
  <si>
    <t>FUSE 11 FUND- FUSE 11 FUND</t>
  </si>
  <si>
    <t>07/04/21</t>
  </si>
  <si>
    <t>קרן REVOLVER- REVOLVER</t>
  </si>
  <si>
    <t>קרן הפניקס קו-אינווסט- הפניקס</t>
  </si>
  <si>
    <t>26/08/21</t>
  </si>
  <si>
    <t>קרן ויולה קרדיט 6- קרן ויולה</t>
  </si>
  <si>
    <t>ION CROSS OVER קרן- ION</t>
  </si>
  <si>
    <t>07/07/20</t>
  </si>
  <si>
    <t>קרן ION CROSS OVER 2- ION</t>
  </si>
  <si>
    <t>14/12/21</t>
  </si>
  <si>
    <t>סה"כ כתבי אופציה בישראל</t>
  </si>
  <si>
    <t>SMART SHOOTER LTD אופציה לא סחירה 18/02/23- סמארט שוטר</t>
  </si>
  <si>
    <t>742131</t>
  </si>
  <si>
    <t>23/02/21</t>
  </si>
  <si>
    <t>אופ ב . המשביר ידני- 365 המשביר</t>
  </si>
  <si>
    <t>11049511</t>
  </si>
  <si>
    <t>24/12/18</t>
  </si>
  <si>
    <t>סה"כ מט"ח/מט"ח</t>
  </si>
  <si>
    <t>פוורוד אירו/שקל 3.6353 18/01/22 153959</t>
  </si>
  <si>
    <t>153959</t>
  </si>
  <si>
    <t>03/11/21</t>
  </si>
  <si>
    <t>פוורוד אירו/שקל 3.7485 18/01/22 153932</t>
  </si>
  <si>
    <t>153932</t>
  </si>
  <si>
    <t>05/10/21</t>
  </si>
  <si>
    <t>פורוורד דולר/שקל 18/01/22 3.224 153933</t>
  </si>
  <si>
    <t>153933</t>
  </si>
  <si>
    <t>פורוורד דולר/שקל 18/01/22 3.22435 153928</t>
  </si>
  <si>
    <t>153928</t>
  </si>
  <si>
    <t>פורוורד דולר/שקל 3.08 18/01/22 153979</t>
  </si>
  <si>
    <t>153979</t>
  </si>
  <si>
    <t>פורוורד דולר/שקל 3.1141 18/01/22 153976</t>
  </si>
  <si>
    <t>153976</t>
  </si>
  <si>
    <t>11/11/21</t>
  </si>
  <si>
    <t>פורוורד דולר/שקל 3.227 18/01/2022 153939</t>
  </si>
  <si>
    <t>153939</t>
  </si>
  <si>
    <t>08/10/21</t>
  </si>
  <si>
    <t>לונג אינפלציה 08.11.2022 2.585%</t>
  </si>
  <si>
    <t>23482</t>
  </si>
  <si>
    <t>08/11/21</t>
  </si>
  <si>
    <t>סה"כ כנגד חסכון עמיתים/מבוטחים</t>
  </si>
  <si>
    <t>לא</t>
  </si>
  <si>
    <t>1302</t>
  </si>
  <si>
    <t>AA+</t>
  </si>
  <si>
    <t>דירוג פנימי</t>
  </si>
  <si>
    <t>הלוואות עמיתים</t>
  </si>
  <si>
    <t>1303</t>
  </si>
  <si>
    <t>29/12/21</t>
  </si>
  <si>
    <t>סה"כ מבוטחות במשכנתא או תיקי משכנתאות</t>
  </si>
  <si>
    <t>סה"כ מובטחות בערבות בנקאית</t>
  </si>
  <si>
    <t>סה"כ מובטחות בבטחונות אחרים</t>
  </si>
  <si>
    <t>בראון ג רכיב התחייבותי</t>
  </si>
  <si>
    <t>96026</t>
  </si>
  <si>
    <t>NR1</t>
  </si>
  <si>
    <t>הלוואה – מלונות בראון ג' 01.04.2023</t>
  </si>
  <si>
    <t>96023</t>
  </si>
  <si>
    <t>31/03/20</t>
  </si>
  <si>
    <t>הלוואה – א.פ.י נתיב פיתוח בע"מ 30.04.2022</t>
  </si>
  <si>
    <t>96029</t>
  </si>
  <si>
    <t>511519134</t>
  </si>
  <si>
    <t>18/06/20</t>
  </si>
  <si>
    <t>סינמה סיטי הלוואה 1 08/01/27</t>
  </si>
  <si>
    <t>96039</t>
  </si>
  <si>
    <t>30/06/21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</si>
  <si>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</si>
  <si>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</si>
  <si>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</si>
  <si>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</si>
  <si>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</si>
  <si>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</si>
  <si>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– מקס איט COCO (עמיתים) 31.03.2024</t>
  </si>
  <si>
    <t>96021</t>
  </si>
  <si>
    <t>512905423</t>
  </si>
  <si>
    <t>27/03/19</t>
  </si>
  <si>
    <t>סה"כ מובטחות במשכנתא או תיקי משכנתאות</t>
  </si>
  <si>
    <t>סה"כ נקוב במט"ח</t>
  </si>
  <si>
    <t>סה"כ צמודי מט"ח</t>
  </si>
  <si>
    <t>סה"כ מניב</t>
  </si>
  <si>
    <t>26/07/21</t>
  </si>
  <si>
    <t>משרדים</t>
  </si>
  <si>
    <t>אשדוד</t>
  </si>
  <si>
    <t>סה"כ לא מניב</t>
  </si>
  <si>
    <t>CSA במטבע 20001 (OTC) - בטחונות</t>
  </si>
  <si>
    <t>77720001</t>
  </si>
  <si>
    <t>MONEY CHF HSBC - בטחונות</t>
  </si>
  <si>
    <t>327080</t>
  </si>
  <si>
    <t>MONEY GBP HSBC - בטחונות</t>
  </si>
  <si>
    <t>327114</t>
  </si>
  <si>
    <t>MONEY EUR HSBC - בטחונות</t>
  </si>
  <si>
    <t>327064</t>
  </si>
  <si>
    <t>MONEY USD HSBC - בטחונות</t>
  </si>
  <si>
    <t>415323</t>
  </si>
  <si>
    <t xml:space="preserve">פימי 6
</t>
  </si>
  <si>
    <t xml:space="preserve"> שקד 
</t>
  </si>
  <si>
    <t xml:space="preserve">קוגיטו
</t>
  </si>
  <si>
    <t xml:space="preserve">קרן הליוס
</t>
  </si>
  <si>
    <t xml:space="preserve">ION 
</t>
  </si>
  <si>
    <t>JTLV2</t>
  </si>
  <si>
    <t>JTLV2 אלעד מגורים</t>
  </si>
  <si>
    <t>ION 2</t>
  </si>
  <si>
    <t>להב 3</t>
  </si>
  <si>
    <t>FINTLV 2</t>
  </si>
  <si>
    <t xml:space="preserve">מיילסטון
 MREI 4 
</t>
  </si>
  <si>
    <t>קרן חוב פונטיפקס 4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</si>
  <si>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</si>
  <si>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</si>
  <si>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</si>
  <si>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</si>
  <si>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</si>
  <si>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</si>
  <si>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>קרן COLLER 8</t>
  </si>
  <si>
    <t xml:space="preserve"> first time2 
</t>
  </si>
  <si>
    <t>אורגים 6 אשדוד</t>
  </si>
  <si>
    <t>דאון טאון חיפה</t>
  </si>
  <si>
    <t>נדל"ן מניב בישראל</t>
  </si>
  <si>
    <t>הלוואות עמיתים שיקלי</t>
  </si>
  <si>
    <t>הלוואות עמיתים  צמוד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</si>
</sst>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20" fillId="0" borderId="0" xfId="0" applyFont="1"/>
    <xf numFmtId="3" fontId="20" fillId="0" borderId="0" xfId="0" applyNumberFormat="1" applyFont="1"/>
    <xf numFmtId="0" fontId="1" fillId="0" borderId="0" xfId="0" applyFont="1"/>
    <xf numFmtId="14" fontId="0" fillId="0" borderId="0" xfId="0" applyNumberFormat="1" applyFill="1"/>
    <xf numFmtId="0" fontId="2" fillId="0" borderId="0" xfId="0" applyFont="1" applyFill="1" applyAlignment="1">
      <alignment horizontal="center"/>
    </xf>
    <xf numFmtId="43" fontId="21" fillId="0" borderId="0" xfId="1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workbookViewId="0">
      <selection activeCell="A27" sqref="A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621747.61645228427</v>
      </c>
      <c r="D11" s="76">
        <f>C11/$C$42</f>
        <v>0.13290785613219225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1080931.1037743001</v>
      </c>
      <c r="D13" s="78">
        <f t="shared" ref="D13:D22" si="0">C13/$C$42</f>
        <v>0.2310651972403209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293922.13438216201</v>
      </c>
      <c r="D15" s="78">
        <f t="shared" si="0"/>
        <v>6.2830254136614389E-2</v>
      </c>
    </row>
    <row r="16" spans="1:36">
      <c r="A16" s="10" t="s">
        <v>13</v>
      </c>
      <c r="B16" s="70" t="s">
        <v>19</v>
      </c>
      <c r="C16" s="77">
        <v>843702.04621724074</v>
      </c>
      <c r="D16" s="78">
        <f t="shared" si="0"/>
        <v>0.18035393656500326</v>
      </c>
    </row>
    <row r="17" spans="1:4">
      <c r="A17" s="10" t="s">
        <v>13</v>
      </c>
      <c r="B17" s="70" t="s">
        <v>195</v>
      </c>
      <c r="C17" s="77">
        <v>947514.02392863715</v>
      </c>
      <c r="D17" s="78">
        <f t="shared" si="0"/>
        <v>0.20254530012373032</v>
      </c>
    </row>
    <row r="18" spans="1:4">
      <c r="A18" s="10" t="s">
        <v>13</v>
      </c>
      <c r="B18" s="70" t="s">
        <v>20</v>
      </c>
      <c r="C18" s="77">
        <v>39358.246796008003</v>
      </c>
      <c r="D18" s="78">
        <f t="shared" si="0"/>
        <v>8.4134141641387383E-3</v>
      </c>
    </row>
    <row r="19" spans="1:4">
      <c r="A19" s="10" t="s">
        <v>13</v>
      </c>
      <c r="B19" s="70" t="s">
        <v>21</v>
      </c>
      <c r="C19" s="77">
        <v>2352</v>
      </c>
      <c r="D19" s="78">
        <f t="shared" si="0"/>
        <v>5.0277519262014977E-4</v>
      </c>
    </row>
    <row r="20" spans="1:4">
      <c r="A20" s="10" t="s">
        <v>13</v>
      </c>
      <c r="B20" s="70" t="s">
        <v>22</v>
      </c>
      <c r="C20" s="77">
        <v>0.71530000000000005</v>
      </c>
      <c r="D20" s="78">
        <f t="shared" si="0"/>
        <v>1.5290607792567736E-7</v>
      </c>
    </row>
    <row r="21" spans="1:4">
      <c r="A21" s="10" t="s">
        <v>13</v>
      </c>
      <c r="B21" s="70" t="s">
        <v>23</v>
      </c>
      <c r="C21" s="77">
        <v>7611.5100003363495</v>
      </c>
      <c r="D21" s="78">
        <f t="shared" si="0"/>
        <v>1.6270741524444319E-3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v>21106.533129143001</v>
      </c>
      <c r="D26" s="78">
        <f t="shared" si="1"/>
        <v>4.5118372702161753E-3</v>
      </c>
    </row>
    <row r="27" spans="1:4">
      <c r="A27" s="10" t="s">
        <v>13</v>
      </c>
      <c r="B27" s="70" t="s">
        <v>28</v>
      </c>
      <c r="C27" s="77">
        <f>'לא סחיר - מניות'!J11</f>
        <v>128386.83082440207</v>
      </c>
      <c r="D27" s="78">
        <f t="shared" si="1"/>
        <v>2.7444606121441041E-2</v>
      </c>
    </row>
    <row r="28" spans="1:4">
      <c r="A28" s="10" t="s">
        <v>13</v>
      </c>
      <c r="B28" s="70" t="s">
        <v>29</v>
      </c>
      <c r="C28" s="77">
        <v>467159.67737594421</v>
      </c>
      <c r="D28" s="78">
        <f t="shared" si="1"/>
        <v>9.9862371078680845E-2</v>
      </c>
    </row>
    <row r="29" spans="1:4">
      <c r="A29" s="10" t="s">
        <v>13</v>
      </c>
      <c r="B29" s="70" t="s">
        <v>30</v>
      </c>
      <c r="C29" s="77">
        <v>728.15758599354604</v>
      </c>
      <c r="D29" s="78">
        <f t="shared" si="1"/>
        <v>1.556545793179117E-4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1"/>
        <v>0</v>
      </c>
    </row>
    <row r="31" spans="1:4">
      <c r="A31" s="10" t="s">
        <v>13</v>
      </c>
      <c r="B31" s="70" t="s">
        <v>32</v>
      </c>
      <c r="C31" s="77">
        <v>31731.962609740072</v>
      </c>
      <c r="D31" s="78">
        <f t="shared" si="1"/>
        <v>6.7831818083875228E-3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4">
      <c r="A33" s="10" t="s">
        <v>13</v>
      </c>
      <c r="B33" s="69" t="s">
        <v>34</v>
      </c>
      <c r="C33" s="77">
        <v>78889.954807322079</v>
      </c>
      <c r="D33" s="78">
        <f t="shared" si="1"/>
        <v>1.6863908258523071E-2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4">
      <c r="A35" s="10" t="s">
        <v>13</v>
      </c>
      <c r="B35" s="69" t="s">
        <v>36</v>
      </c>
      <c r="C35" s="77">
        <f>'זכויות מקרקעין'!G11</f>
        <v>80710.836443701599</v>
      </c>
      <c r="D35" s="78">
        <f t="shared" si="1"/>
        <v>1.7253148953875627E-2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4">
      <c r="A37" s="10" t="s">
        <v>13</v>
      </c>
      <c r="B37" s="69" t="s">
        <v>38</v>
      </c>
      <c r="C37" s="77">
        <v>32181.753383431998</v>
      </c>
      <c r="D37" s="78">
        <f t="shared" si="1"/>
        <v>6.8793313164154666E-3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ref="D39:D43" si="2">C39/$C$42</f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4">
      <c r="B42" s="72" t="s">
        <v>43</v>
      </c>
      <c r="C42" s="77">
        <f>SUM(C11:C41)</f>
        <v>4678035.103010647</v>
      </c>
      <c r="D42" s="78">
        <f t="shared" si="2"/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131155.1888805028</v>
      </c>
      <c r="D43" s="78">
        <f t="shared" si="2"/>
        <v>2.803638407845532E-2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202</v>
      </c>
      <c r="D47">
        <v>3.4045000000000001</v>
      </c>
    </row>
    <row r="48" spans="1:4">
      <c r="C48" t="s">
        <v>110</v>
      </c>
      <c r="D48">
        <v>3.5198999999999998</v>
      </c>
    </row>
    <row r="49" spans="3:4">
      <c r="C49" t="s">
        <v>120</v>
      </c>
      <c r="D49">
        <v>2.2597999999999998</v>
      </c>
    </row>
    <row r="50" spans="3:4">
      <c r="C50" t="s">
        <v>106</v>
      </c>
      <c r="D50">
        <v>3.11</v>
      </c>
    </row>
    <row r="51" spans="3:4">
      <c r="C51" t="s">
        <v>113</v>
      </c>
      <c r="D51">
        <v>4.2031000000000001</v>
      </c>
    </row>
    <row r="52" spans="3:4">
      <c r="C52" t="s">
        <v>123</v>
      </c>
      <c r="D52">
        <v>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4600</v>
      </c>
      <c r="H11" s="7"/>
      <c r="I11" s="75">
        <v>0.71530000000000005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926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927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928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573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E21" s="16"/>
      <c r="G21" s="81">
        <v>4600</v>
      </c>
      <c r="I21" s="81">
        <v>0.71530000000000005</v>
      </c>
      <c r="K21" s="80">
        <v>1</v>
      </c>
      <c r="L21" s="80">
        <v>0</v>
      </c>
    </row>
    <row r="22" spans="2:12">
      <c r="B22" s="79" t="s">
        <v>926</v>
      </c>
      <c r="C22" s="16"/>
      <c r="D22" s="16"/>
      <c r="E22" s="16"/>
      <c r="G22" s="81">
        <v>4600</v>
      </c>
      <c r="I22" s="81">
        <v>0.71530000000000005</v>
      </c>
      <c r="K22" s="80">
        <v>1</v>
      </c>
      <c r="L22" s="80">
        <v>0</v>
      </c>
    </row>
    <row r="23" spans="2:12">
      <c r="B23" t="s">
        <v>929</v>
      </c>
      <c r="C23" t="s">
        <v>930</v>
      </c>
      <c r="D23" t="s">
        <v>123</v>
      </c>
      <c r="E23" t="s">
        <v>852</v>
      </c>
      <c r="F23" t="s">
        <v>106</v>
      </c>
      <c r="G23" s="77">
        <v>4600</v>
      </c>
      <c r="H23" s="77">
        <v>5</v>
      </c>
      <c r="I23" s="77">
        <v>0.71530000000000005</v>
      </c>
      <c r="J23" s="78">
        <v>0</v>
      </c>
      <c r="K23" s="78">
        <v>1</v>
      </c>
      <c r="L23" s="78">
        <v>0</v>
      </c>
    </row>
    <row r="24" spans="2:12">
      <c r="B24" s="79" t="s">
        <v>931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928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932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573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2313608</v>
      </c>
      <c r="H11" s="25"/>
      <c r="I11" s="75">
        <v>7611.5100003363495</v>
      </c>
      <c r="J11" s="76">
        <v>1</v>
      </c>
      <c r="K11" s="76">
        <v>1.6000000000000001E-3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2313608</v>
      </c>
      <c r="H14" s="19"/>
      <c r="I14" s="81">
        <v>7611.5100003363495</v>
      </c>
      <c r="J14" s="80">
        <v>1</v>
      </c>
      <c r="K14" s="80">
        <v>1.6000000000000001E-3</v>
      </c>
      <c r="BF14" s="16" t="s">
        <v>126</v>
      </c>
    </row>
    <row r="15" spans="1:60">
      <c r="B15" t="s">
        <v>933</v>
      </c>
      <c r="C15" t="s">
        <v>934</v>
      </c>
      <c r="D15" t="s">
        <v>123</v>
      </c>
      <c r="E15" t="s">
        <v>852</v>
      </c>
      <c r="F15" t="s">
        <v>110</v>
      </c>
      <c r="G15" s="77">
        <v>200</v>
      </c>
      <c r="H15" s="77">
        <v>1.5855999999999999</v>
      </c>
      <c r="I15" s="77">
        <v>1.116230688E-2</v>
      </c>
      <c r="J15" s="78">
        <v>0</v>
      </c>
      <c r="K15" s="78">
        <v>0</v>
      </c>
      <c r="BF15" s="16" t="s">
        <v>127</v>
      </c>
    </row>
    <row r="16" spans="1:60">
      <c r="B16" t="s">
        <v>935</v>
      </c>
      <c r="C16" t="s">
        <v>936</v>
      </c>
      <c r="D16" t="s">
        <v>123</v>
      </c>
      <c r="E16" t="s">
        <v>852</v>
      </c>
      <c r="F16" t="s">
        <v>113</v>
      </c>
      <c r="G16" s="77">
        <v>138</v>
      </c>
      <c r="H16" s="77">
        <v>0.73240000000000005</v>
      </c>
      <c r="I16" s="77">
        <v>4.2481236071999998E-3</v>
      </c>
      <c r="J16" s="78">
        <v>0</v>
      </c>
      <c r="K16" s="78">
        <v>0</v>
      </c>
      <c r="BF16" s="16" t="s">
        <v>128</v>
      </c>
    </row>
    <row r="17" spans="2:58">
      <c r="B17" t="s">
        <v>937</v>
      </c>
      <c r="C17" t="s">
        <v>938</v>
      </c>
      <c r="D17" t="s">
        <v>123</v>
      </c>
      <c r="E17" t="s">
        <v>852</v>
      </c>
      <c r="F17" t="s">
        <v>110</v>
      </c>
      <c r="G17" s="77">
        <v>362790</v>
      </c>
      <c r="H17" s="77">
        <v>100</v>
      </c>
      <c r="I17" s="77">
        <v>1276.9845210000001</v>
      </c>
      <c r="J17" s="78">
        <v>0.1678</v>
      </c>
      <c r="K17" s="78">
        <v>2.9999999999999997E-4</v>
      </c>
      <c r="BF17" s="16" t="s">
        <v>129</v>
      </c>
    </row>
    <row r="18" spans="2:58">
      <c r="B18" t="s">
        <v>939</v>
      </c>
      <c r="C18" t="s">
        <v>940</v>
      </c>
      <c r="D18" t="s">
        <v>123</v>
      </c>
      <c r="E18" t="s">
        <v>852</v>
      </c>
      <c r="F18" t="s">
        <v>113</v>
      </c>
      <c r="G18" s="77">
        <v>246330</v>
      </c>
      <c r="H18" s="77">
        <v>100</v>
      </c>
      <c r="I18" s="77">
        <v>1035.3496230000001</v>
      </c>
      <c r="J18" s="78">
        <v>0.13600000000000001</v>
      </c>
      <c r="K18" s="78">
        <v>2.0000000000000001E-4</v>
      </c>
      <c r="BF18" s="16" t="s">
        <v>130</v>
      </c>
    </row>
    <row r="19" spans="2:58">
      <c r="B19" t="s">
        <v>941</v>
      </c>
      <c r="C19" t="s">
        <v>942</v>
      </c>
      <c r="D19" t="s">
        <v>123</v>
      </c>
      <c r="E19" t="s">
        <v>852</v>
      </c>
      <c r="F19" t="s">
        <v>106</v>
      </c>
      <c r="G19" s="77">
        <v>1703908</v>
      </c>
      <c r="H19" s="77">
        <v>100</v>
      </c>
      <c r="I19" s="77">
        <v>5299.1538799999998</v>
      </c>
      <c r="J19" s="78">
        <v>0.69620000000000004</v>
      </c>
      <c r="K19" s="78">
        <v>1.1000000000000001E-3</v>
      </c>
      <c r="BF19" s="16" t="s">
        <v>131</v>
      </c>
    </row>
    <row r="20" spans="2:58">
      <c r="B20" t="s">
        <v>943</v>
      </c>
      <c r="C20" t="s">
        <v>944</v>
      </c>
      <c r="D20" t="s">
        <v>123</v>
      </c>
      <c r="E20" t="s">
        <v>852</v>
      </c>
      <c r="F20" t="s">
        <v>106</v>
      </c>
      <c r="G20" s="77">
        <v>83</v>
      </c>
      <c r="H20" s="77">
        <v>1.6320749999999999</v>
      </c>
      <c r="I20" s="77">
        <v>4.2128751975000003E-3</v>
      </c>
      <c r="J20" s="78">
        <v>0</v>
      </c>
      <c r="K20" s="78">
        <v>0</v>
      </c>
      <c r="BF20" s="16" t="s">
        <v>132</v>
      </c>
    </row>
    <row r="21" spans="2:58">
      <c r="B21" t="s">
        <v>945</v>
      </c>
      <c r="C21" t="s">
        <v>946</v>
      </c>
      <c r="D21" t="s">
        <v>123</v>
      </c>
      <c r="E21" t="s">
        <v>852</v>
      </c>
      <c r="F21" t="s">
        <v>106</v>
      </c>
      <c r="G21" s="77">
        <v>159</v>
      </c>
      <c r="H21" s="77">
        <v>0.47585</v>
      </c>
      <c r="I21" s="77">
        <v>2.3530306649999998E-3</v>
      </c>
      <c r="J21" s="78">
        <v>0</v>
      </c>
      <c r="K21" s="78">
        <v>0</v>
      </c>
      <c r="BF21" s="16" t="s">
        <v>123</v>
      </c>
    </row>
    <row r="22" spans="2:58">
      <c r="B22" t="s">
        <v>236</v>
      </c>
      <c r="C22" s="19"/>
      <c r="D22" s="19"/>
      <c r="E22" s="19"/>
      <c r="F22" s="19"/>
      <c r="G22" s="19"/>
      <c r="H22" s="19"/>
    </row>
    <row r="23" spans="2:58">
      <c r="B23" t="s">
        <v>299</v>
      </c>
      <c r="C23" s="19"/>
      <c r="D23" s="19"/>
      <c r="E23" s="19"/>
      <c r="F23" s="19"/>
      <c r="G23" s="19"/>
      <c r="H23" s="19"/>
    </row>
    <row r="24" spans="2:58">
      <c r="B24" t="s">
        <v>300</v>
      </c>
      <c r="C24" s="19"/>
      <c r="D24" s="19"/>
      <c r="E24" s="19"/>
      <c r="F24" s="19"/>
      <c r="G24" s="19"/>
      <c r="H24" s="19"/>
    </row>
    <row r="25" spans="2:58">
      <c r="B25" t="s">
        <v>301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947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229</v>
      </c>
      <c r="C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948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229</v>
      </c>
      <c r="C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949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947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948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949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299</v>
      </c>
    </row>
    <row r="42" spans="2:17">
      <c r="B42" t="s">
        <v>300</v>
      </c>
    </row>
    <row r="43" spans="2:17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954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955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956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957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573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958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299</v>
      </c>
    </row>
    <row r="29" spans="2:16">
      <c r="B29" t="s">
        <v>300</v>
      </c>
    </row>
    <row r="30" spans="2:16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959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960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573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961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962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299</v>
      </c>
      <c r="D27" s="16"/>
      <c r="E27" s="16"/>
      <c r="F27" s="16"/>
    </row>
    <row r="28" spans="2:19">
      <c r="B28" t="s">
        <v>300</v>
      </c>
      <c r="D28" s="16"/>
      <c r="E28" s="16"/>
      <c r="F28" s="16"/>
    </row>
    <row r="29" spans="2:19">
      <c r="B29" t="s">
        <v>301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4.25</v>
      </c>
      <c r="K11" s="7"/>
      <c r="L11" s="7"/>
      <c r="M11" s="76">
        <v>9.5999999999999992E-3</v>
      </c>
      <c r="N11" s="75">
        <v>19110904.870000001</v>
      </c>
      <c r="O11" s="7"/>
      <c r="P11" s="75">
        <v>21106.533129143001</v>
      </c>
      <c r="Q11" s="7"/>
      <c r="R11" s="76">
        <v>1</v>
      </c>
      <c r="S11" s="76">
        <v>4.4999999999999997E-3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4.25</v>
      </c>
      <c r="M12" s="80">
        <v>9.5999999999999992E-3</v>
      </c>
      <c r="N12" s="81">
        <v>19110904.870000001</v>
      </c>
      <c r="P12" s="81">
        <v>21106.533129143001</v>
      </c>
      <c r="R12" s="80">
        <v>1</v>
      </c>
      <c r="S12" s="80">
        <v>4.4999999999999997E-3</v>
      </c>
    </row>
    <row r="13" spans="2:81">
      <c r="B13" s="79" t="s">
        <v>959</v>
      </c>
      <c r="C13" s="16"/>
      <c r="D13" s="16"/>
      <c r="E13" s="16"/>
      <c r="J13" s="81">
        <v>4.74</v>
      </c>
      <c r="M13" s="80">
        <v>-3.2000000000000002E-3</v>
      </c>
      <c r="N13" s="81">
        <v>10096520</v>
      </c>
      <c r="P13" s="81">
        <v>11445.976119999999</v>
      </c>
      <c r="R13" s="80">
        <v>0.5423</v>
      </c>
      <c r="S13" s="80">
        <v>2.3999999999999998E-3</v>
      </c>
    </row>
    <row r="14" spans="2:81">
      <c r="B14" t="s">
        <v>963</v>
      </c>
      <c r="C14" t="s">
        <v>964</v>
      </c>
      <c r="D14" t="s">
        <v>123</v>
      </c>
      <c r="E14" t="s">
        <v>965</v>
      </c>
      <c r="F14" t="s">
        <v>966</v>
      </c>
      <c r="G14" t="s">
        <v>426</v>
      </c>
      <c r="H14" t="s">
        <v>150</v>
      </c>
      <c r="I14" t="s">
        <v>967</v>
      </c>
      <c r="J14" s="77">
        <v>0.99</v>
      </c>
      <c r="K14" t="s">
        <v>102</v>
      </c>
      <c r="L14" s="78">
        <v>3.15E-2</v>
      </c>
      <c r="M14" s="78">
        <v>-9.4000000000000004E-3</v>
      </c>
      <c r="N14" s="77">
        <v>1541000</v>
      </c>
      <c r="O14" s="77">
        <v>107.9</v>
      </c>
      <c r="P14" s="77">
        <v>1662.739</v>
      </c>
      <c r="Q14" s="78">
        <v>8.8999999999999999E-3</v>
      </c>
      <c r="R14" s="78">
        <v>7.8799999999999995E-2</v>
      </c>
      <c r="S14" s="78">
        <v>4.0000000000000002E-4</v>
      </c>
    </row>
    <row r="15" spans="2:81">
      <c r="B15" t="s">
        <v>968</v>
      </c>
      <c r="C15" t="s">
        <v>969</v>
      </c>
      <c r="D15" t="s">
        <v>123</v>
      </c>
      <c r="E15" t="s">
        <v>970</v>
      </c>
      <c r="F15" t="s">
        <v>345</v>
      </c>
      <c r="G15" t="s">
        <v>558</v>
      </c>
      <c r="H15" t="s">
        <v>150</v>
      </c>
      <c r="I15" t="s">
        <v>971</v>
      </c>
      <c r="J15" s="77">
        <v>5.37</v>
      </c>
      <c r="K15" t="s">
        <v>102</v>
      </c>
      <c r="L15" s="78">
        <v>1.7999999999999999E-2</v>
      </c>
      <c r="M15" s="78">
        <v>-2.0999999999999999E-3</v>
      </c>
      <c r="N15" s="77">
        <v>8555520</v>
      </c>
      <c r="O15" s="77">
        <v>114.35</v>
      </c>
      <c r="P15" s="77">
        <v>9783.2371199999998</v>
      </c>
      <c r="Q15" s="78">
        <v>7.7000000000000002E-3</v>
      </c>
      <c r="R15" s="78">
        <v>0.46350000000000002</v>
      </c>
      <c r="S15" s="78">
        <v>2.0999999999999999E-3</v>
      </c>
    </row>
    <row r="16" spans="2:81">
      <c r="B16" s="79" t="s">
        <v>960</v>
      </c>
      <c r="C16" s="16"/>
      <c r="D16" s="16"/>
      <c r="E16" s="16"/>
      <c r="J16" s="81">
        <v>3.67</v>
      </c>
      <c r="M16" s="80">
        <v>2.4799999999999999E-2</v>
      </c>
      <c r="N16" s="81">
        <v>9014384.8699999992</v>
      </c>
      <c r="P16" s="81">
        <v>9660.557009143</v>
      </c>
      <c r="R16" s="80">
        <v>0.4577</v>
      </c>
      <c r="S16" s="80">
        <v>2.0999999999999999E-3</v>
      </c>
    </row>
    <row r="17" spans="2:19">
      <c r="B17" t="s">
        <v>972</v>
      </c>
      <c r="C17" t="s">
        <v>973</v>
      </c>
      <c r="D17" t="s">
        <v>123</v>
      </c>
      <c r="E17" t="s">
        <v>974</v>
      </c>
      <c r="F17" t="s">
        <v>475</v>
      </c>
      <c r="G17" t="s">
        <v>426</v>
      </c>
      <c r="H17" t="s">
        <v>150</v>
      </c>
      <c r="I17" t="s">
        <v>453</v>
      </c>
      <c r="J17" s="77">
        <v>1.27</v>
      </c>
      <c r="K17" t="s">
        <v>102</v>
      </c>
      <c r="L17" s="78">
        <v>3.4200000000000001E-2</v>
      </c>
      <c r="M17" s="78">
        <v>1.5100000000000001E-2</v>
      </c>
      <c r="N17" s="77">
        <v>36608</v>
      </c>
      <c r="O17" s="77">
        <v>103.16</v>
      </c>
      <c r="P17" s="77">
        <v>37.764812800000001</v>
      </c>
      <c r="Q17" s="78">
        <v>5.0000000000000001E-4</v>
      </c>
      <c r="R17" s="78">
        <v>1.8E-3</v>
      </c>
      <c r="S17" s="78">
        <v>0</v>
      </c>
    </row>
    <row r="18" spans="2:19">
      <c r="B18" t="s">
        <v>975</v>
      </c>
      <c r="C18" t="s">
        <v>976</v>
      </c>
      <c r="D18" t="s">
        <v>123</v>
      </c>
      <c r="E18" t="s">
        <v>977</v>
      </c>
      <c r="F18" t="s">
        <v>547</v>
      </c>
      <c r="G18" t="s">
        <v>426</v>
      </c>
      <c r="H18" t="s">
        <v>150</v>
      </c>
      <c r="I18" t="s">
        <v>978</v>
      </c>
      <c r="J18" s="77">
        <v>3.81</v>
      </c>
      <c r="K18" t="s">
        <v>102</v>
      </c>
      <c r="L18" s="78">
        <v>4.4699999999999997E-2</v>
      </c>
      <c r="M18" s="78">
        <v>2.69E-2</v>
      </c>
      <c r="N18" s="77">
        <v>6039276.8700000001</v>
      </c>
      <c r="O18" s="77">
        <v>106.89</v>
      </c>
      <c r="P18" s="77">
        <v>6455.3830463430004</v>
      </c>
      <c r="Q18" s="78">
        <v>0.01</v>
      </c>
      <c r="R18" s="78">
        <v>0.30580000000000002</v>
      </c>
      <c r="S18" s="78">
        <v>1.4E-3</v>
      </c>
    </row>
    <row r="19" spans="2:19">
      <c r="B19" t="s">
        <v>979</v>
      </c>
      <c r="C19" t="s">
        <v>980</v>
      </c>
      <c r="D19" t="s">
        <v>123</v>
      </c>
      <c r="E19" t="s">
        <v>981</v>
      </c>
      <c r="F19" t="s">
        <v>513</v>
      </c>
      <c r="G19" t="s">
        <v>558</v>
      </c>
      <c r="H19" t="s">
        <v>150</v>
      </c>
      <c r="I19" t="s">
        <v>982</v>
      </c>
      <c r="J19" s="77">
        <v>3.39</v>
      </c>
      <c r="K19" t="s">
        <v>102</v>
      </c>
      <c r="L19" s="78">
        <v>4.2999999999999997E-2</v>
      </c>
      <c r="M19" s="78">
        <v>2.0500000000000001E-2</v>
      </c>
      <c r="N19" s="77">
        <v>2938500</v>
      </c>
      <c r="O19" s="77">
        <v>107.79</v>
      </c>
      <c r="P19" s="77">
        <v>3167.40915</v>
      </c>
      <c r="Q19" s="78">
        <v>1.6E-2</v>
      </c>
      <c r="R19" s="78">
        <v>0.15010000000000001</v>
      </c>
      <c r="S19" s="78">
        <v>6.9999999999999999E-4</v>
      </c>
    </row>
    <row r="20" spans="2:19">
      <c r="B20" s="79" t="s">
        <v>304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229</v>
      </c>
      <c r="C21" t="s">
        <v>229</v>
      </c>
      <c r="D21" s="16"/>
      <c r="E21" s="16"/>
      <c r="F21" t="s">
        <v>229</v>
      </c>
      <c r="G21" t="s">
        <v>229</v>
      </c>
      <c r="J21" s="77">
        <v>0</v>
      </c>
      <c r="K21" t="s">
        <v>229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573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234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305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J26" s="77">
        <v>0</v>
      </c>
      <c r="K26" t="s">
        <v>229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306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229</v>
      </c>
      <c r="C28" t="s">
        <v>229</v>
      </c>
      <c r="D28" s="16"/>
      <c r="E28" s="16"/>
      <c r="F28" t="s">
        <v>229</v>
      </c>
      <c r="G28" t="s">
        <v>229</v>
      </c>
      <c r="J28" s="77">
        <v>0</v>
      </c>
      <c r="K28" t="s">
        <v>229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236</v>
      </c>
      <c r="C29" s="16"/>
      <c r="D29" s="16"/>
      <c r="E29" s="16"/>
    </row>
    <row r="30" spans="2:19">
      <c r="B30" t="s">
        <v>299</v>
      </c>
      <c r="C30" s="16"/>
      <c r="D30" s="16"/>
      <c r="E30" s="16"/>
    </row>
    <row r="31" spans="2:19">
      <c r="B31" t="s">
        <v>300</v>
      </c>
      <c r="C31" s="16"/>
      <c r="D31" s="16"/>
      <c r="E31" s="16"/>
    </row>
    <row r="32" spans="2:19">
      <c r="B32" t="s">
        <v>301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2"/>
  <sheetViews>
    <sheetView rightToLeft="1" workbookViewId="0">
      <selection activeCell="K23" sqref="K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f>H12+H19</f>
        <v>10992999.290000001</v>
      </c>
      <c r="I11" s="7"/>
      <c r="J11" s="75">
        <f>J12+J19</f>
        <v>128386.83082440207</v>
      </c>
      <c r="K11" s="7"/>
      <c r="L11" s="76">
        <f>J11/$J$11</f>
        <v>1</v>
      </c>
      <c r="M11" s="76">
        <f>J11/'סכום נכסי הקרן'!$C$42</f>
        <v>2.7444606121441041E-2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f>SUM(H13:H18)</f>
        <v>624605.32000000007</v>
      </c>
      <c r="J12" s="81">
        <f>SUM(J13:J18)</f>
        <v>90734.454767720803</v>
      </c>
      <c r="L12" s="80">
        <f t="shared" ref="L12:L25" si="0">J12/$J$11</f>
        <v>0.70672711667616916</v>
      </c>
      <c r="M12" s="80">
        <f>J12/'סכום נכסי הקרן'!$C$42</f>
        <v>1.9395847352519171E-2</v>
      </c>
    </row>
    <row r="13" spans="2:98">
      <c r="B13" t="s">
        <v>983</v>
      </c>
      <c r="C13" t="s">
        <v>984</v>
      </c>
      <c r="D13" t="s">
        <v>123</v>
      </c>
      <c r="E13" t="s">
        <v>985</v>
      </c>
      <c r="F13" t="s">
        <v>471</v>
      </c>
      <c r="G13" t="s">
        <v>106</v>
      </c>
      <c r="H13" s="77">
        <v>511249.32</v>
      </c>
      <c r="I13" s="77">
        <v>361.52860000000015</v>
      </c>
      <c r="J13" s="77">
        <v>5748.2519033181698</v>
      </c>
      <c r="K13" s="78">
        <v>6.63302159231558E-2</v>
      </c>
      <c r="L13" s="78">
        <f t="shared" si="0"/>
        <v>4.4772909078036202E-2</v>
      </c>
      <c r="M13" s="78">
        <f>J13/'סכום נכסי הקרן'!$C$42</f>
        <v>1.2287748545577956E-3</v>
      </c>
    </row>
    <row r="14" spans="2:98">
      <c r="B14" t="s">
        <v>986</v>
      </c>
      <c r="C14" t="s">
        <v>987</v>
      </c>
      <c r="D14" t="s">
        <v>123</v>
      </c>
      <c r="E14" t="s">
        <v>988</v>
      </c>
      <c r="F14" t="s">
        <v>547</v>
      </c>
      <c r="G14" t="s">
        <v>102</v>
      </c>
      <c r="H14" s="77">
        <v>49320</v>
      </c>
      <c r="I14" s="77">
        <v>42747.408785</v>
      </c>
      <c r="J14" s="77">
        <v>21083.022012762001</v>
      </c>
      <c r="K14" s="78">
        <v>3.5072227557295797E-2</v>
      </c>
      <c r="L14" s="78">
        <f t="shared" si="0"/>
        <v>0.16421483323003577</v>
      </c>
      <c r="M14" s="78">
        <f>J14/'סכום נכסי הקרן'!$C$42</f>
        <v>4.506811417296459E-3</v>
      </c>
    </row>
    <row r="15" spans="2:98">
      <c r="B15" t="s">
        <v>989</v>
      </c>
      <c r="C15" t="s">
        <v>990</v>
      </c>
      <c r="D15" t="s">
        <v>123</v>
      </c>
      <c r="E15" t="s">
        <v>730</v>
      </c>
      <c r="F15" t="s">
        <v>731</v>
      </c>
      <c r="G15" t="s">
        <v>102</v>
      </c>
      <c r="H15" s="77">
        <v>12724</v>
      </c>
      <c r="I15" s="77">
        <v>389.86354799999998</v>
      </c>
      <c r="J15" s="77">
        <v>49.606237847519999</v>
      </c>
      <c r="K15" s="78">
        <v>7.3800000000000004E-2</v>
      </c>
      <c r="L15" s="78">
        <f t="shared" si="0"/>
        <v>3.8638104491704224E-4</v>
      </c>
      <c r="M15" s="78">
        <f>J15/'סכום נכסי הקרן'!$C$42</f>
        <v>1.0604075590539044E-5</v>
      </c>
    </row>
    <row r="16" spans="2:98">
      <c r="B16" t="s">
        <v>991</v>
      </c>
      <c r="C16" t="s">
        <v>992</v>
      </c>
      <c r="D16" t="s">
        <v>123</v>
      </c>
      <c r="E16" t="s">
        <v>993</v>
      </c>
      <c r="F16" t="s">
        <v>675</v>
      </c>
      <c r="G16" t="s">
        <v>102</v>
      </c>
      <c r="H16" s="77">
        <v>77</v>
      </c>
      <c r="I16" s="77">
        <v>38276775.862068959</v>
      </c>
      <c r="J16" s="77">
        <v>29473.117413793101</v>
      </c>
      <c r="K16" s="78">
        <v>7.3017241379310344E-2</v>
      </c>
      <c r="L16" s="78">
        <f t="shared" si="0"/>
        <v>0.22956495790525613</v>
      </c>
      <c r="M16" s="78">
        <f>J16/'סכום נכסי הקרן'!$C$42</f>
        <v>6.3003198489949468E-3</v>
      </c>
    </row>
    <row r="17" spans="2:13">
      <c r="B17" t="s">
        <v>994</v>
      </c>
      <c r="C17" t="s">
        <v>995</v>
      </c>
      <c r="D17" t="s">
        <v>123</v>
      </c>
      <c r="E17" t="s">
        <v>981</v>
      </c>
      <c r="F17" t="s">
        <v>513</v>
      </c>
      <c r="G17" t="s">
        <v>106</v>
      </c>
      <c r="H17" s="77">
        <v>50835.199999999997</v>
      </c>
      <c r="I17" s="77">
        <v>10000</v>
      </c>
      <c r="J17" s="77">
        <v>15809.7472</v>
      </c>
      <c r="K17" s="78">
        <v>1.78E-2</v>
      </c>
      <c r="L17" s="78">
        <f t="shared" si="0"/>
        <v>0.12314150211888471</v>
      </c>
      <c r="M17" s="78">
        <f>J17/'סכום נכסי הקרן'!$C$42</f>
        <v>3.3795700228553879E-3</v>
      </c>
    </row>
    <row r="18" spans="2:13">
      <c r="B18" t="s">
        <v>1183</v>
      </c>
      <c r="C18" s="88">
        <v>74209</v>
      </c>
      <c r="D18" t="s">
        <v>123</v>
      </c>
      <c r="E18">
        <v>514829126</v>
      </c>
      <c r="F18" t="s">
        <v>1184</v>
      </c>
      <c r="G18" t="s">
        <v>102</v>
      </c>
      <c r="H18" s="77">
        <v>399.8</v>
      </c>
      <c r="I18" s="77">
        <v>4645000</v>
      </c>
      <c r="J18" s="77">
        <f>18570710/1000</f>
        <v>18570.71</v>
      </c>
      <c r="K18" s="78">
        <v>0.19989999996192467</v>
      </c>
      <c r="L18" s="78">
        <f t="shared" si="0"/>
        <v>0.14464653329903929</v>
      </c>
      <c r="M18" s="78">
        <f>J18/'סכום נכסי הקרן'!$C$42</f>
        <v>3.9697671332240394E-3</v>
      </c>
    </row>
    <row r="19" spans="2:13">
      <c r="B19" s="79" t="s">
        <v>234</v>
      </c>
      <c r="C19" s="16"/>
      <c r="D19" s="16"/>
      <c r="E19" s="16"/>
      <c r="H19" s="81">
        <v>10368393.970000001</v>
      </c>
      <c r="J19" s="81">
        <v>37652.376056681263</v>
      </c>
      <c r="L19" s="80">
        <f t="shared" si="0"/>
        <v>0.29327288332383072</v>
      </c>
      <c r="M19" s="80">
        <f>J19/'סכום נכסי הקרן'!$C$42</f>
        <v>8.0487587689218685E-3</v>
      </c>
    </row>
    <row r="20" spans="2:13">
      <c r="B20" s="79" t="s">
        <v>305</v>
      </c>
      <c r="C20" s="16"/>
      <c r="D20" s="16"/>
      <c r="E20" s="16"/>
      <c r="H20" s="81">
        <v>0</v>
      </c>
      <c r="J20" s="81">
        <v>0</v>
      </c>
      <c r="L20" s="80">
        <f t="shared" si="0"/>
        <v>0</v>
      </c>
      <c r="M20" s="80">
        <f>J20/'סכום נכסי הקרן'!$C$42</f>
        <v>0</v>
      </c>
    </row>
    <row r="21" spans="2:13">
      <c r="B21" t="s">
        <v>229</v>
      </c>
      <c r="C21" t="s">
        <v>229</v>
      </c>
      <c r="D21" s="16"/>
      <c r="E21" s="16"/>
      <c r="F21" t="s">
        <v>229</v>
      </c>
      <c r="G21" t="s">
        <v>229</v>
      </c>
      <c r="H21" s="77">
        <v>0</v>
      </c>
      <c r="I21" s="77">
        <v>0</v>
      </c>
      <c r="J21" s="77">
        <v>0</v>
      </c>
      <c r="K21" s="78">
        <v>0</v>
      </c>
      <c r="L21" s="78">
        <f t="shared" si="0"/>
        <v>0</v>
      </c>
      <c r="M21" s="78">
        <f>J21/'סכום נכסי הקרן'!$C$42</f>
        <v>0</v>
      </c>
    </row>
    <row r="22" spans="2:13">
      <c r="B22" s="79" t="s">
        <v>306</v>
      </c>
      <c r="C22" s="16"/>
      <c r="D22" s="16"/>
      <c r="E22" s="16"/>
      <c r="H22" s="81">
        <v>10368393.970000001</v>
      </c>
      <c r="J22" s="81">
        <v>37652.376056681263</v>
      </c>
      <c r="L22" s="80">
        <f t="shared" si="0"/>
        <v>0.29327288332383072</v>
      </c>
      <c r="M22" s="80">
        <f>J22/'סכום נכסי הקרן'!$C$42</f>
        <v>8.0487587689218685E-3</v>
      </c>
    </row>
    <row r="23" spans="2:13">
      <c r="B23" t="s">
        <v>996</v>
      </c>
      <c r="C23" t="s">
        <v>997</v>
      </c>
      <c r="D23" t="s">
        <v>123</v>
      </c>
      <c r="E23" t="s">
        <v>998</v>
      </c>
      <c r="F23" t="s">
        <v>782</v>
      </c>
      <c r="G23" t="s">
        <v>110</v>
      </c>
      <c r="H23" s="77">
        <v>6040055</v>
      </c>
      <c r="I23" s="77">
        <v>100</v>
      </c>
      <c r="J23" s="77">
        <v>21260.3895945</v>
      </c>
      <c r="K23" s="78">
        <v>4.3911199840705704E-2</v>
      </c>
      <c r="L23" s="78">
        <f t="shared" si="0"/>
        <v>0.16559634238170717</v>
      </c>
      <c r="M23" s="78">
        <f>J23/'סכום נכסי הקרן'!$C$42</f>
        <v>4.5447263918172469E-3</v>
      </c>
    </row>
    <row r="24" spans="2:13">
      <c r="B24" t="s">
        <v>999</v>
      </c>
      <c r="C24" t="s">
        <v>1000</v>
      </c>
      <c r="D24" t="s">
        <v>123</v>
      </c>
      <c r="E24" t="s">
        <v>1001</v>
      </c>
      <c r="F24" t="s">
        <v>782</v>
      </c>
      <c r="G24" t="s">
        <v>110</v>
      </c>
      <c r="H24" s="77">
        <v>3659808</v>
      </c>
      <c r="I24" s="77">
        <v>112.47516299999975</v>
      </c>
      <c r="J24" s="77">
        <v>14489.228409973</v>
      </c>
      <c r="K24" s="78">
        <v>2.8134777516847186E-2</v>
      </c>
      <c r="L24" s="78">
        <f t="shared" si="0"/>
        <v>0.1128560329508428</v>
      </c>
      <c r="M24" s="78">
        <f>J24/'סכום נכסי הקרן'!$C$42</f>
        <v>3.0972893727642522E-3</v>
      </c>
    </row>
    <row r="25" spans="2:13">
      <c r="B25" t="s">
        <v>1002</v>
      </c>
      <c r="C25" t="s">
        <v>1003</v>
      </c>
      <c r="D25" t="s">
        <v>123</v>
      </c>
      <c r="E25" t="s">
        <v>993</v>
      </c>
      <c r="F25" t="s">
        <v>782</v>
      </c>
      <c r="G25" t="s">
        <v>110</v>
      </c>
      <c r="H25" s="77">
        <v>668530.97</v>
      </c>
      <c r="I25" s="77">
        <v>80.859623000000099</v>
      </c>
      <c r="J25" s="77">
        <v>1902.7580522082601</v>
      </c>
      <c r="K25" s="78">
        <v>6.2337934157952926E-2</v>
      </c>
      <c r="L25" s="78">
        <f t="shared" si="0"/>
        <v>1.4820507991280745E-2</v>
      </c>
      <c r="M25" s="78">
        <f>J25/'סכום נכסי הקרן'!$C$42</f>
        <v>4.0674300434036942E-4</v>
      </c>
    </row>
    <row r="26" spans="2:13">
      <c r="B26" t="s">
        <v>236</v>
      </c>
      <c r="C26" s="16"/>
      <c r="D26" s="16"/>
      <c r="E26" s="16"/>
    </row>
    <row r="27" spans="2:13">
      <c r="B27" t="s">
        <v>299</v>
      </c>
      <c r="C27" s="16"/>
      <c r="D27" s="16"/>
      <c r="E27" s="16"/>
    </row>
    <row r="28" spans="2:13">
      <c r="B28" t="s">
        <v>300</v>
      </c>
      <c r="C28" s="16"/>
      <c r="D28" s="16"/>
      <c r="E28" s="16"/>
    </row>
    <row r="29" spans="2:13">
      <c r="B29" t="s">
        <v>301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6"/>
      <c r="C391" s="16"/>
      <c r="D391" s="16"/>
      <c r="E391" s="16"/>
    </row>
    <row r="392" spans="2:5">
      <c r="B392" s="19"/>
      <c r="C392" s="16"/>
      <c r="D392" s="16"/>
      <c r="E392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A586"/>
  <sheetViews>
    <sheetView rightToLeft="1" workbookViewId="0">
      <selection activeCell="C68" sqref="C6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3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3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A8" s="16"/>
    </row>
    <row r="9" spans="2:53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A9" s="16"/>
    </row>
    <row r="10" spans="2:53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BA10" s="16"/>
    </row>
    <row r="11" spans="2:53" s="23" customFormat="1" ht="18" customHeight="1">
      <c r="B11" s="24" t="s">
        <v>140</v>
      </c>
      <c r="C11" s="7"/>
      <c r="D11" s="7"/>
      <c r="E11" s="7"/>
      <c r="F11" s="75">
        <v>225598396.08000001</v>
      </c>
      <c r="G11" s="7"/>
      <c r="H11" s="75">
        <v>467159.67737594421</v>
      </c>
      <c r="I11" s="7"/>
      <c r="J11" s="76">
        <v>1</v>
      </c>
      <c r="K11" s="76">
        <v>9.9900000000000003E-2</v>
      </c>
      <c r="L11" s="19"/>
      <c r="M11" s="19"/>
      <c r="N11" s="19"/>
      <c r="O11" s="19"/>
      <c r="P11" s="19"/>
      <c r="Q11" s="19"/>
      <c r="R11" s="19"/>
      <c r="S11" s="19"/>
      <c r="BA11" s="16"/>
    </row>
    <row r="12" spans="2:53">
      <c r="B12" s="79" t="s">
        <v>203</v>
      </c>
      <c r="C12" s="16"/>
      <c r="F12" s="81">
        <v>170693808.47999999</v>
      </c>
      <c r="H12" s="81">
        <v>243243.86853490997</v>
      </c>
      <c r="J12" s="80">
        <v>0.52070000000000005</v>
      </c>
      <c r="K12" s="80">
        <v>5.1999999999999998E-2</v>
      </c>
    </row>
    <row r="13" spans="2:53">
      <c r="B13" s="79" t="s">
        <v>1004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3">
      <c r="B14" t="s">
        <v>229</v>
      </c>
      <c r="C14" t="s">
        <v>229</v>
      </c>
      <c r="D14" t="s">
        <v>229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3">
      <c r="B15" s="79" t="s">
        <v>1005</v>
      </c>
      <c r="C15" s="16"/>
      <c r="F15" s="81">
        <v>16290644.699999999</v>
      </c>
      <c r="H15" s="81">
        <v>24889.712813311598</v>
      </c>
      <c r="J15" s="80">
        <v>5.33E-2</v>
      </c>
      <c r="K15" s="80">
        <v>5.3E-3</v>
      </c>
    </row>
    <row r="16" spans="2:53">
      <c r="B16" t="s">
        <v>1006</v>
      </c>
      <c r="C16">
        <v>74176</v>
      </c>
      <c r="D16" t="s">
        <v>102</v>
      </c>
      <c r="E16" t="s">
        <v>1007</v>
      </c>
      <c r="F16" s="77">
        <v>6902852.9000000004</v>
      </c>
      <c r="G16" s="77">
        <v>155.69257999999971</v>
      </c>
      <c r="H16" s="77">
        <v>10747.229773614799</v>
      </c>
      <c r="I16" s="78">
        <v>8.604000508548015E-3</v>
      </c>
      <c r="J16" s="78">
        <v>2.3E-2</v>
      </c>
      <c r="K16" s="78">
        <v>2.3E-3</v>
      </c>
    </row>
    <row r="17" spans="2:11">
      <c r="B17" t="s">
        <v>1008</v>
      </c>
      <c r="C17">
        <v>74177</v>
      </c>
      <c r="D17" t="s">
        <v>102</v>
      </c>
      <c r="E17" t="s">
        <v>1009</v>
      </c>
      <c r="F17" s="77">
        <v>9387791.8000000007</v>
      </c>
      <c r="G17" s="77">
        <v>150.64760000000001</v>
      </c>
      <c r="H17" s="77">
        <v>14142.483039696799</v>
      </c>
      <c r="I17" s="78">
        <v>2.8169999293633903E-2</v>
      </c>
      <c r="J17" s="78">
        <v>3.0300000000000001E-2</v>
      </c>
      <c r="K17" s="78">
        <v>3.0000000000000001E-3</v>
      </c>
    </row>
    <row r="18" spans="2:11">
      <c r="B18" s="79" t="s">
        <v>1010</v>
      </c>
      <c r="C18" s="16"/>
      <c r="F18" s="81">
        <v>36720258.600000001</v>
      </c>
      <c r="H18" s="81">
        <v>45688.8855161549</v>
      </c>
      <c r="J18" s="80">
        <v>9.7799999999999998E-2</v>
      </c>
      <c r="K18" s="80">
        <v>9.7999999999999997E-3</v>
      </c>
    </row>
    <row r="19" spans="2:11">
      <c r="B19" t="s">
        <v>1011</v>
      </c>
      <c r="C19">
        <v>74204</v>
      </c>
      <c r="D19" t="s">
        <v>102</v>
      </c>
      <c r="E19" t="s">
        <v>1012</v>
      </c>
      <c r="F19" s="77">
        <v>8858989.8200000003</v>
      </c>
      <c r="G19" s="77">
        <v>225.4357629999997</v>
      </c>
      <c r="H19" s="77">
        <v>19971.331294809301</v>
      </c>
      <c r="I19" s="78">
        <v>3.7268074550551762E-2</v>
      </c>
      <c r="J19" s="78">
        <v>4.2799999999999998E-2</v>
      </c>
      <c r="K19" s="78">
        <v>4.3E-3</v>
      </c>
    </row>
    <row r="20" spans="2:11">
      <c r="B20" t="s">
        <v>1013</v>
      </c>
      <c r="C20">
        <v>74186</v>
      </c>
      <c r="D20" t="s">
        <v>102</v>
      </c>
      <c r="E20" t="s">
        <v>1012</v>
      </c>
      <c r="F20" s="77">
        <v>27861268.780000001</v>
      </c>
      <c r="G20" s="77">
        <v>92.305753999999993</v>
      </c>
      <c r="H20" s="77">
        <v>25717.554221345599</v>
      </c>
      <c r="I20" s="78">
        <v>3.746089285392129E-2</v>
      </c>
      <c r="J20" s="78">
        <v>5.5100000000000003E-2</v>
      </c>
      <c r="K20" s="78">
        <v>5.4999999999999997E-3</v>
      </c>
    </row>
    <row r="21" spans="2:11">
      <c r="B21" s="79" t="s">
        <v>1014</v>
      </c>
      <c r="C21" s="16"/>
      <c r="F21" s="81">
        <v>117682905.18000001</v>
      </c>
      <c r="H21" s="81">
        <v>172665.27020544346</v>
      </c>
      <c r="J21" s="80">
        <v>0.36959999999999998</v>
      </c>
      <c r="K21" s="80">
        <v>3.6900000000000002E-2</v>
      </c>
    </row>
    <row r="22" spans="2:11">
      <c r="B22" t="s">
        <v>1015</v>
      </c>
      <c r="C22">
        <v>74221</v>
      </c>
      <c r="D22" t="s">
        <v>106</v>
      </c>
      <c r="E22" t="s">
        <v>1016</v>
      </c>
      <c r="F22" s="77">
        <v>1952499</v>
      </c>
      <c r="G22" s="77">
        <v>95.744938000000033</v>
      </c>
      <c r="H22" s="77">
        <v>5813.8929562719304</v>
      </c>
      <c r="I22" s="78">
        <v>6.0222391031249697E-2</v>
      </c>
      <c r="J22" s="78">
        <v>1.24E-2</v>
      </c>
      <c r="K22" s="78">
        <v>1.1999999999999999E-3</v>
      </c>
    </row>
    <row r="23" spans="2:11">
      <c r="B23" t="s">
        <v>1017</v>
      </c>
      <c r="C23">
        <v>74173</v>
      </c>
      <c r="D23" t="s">
        <v>106</v>
      </c>
      <c r="E23" t="s">
        <v>1018</v>
      </c>
      <c r="F23" s="77">
        <v>1968328.23</v>
      </c>
      <c r="G23" s="77">
        <v>68.352181999999942</v>
      </c>
      <c r="H23" s="77">
        <v>4184.1793647349004</v>
      </c>
      <c r="I23" s="78">
        <v>4.9574689878055155E-2</v>
      </c>
      <c r="J23" s="78">
        <v>8.9999999999999993E-3</v>
      </c>
      <c r="K23" s="78">
        <v>8.9999999999999998E-4</v>
      </c>
    </row>
    <row r="24" spans="2:11">
      <c r="B24" t="s">
        <v>1019</v>
      </c>
      <c r="C24">
        <v>74168</v>
      </c>
      <c r="D24" t="s">
        <v>106</v>
      </c>
      <c r="E24" t="s">
        <v>1020</v>
      </c>
      <c r="F24" s="77">
        <v>4747516.49</v>
      </c>
      <c r="G24" s="77">
        <v>146.46469399999995</v>
      </c>
      <c r="H24" s="77">
        <v>21625.184403998701</v>
      </c>
      <c r="I24" s="78">
        <v>5.45E-3</v>
      </c>
      <c r="J24" s="78">
        <v>4.6300000000000001E-2</v>
      </c>
      <c r="K24" s="78">
        <v>4.5999999999999999E-3</v>
      </c>
    </row>
    <row r="25" spans="2:11">
      <c r="B25" t="s">
        <v>1021</v>
      </c>
      <c r="C25">
        <v>74166</v>
      </c>
      <c r="D25" t="s">
        <v>102</v>
      </c>
      <c r="E25" t="s">
        <v>1022</v>
      </c>
      <c r="F25" s="77">
        <v>4851052.12</v>
      </c>
      <c r="G25" s="77">
        <v>105.81413800000009</v>
      </c>
      <c r="H25" s="77">
        <v>5133.0989847087303</v>
      </c>
      <c r="I25" s="78">
        <v>8.1949999999999995E-2</v>
      </c>
      <c r="J25" s="78">
        <v>1.0999999999999999E-2</v>
      </c>
      <c r="K25" s="78">
        <v>1.1000000000000001E-3</v>
      </c>
    </row>
    <row r="26" spans="2:11">
      <c r="B26" t="s">
        <v>1023</v>
      </c>
      <c r="C26">
        <v>74167</v>
      </c>
      <c r="D26" t="s">
        <v>102</v>
      </c>
      <c r="E26" t="s">
        <v>1024</v>
      </c>
      <c r="F26" s="77">
        <v>30560797.48</v>
      </c>
      <c r="G26" s="77">
        <v>70.887033000000102</v>
      </c>
      <c r="H26" s="77">
        <v>21663.6425947108</v>
      </c>
      <c r="I26" s="78">
        <v>0.13910857333775309</v>
      </c>
      <c r="J26" s="78">
        <v>4.6399999999999997E-2</v>
      </c>
      <c r="K26" s="78">
        <v>4.5999999999999999E-3</v>
      </c>
    </row>
    <row r="27" spans="2:11">
      <c r="B27" t="s">
        <v>1025</v>
      </c>
      <c r="C27">
        <v>74217</v>
      </c>
      <c r="D27" t="s">
        <v>102</v>
      </c>
      <c r="E27" t="s">
        <v>1026</v>
      </c>
      <c r="F27" s="77">
        <v>2192985</v>
      </c>
      <c r="G27" s="77">
        <v>91.861309000000006</v>
      </c>
      <c r="H27" s="77">
        <v>2014.5047271736501</v>
      </c>
      <c r="I27" s="78">
        <v>9.1251823473178464E-2</v>
      </c>
      <c r="J27" s="78">
        <v>4.3E-3</v>
      </c>
      <c r="K27" s="78">
        <v>4.0000000000000002E-4</v>
      </c>
    </row>
    <row r="28" spans="2:11">
      <c r="B28" t="s">
        <v>1027</v>
      </c>
      <c r="C28">
        <v>74171</v>
      </c>
      <c r="D28" t="s">
        <v>102</v>
      </c>
      <c r="E28" t="s">
        <v>1028</v>
      </c>
      <c r="F28" s="77">
        <v>22336549.68</v>
      </c>
      <c r="G28" s="77">
        <v>13.257426000000015</v>
      </c>
      <c r="H28" s="77">
        <v>2961.2515447792398</v>
      </c>
      <c r="I28" s="78">
        <v>4.0520000907033567E-2</v>
      </c>
      <c r="J28" s="78">
        <v>6.3E-3</v>
      </c>
      <c r="K28" s="78">
        <v>5.9999999999999995E-4</v>
      </c>
    </row>
    <row r="29" spans="2:11">
      <c r="B29" t="s">
        <v>1029</v>
      </c>
      <c r="C29">
        <v>74170</v>
      </c>
      <c r="D29" t="s">
        <v>102</v>
      </c>
      <c r="E29" t="s">
        <v>1030</v>
      </c>
      <c r="F29" s="77">
        <v>11580636.84</v>
      </c>
      <c r="G29" s="77">
        <v>26.07461099999998</v>
      </c>
      <c r="H29" s="77">
        <v>3019.6060073526901</v>
      </c>
      <c r="I29" s="78">
        <v>2.0199999999999999E-2</v>
      </c>
      <c r="J29" s="78">
        <v>6.4999999999999997E-3</v>
      </c>
      <c r="K29" s="78">
        <v>5.9999999999999995E-4</v>
      </c>
    </row>
    <row r="30" spans="2:11">
      <c r="B30" t="s">
        <v>1031</v>
      </c>
      <c r="C30">
        <v>74228</v>
      </c>
      <c r="D30" t="s">
        <v>106</v>
      </c>
      <c r="E30" t="s">
        <v>248</v>
      </c>
      <c r="F30" s="77">
        <v>3916454</v>
      </c>
      <c r="G30" s="77">
        <v>100</v>
      </c>
      <c r="H30" s="77">
        <v>12180.17194</v>
      </c>
      <c r="I30" s="78">
        <v>4.9437206229508195E-2</v>
      </c>
      <c r="J30" s="78">
        <v>2.6100000000000002E-2</v>
      </c>
      <c r="K30" s="78">
        <v>2.5999999999999999E-3</v>
      </c>
    </row>
    <row r="31" spans="2:11">
      <c r="B31" t="s">
        <v>1032</v>
      </c>
      <c r="C31">
        <v>74196</v>
      </c>
      <c r="D31" t="s">
        <v>102</v>
      </c>
      <c r="E31" t="s">
        <v>1033</v>
      </c>
      <c r="F31" s="77">
        <v>69836</v>
      </c>
      <c r="G31" s="77">
        <v>71207.360000000001</v>
      </c>
      <c r="H31" s="77">
        <v>49728.371929599998</v>
      </c>
      <c r="I31" s="78">
        <v>2.5882181627020634E-2</v>
      </c>
      <c r="J31" s="78">
        <v>0.10639999999999999</v>
      </c>
      <c r="K31" s="78">
        <v>1.06E-2</v>
      </c>
    </row>
    <row r="32" spans="2:11">
      <c r="B32" t="s">
        <v>1034</v>
      </c>
      <c r="C32">
        <v>74185</v>
      </c>
      <c r="D32" t="s">
        <v>102</v>
      </c>
      <c r="E32" t="s">
        <v>1035</v>
      </c>
      <c r="F32" s="77">
        <v>20997594</v>
      </c>
      <c r="G32" s="77">
        <v>125.74149099999981</v>
      </c>
      <c r="H32" s="77">
        <v>26402.687769726501</v>
      </c>
      <c r="I32" s="78">
        <v>6.0301069795147252E-2</v>
      </c>
      <c r="J32" s="78">
        <v>5.6500000000000002E-2</v>
      </c>
      <c r="K32" s="78">
        <v>5.5999999999999999E-3</v>
      </c>
    </row>
    <row r="33" spans="2:11">
      <c r="B33" t="s">
        <v>1036</v>
      </c>
      <c r="C33">
        <v>74202</v>
      </c>
      <c r="D33" t="s">
        <v>102</v>
      </c>
      <c r="E33" t="s">
        <v>245</v>
      </c>
      <c r="F33" s="77">
        <v>8630237</v>
      </c>
      <c r="G33" s="77">
        <v>172.06452700000011</v>
      </c>
      <c r="H33" s="77">
        <v>14849.576473028999</v>
      </c>
      <c r="I33" s="78">
        <v>5.0792093600842872E-2</v>
      </c>
      <c r="J33" s="78">
        <v>3.1800000000000002E-2</v>
      </c>
      <c r="K33" s="78">
        <v>3.2000000000000002E-3</v>
      </c>
    </row>
    <row r="34" spans="2:11">
      <c r="B34" t="s">
        <v>1037</v>
      </c>
      <c r="C34">
        <v>74179</v>
      </c>
      <c r="D34" t="s">
        <v>102</v>
      </c>
      <c r="E34" t="s">
        <v>1038</v>
      </c>
      <c r="F34" s="77">
        <v>3878419.34</v>
      </c>
      <c r="G34" s="77">
        <v>79.648465999999885</v>
      </c>
      <c r="H34" s="77">
        <v>3089.1015093573201</v>
      </c>
      <c r="I34" s="78">
        <v>2.9135697399856261E-2</v>
      </c>
      <c r="J34" s="78">
        <v>6.6E-3</v>
      </c>
      <c r="K34" s="78">
        <v>6.9999999999999999E-4</v>
      </c>
    </row>
    <row r="35" spans="2:11">
      <c r="B35" s="79" t="s">
        <v>234</v>
      </c>
      <c r="C35" s="16"/>
      <c r="F35" s="81">
        <v>54904587.600000001</v>
      </c>
      <c r="H35" s="81">
        <v>223915.80884103425</v>
      </c>
      <c r="J35" s="80">
        <v>0.4793</v>
      </c>
      <c r="K35" s="80">
        <v>4.7899999999999998E-2</v>
      </c>
    </row>
    <row r="36" spans="2:11">
      <c r="B36" s="79" t="s">
        <v>1039</v>
      </c>
      <c r="C36" s="16"/>
      <c r="F36" s="81">
        <v>0</v>
      </c>
      <c r="H36" s="81">
        <v>0</v>
      </c>
      <c r="J36" s="80">
        <v>0</v>
      </c>
      <c r="K36" s="80">
        <v>0</v>
      </c>
    </row>
    <row r="37" spans="2:11">
      <c r="B37" t="s">
        <v>229</v>
      </c>
      <c r="C37">
        <v>0</v>
      </c>
      <c r="D37" t="s">
        <v>229</v>
      </c>
      <c r="F37" s="77">
        <v>0</v>
      </c>
      <c r="G37" s="77">
        <v>0</v>
      </c>
      <c r="H37" s="77">
        <v>0</v>
      </c>
      <c r="I37" s="78">
        <v>0</v>
      </c>
      <c r="J37" s="78">
        <v>0</v>
      </c>
      <c r="K37" s="78">
        <v>0</v>
      </c>
    </row>
    <row r="38" spans="2:11">
      <c r="B38" s="79" t="s">
        <v>1040</v>
      </c>
      <c r="C38" s="16"/>
      <c r="F38" s="81">
        <v>3101332.62</v>
      </c>
      <c r="H38" s="81">
        <v>23480.751879060201</v>
      </c>
      <c r="J38" s="80">
        <v>5.0299999999999997E-2</v>
      </c>
      <c r="K38" s="80">
        <v>5.0000000000000001E-3</v>
      </c>
    </row>
    <row r="39" spans="2:11">
      <c r="B39" t="s">
        <v>1041</v>
      </c>
      <c r="C39">
        <v>74188</v>
      </c>
      <c r="D39" t="s">
        <v>106</v>
      </c>
      <c r="E39" t="s">
        <v>1042</v>
      </c>
      <c r="F39" s="77">
        <v>293708.62</v>
      </c>
      <c r="G39" s="77">
        <v>1303.6944499999952</v>
      </c>
      <c r="H39" s="77">
        <v>11908.385861926999</v>
      </c>
      <c r="I39" s="78">
        <v>7.9937564109152856E-3</v>
      </c>
      <c r="J39" s="78">
        <v>2.5499999999999998E-2</v>
      </c>
      <c r="K39" s="78">
        <v>2.5000000000000001E-3</v>
      </c>
    </row>
    <row r="40" spans="2:11">
      <c r="B40" t="s">
        <v>1043</v>
      </c>
      <c r="C40">
        <v>74189</v>
      </c>
      <c r="D40" t="s">
        <v>106</v>
      </c>
      <c r="E40" t="s">
        <v>1044</v>
      </c>
      <c r="F40" s="77">
        <v>2807624</v>
      </c>
      <c r="G40" s="77">
        <v>132.53263300000057</v>
      </c>
      <c r="H40" s="77">
        <v>11572.366017133199</v>
      </c>
      <c r="I40" s="78">
        <v>2.7556292960607218E-2</v>
      </c>
      <c r="J40" s="78">
        <v>2.4799999999999999E-2</v>
      </c>
      <c r="K40" s="78">
        <v>2.5000000000000001E-3</v>
      </c>
    </row>
    <row r="41" spans="2:11">
      <c r="B41" s="79" t="s">
        <v>1045</v>
      </c>
      <c r="C41" s="16"/>
      <c r="F41" s="81">
        <v>23329901.300000001</v>
      </c>
      <c r="H41" s="81">
        <v>69547.735671506656</v>
      </c>
      <c r="J41" s="80">
        <v>0.1489</v>
      </c>
      <c r="K41" s="80">
        <v>1.49E-2</v>
      </c>
    </row>
    <row r="42" spans="2:11">
      <c r="B42" t="s">
        <v>1046</v>
      </c>
      <c r="C42">
        <v>74192</v>
      </c>
      <c r="D42" t="s">
        <v>106</v>
      </c>
      <c r="E42" t="s">
        <v>1047</v>
      </c>
      <c r="F42" s="77">
        <v>2284173</v>
      </c>
      <c r="G42" s="77">
        <v>109.35776000000003</v>
      </c>
      <c r="H42" s="77">
        <v>7768.5325289801303</v>
      </c>
      <c r="I42" s="78">
        <v>1.6171944839999942E-2</v>
      </c>
      <c r="J42" s="78">
        <v>1.66E-2</v>
      </c>
      <c r="K42" s="78">
        <v>1.6999999999999999E-3</v>
      </c>
    </row>
    <row r="43" spans="2:11">
      <c r="B43" t="s">
        <v>1048</v>
      </c>
      <c r="C43">
        <v>74178</v>
      </c>
      <c r="D43" t="s">
        <v>106</v>
      </c>
      <c r="E43" t="s">
        <v>1049</v>
      </c>
      <c r="F43" s="77">
        <v>5200652.67</v>
      </c>
      <c r="G43" s="77">
        <v>108.60298999999981</v>
      </c>
      <c r="H43" s="77">
        <v>17565.479970309301</v>
      </c>
      <c r="I43" s="78">
        <v>1.1355425380645568E-2</v>
      </c>
      <c r="J43" s="78">
        <v>3.7600000000000001E-2</v>
      </c>
      <c r="K43" s="78">
        <v>3.8E-3</v>
      </c>
    </row>
    <row r="44" spans="2:11">
      <c r="B44" t="s">
        <v>1050</v>
      </c>
      <c r="C44">
        <v>74208</v>
      </c>
      <c r="D44" t="s">
        <v>106</v>
      </c>
      <c r="E44" t="s">
        <v>1051</v>
      </c>
      <c r="F44" s="77">
        <v>2194512.17</v>
      </c>
      <c r="G44" s="77">
        <v>90.963849000000053</v>
      </c>
      <c r="H44" s="77">
        <v>6208.2216108428702</v>
      </c>
      <c r="I44" s="78">
        <v>3.5774773104089905E-3</v>
      </c>
      <c r="J44" s="78">
        <v>1.3299999999999999E-2</v>
      </c>
      <c r="K44" s="78">
        <v>1.2999999999999999E-3</v>
      </c>
    </row>
    <row r="45" spans="2:11">
      <c r="B45" t="s">
        <v>1052</v>
      </c>
      <c r="C45">
        <v>74172</v>
      </c>
      <c r="D45" t="s">
        <v>106</v>
      </c>
      <c r="E45" t="s">
        <v>1053</v>
      </c>
      <c r="F45" s="77">
        <v>6192888.6200000001</v>
      </c>
      <c r="G45" s="77">
        <v>102.08318599999991</v>
      </c>
      <c r="H45" s="77">
        <v>19661.102807142299</v>
      </c>
      <c r="I45" s="78">
        <v>2.5654999979286639E-2</v>
      </c>
      <c r="J45" s="78">
        <v>4.2099999999999999E-2</v>
      </c>
      <c r="K45" s="78">
        <v>4.1999999999999997E-3</v>
      </c>
    </row>
    <row r="46" spans="2:11">
      <c r="B46" t="s">
        <v>1054</v>
      </c>
      <c r="C46">
        <v>74169</v>
      </c>
      <c r="D46" t="s">
        <v>106</v>
      </c>
      <c r="E46" t="s">
        <v>1012</v>
      </c>
      <c r="F46" s="77">
        <v>3171748.84</v>
      </c>
      <c r="G46" s="77">
        <v>97.910934999999967</v>
      </c>
      <c r="H46" s="77">
        <v>9658.0706192474809</v>
      </c>
      <c r="I46" s="78">
        <v>1.0000009458513249E-2</v>
      </c>
      <c r="J46" s="78">
        <v>2.07E-2</v>
      </c>
      <c r="K46" s="78">
        <v>2.0999999999999999E-3</v>
      </c>
    </row>
    <row r="47" spans="2:11">
      <c r="B47" t="s">
        <v>1055</v>
      </c>
      <c r="C47">
        <v>74181</v>
      </c>
      <c r="D47" t="s">
        <v>106</v>
      </c>
      <c r="E47" t="s">
        <v>1056</v>
      </c>
      <c r="F47" s="77">
        <v>4285926</v>
      </c>
      <c r="G47" s="77">
        <v>65.167517000000032</v>
      </c>
      <c r="H47" s="77">
        <v>8686.3281349845802</v>
      </c>
      <c r="I47" s="78">
        <v>9.476658599999975E-2</v>
      </c>
      <c r="J47" s="78">
        <v>1.8599999999999998E-2</v>
      </c>
      <c r="K47" s="78">
        <v>1.9E-3</v>
      </c>
    </row>
    <row r="48" spans="2:11">
      <c r="B48" s="79" t="s">
        <v>1057</v>
      </c>
      <c r="C48" s="16"/>
      <c r="F48" s="81">
        <v>28473353.68</v>
      </c>
      <c r="H48" s="81">
        <v>130887.32129046739</v>
      </c>
      <c r="J48" s="80">
        <v>0.2802</v>
      </c>
      <c r="K48" s="80">
        <v>2.8000000000000001E-2</v>
      </c>
    </row>
    <row r="49" spans="2:11">
      <c r="B49" t="s">
        <v>1058</v>
      </c>
      <c r="C49">
        <v>74180</v>
      </c>
      <c r="D49" t="s">
        <v>106</v>
      </c>
      <c r="E49" t="s">
        <v>1059</v>
      </c>
      <c r="F49" s="77">
        <v>1503916.8</v>
      </c>
      <c r="G49" s="77">
        <v>454.5377189999993</v>
      </c>
      <c r="H49" s="77">
        <v>21259.552958154902</v>
      </c>
      <c r="I49" s="78">
        <v>3.7473255815893169E-2</v>
      </c>
      <c r="J49" s="78">
        <v>4.5499999999999999E-2</v>
      </c>
      <c r="K49" s="78">
        <v>4.4999999999999997E-3</v>
      </c>
    </row>
    <row r="50" spans="2:11">
      <c r="B50" t="s">
        <v>1060</v>
      </c>
      <c r="C50">
        <v>74200</v>
      </c>
      <c r="D50" t="s">
        <v>106</v>
      </c>
      <c r="E50" t="s">
        <v>1018</v>
      </c>
      <c r="F50" s="77">
        <v>2963220.71</v>
      </c>
      <c r="G50" s="77">
        <v>250.19636299999959</v>
      </c>
      <c r="H50" s="77">
        <v>23057.1370810974</v>
      </c>
      <c r="I50" s="78">
        <v>2.8499125183318666E-2</v>
      </c>
      <c r="J50" s="78">
        <v>4.9399999999999999E-2</v>
      </c>
      <c r="K50" s="78">
        <v>4.8999999999999998E-3</v>
      </c>
    </row>
    <row r="51" spans="2:11">
      <c r="B51" t="s">
        <v>1061</v>
      </c>
      <c r="C51">
        <v>74215</v>
      </c>
      <c r="D51" t="s">
        <v>106</v>
      </c>
      <c r="E51" t="s">
        <v>1062</v>
      </c>
      <c r="F51" s="77">
        <v>4720119.22</v>
      </c>
      <c r="G51" s="77">
        <v>98.513150999999894</v>
      </c>
      <c r="H51" s="77">
        <v>14461.3077229395</v>
      </c>
      <c r="I51" s="78">
        <v>2.5211130765531897E-2</v>
      </c>
      <c r="J51" s="78">
        <v>3.1E-2</v>
      </c>
      <c r="K51" s="78">
        <v>3.0999999999999999E-3</v>
      </c>
    </row>
    <row r="52" spans="2:11">
      <c r="B52" t="s">
        <v>1063</v>
      </c>
      <c r="C52">
        <v>74187</v>
      </c>
      <c r="D52" t="s">
        <v>106</v>
      </c>
      <c r="E52" t="s">
        <v>1064</v>
      </c>
      <c r="F52" s="77">
        <v>1001088.33</v>
      </c>
      <c r="G52" s="77">
        <v>92.026521000000074</v>
      </c>
      <c r="H52" s="77">
        <v>2865.1396305539602</v>
      </c>
      <c r="I52" s="78">
        <v>1.5874309799902751E-2</v>
      </c>
      <c r="J52" s="78">
        <v>6.1000000000000004E-3</v>
      </c>
      <c r="K52" s="78">
        <v>5.9999999999999995E-4</v>
      </c>
    </row>
    <row r="53" spans="2:11">
      <c r="B53" t="s">
        <v>1065</v>
      </c>
      <c r="C53">
        <v>74207</v>
      </c>
      <c r="D53" t="s">
        <v>106</v>
      </c>
      <c r="E53" t="s">
        <v>1066</v>
      </c>
      <c r="F53" s="77">
        <v>1653538.05</v>
      </c>
      <c r="G53" s="77">
        <v>129.25361699999991</v>
      </c>
      <c r="H53" s="77">
        <v>6646.8715654793896</v>
      </c>
      <c r="I53" s="78">
        <v>5.7798633058094213E-4</v>
      </c>
      <c r="J53" s="78">
        <v>1.4200000000000001E-2</v>
      </c>
      <c r="K53" s="78">
        <v>1.4E-3</v>
      </c>
    </row>
    <row r="54" spans="2:11">
      <c r="B54" t="s">
        <v>1067</v>
      </c>
      <c r="C54">
        <v>74205</v>
      </c>
      <c r="D54" t="s">
        <v>110</v>
      </c>
      <c r="E54" t="s">
        <v>1068</v>
      </c>
      <c r="F54" s="77">
        <v>2100850</v>
      </c>
      <c r="G54" s="77">
        <v>133.51329999999993</v>
      </c>
      <c r="H54" s="77">
        <v>9873.0173625196894</v>
      </c>
      <c r="I54" s="78">
        <v>0.10162732512315223</v>
      </c>
      <c r="J54" s="78">
        <v>2.1100000000000001E-2</v>
      </c>
      <c r="K54" s="78">
        <v>2.0999999999999999E-3</v>
      </c>
    </row>
    <row r="55" spans="2:11">
      <c r="B55" t="s">
        <v>1069</v>
      </c>
      <c r="C55">
        <v>74199</v>
      </c>
      <c r="D55" t="s">
        <v>106</v>
      </c>
      <c r="E55" t="s">
        <v>1070</v>
      </c>
      <c r="F55" s="77">
        <v>2521496.4</v>
      </c>
      <c r="G55" s="77">
        <v>78.965797000000023</v>
      </c>
      <c r="H55" s="77">
        <v>6192.3823559034199</v>
      </c>
      <c r="I55" s="78">
        <v>1.2855030395467926E-2</v>
      </c>
      <c r="J55" s="78">
        <v>1.3299999999999999E-2</v>
      </c>
      <c r="K55" s="78">
        <v>1.2999999999999999E-3</v>
      </c>
    </row>
    <row r="56" spans="2:11">
      <c r="B56" t="s">
        <v>1071</v>
      </c>
      <c r="C56">
        <v>74203</v>
      </c>
      <c r="D56" t="s">
        <v>106</v>
      </c>
      <c r="E56" t="s">
        <v>1072</v>
      </c>
      <c r="F56" s="77">
        <v>2507445</v>
      </c>
      <c r="G56" s="77">
        <v>100</v>
      </c>
      <c r="H56" s="77">
        <v>7798.1539499999999</v>
      </c>
      <c r="I56" s="78">
        <v>3.1142466899999999E-2</v>
      </c>
      <c r="J56" s="78">
        <v>1.67E-2</v>
      </c>
      <c r="K56" s="78">
        <v>1.6999999999999999E-3</v>
      </c>
    </row>
    <row r="57" spans="2:11">
      <c r="B57" t="s">
        <v>1073</v>
      </c>
      <c r="C57">
        <v>74193</v>
      </c>
      <c r="D57" t="s">
        <v>106</v>
      </c>
      <c r="E57" t="s">
        <v>410</v>
      </c>
      <c r="F57" s="77">
        <v>539916.07999999996</v>
      </c>
      <c r="G57" s="77">
        <v>30.875156000000015</v>
      </c>
      <c r="H57" s="77">
        <v>518.43678842385395</v>
      </c>
      <c r="I57" s="78">
        <v>4.6756678115144395E-3</v>
      </c>
      <c r="J57" s="78">
        <v>1.1000000000000001E-3</v>
      </c>
      <c r="K57" s="78">
        <v>1E-4</v>
      </c>
    </row>
    <row r="58" spans="2:11">
      <c r="B58" t="s">
        <v>1074</v>
      </c>
      <c r="C58">
        <v>74190</v>
      </c>
      <c r="D58" t="s">
        <v>106</v>
      </c>
      <c r="E58" t="s">
        <v>1075</v>
      </c>
      <c r="F58" s="77">
        <v>3129617.16</v>
      </c>
      <c r="G58" s="77">
        <v>106.2462289999995</v>
      </c>
      <c r="H58" s="77">
        <v>10341.0616675207</v>
      </c>
      <c r="I58" s="78">
        <v>9.4608510317681013E-2</v>
      </c>
      <c r="J58" s="78">
        <v>2.2100000000000002E-2</v>
      </c>
      <c r="K58" s="78">
        <v>2.2000000000000001E-3</v>
      </c>
    </row>
    <row r="59" spans="2:11">
      <c r="B59" t="s">
        <v>1076</v>
      </c>
      <c r="C59">
        <v>74197</v>
      </c>
      <c r="D59" t="s">
        <v>106</v>
      </c>
      <c r="E59" t="s">
        <v>1051</v>
      </c>
      <c r="F59" s="77">
        <v>2025679.24</v>
      </c>
      <c r="G59" s="77">
        <v>45.082605999999956</v>
      </c>
      <c r="H59" s="77">
        <v>2840.1421607442098</v>
      </c>
      <c r="I59" s="78">
        <v>1.7808024330351457E-2</v>
      </c>
      <c r="J59" s="78">
        <v>6.1000000000000004E-3</v>
      </c>
      <c r="K59" s="78">
        <v>5.9999999999999995E-4</v>
      </c>
    </row>
    <row r="60" spans="2:11">
      <c r="B60" t="s">
        <v>1077</v>
      </c>
      <c r="C60">
        <v>74183</v>
      </c>
      <c r="D60" t="s">
        <v>106</v>
      </c>
      <c r="E60" t="s">
        <v>1078</v>
      </c>
      <c r="F60" s="77">
        <v>1812355.54</v>
      </c>
      <c r="G60" s="77">
        <v>351.66453799999931</v>
      </c>
      <c r="H60" s="77">
        <v>19821.3105010076</v>
      </c>
      <c r="I60" s="78">
        <v>2.47497967992697E-2</v>
      </c>
      <c r="J60" s="78">
        <v>4.24E-2</v>
      </c>
      <c r="K60" s="78">
        <v>4.1999999999999997E-3</v>
      </c>
    </row>
    <row r="61" spans="2:11">
      <c r="B61" t="s">
        <v>1079</v>
      </c>
      <c r="C61">
        <v>74216</v>
      </c>
      <c r="D61" t="s">
        <v>106</v>
      </c>
      <c r="E61" t="s">
        <v>1080</v>
      </c>
      <c r="F61" s="77">
        <v>1994111.15</v>
      </c>
      <c r="G61" s="77">
        <v>84.054687999999928</v>
      </c>
      <c r="H61" s="77">
        <v>5212.80754612276</v>
      </c>
      <c r="I61" s="78">
        <v>9.5543352570294105E-3</v>
      </c>
      <c r="J61" s="78">
        <v>1.12E-2</v>
      </c>
      <c r="K61" s="78">
        <v>1.1000000000000001E-3</v>
      </c>
    </row>
    <row r="62" spans="2:11">
      <c r="B62" t="s">
        <v>236</v>
      </c>
      <c r="C62" s="16"/>
    </row>
    <row r="63" spans="2:11">
      <c r="B63" t="s">
        <v>299</v>
      </c>
      <c r="C63" s="16"/>
    </row>
    <row r="64" spans="2:11">
      <c r="B64" t="s">
        <v>300</v>
      </c>
      <c r="C64" s="16"/>
    </row>
    <row r="65" spans="2:3">
      <c r="B65" t="s">
        <v>301</v>
      </c>
      <c r="C65" s="16"/>
    </row>
    <row r="66" spans="2:3">
      <c r="C66" s="16"/>
    </row>
    <row r="67" spans="2:3">
      <c r="C67" s="16"/>
    </row>
    <row r="68" spans="2:3">
      <c r="C68" s="16"/>
    </row>
    <row r="69" spans="2:3">
      <c r="C69" s="16"/>
    </row>
    <row r="70" spans="2:3">
      <c r="C70" s="16"/>
    </row>
    <row r="71" spans="2:3">
      <c r="C71" s="16"/>
    </row>
    <row r="72" spans="2:3">
      <c r="C72" s="16"/>
    </row>
    <row r="73" spans="2:3">
      <c r="C73" s="16"/>
    </row>
    <row r="74" spans="2:3">
      <c r="C74" s="16"/>
    </row>
    <row r="75" spans="2:3">
      <c r="C75" s="16"/>
    </row>
    <row r="76" spans="2:3">
      <c r="C76" s="16"/>
    </row>
    <row r="77" spans="2:3">
      <c r="C77" s="16"/>
    </row>
    <row r="78" spans="2:3">
      <c r="C78" s="16"/>
    </row>
    <row r="79" spans="2:3">
      <c r="C79" s="16"/>
    </row>
    <row r="80" spans="2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autoFilter ref="A11:BA65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1603553.81</v>
      </c>
      <c r="H11" s="7"/>
      <c r="I11" s="75">
        <v>728.15758599354604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1081</v>
      </c>
      <c r="C12" s="16"/>
      <c r="D12" s="16"/>
      <c r="G12" s="81">
        <v>1603553.81</v>
      </c>
      <c r="I12" s="81">
        <v>728.15758599354604</v>
      </c>
      <c r="K12" s="80">
        <v>1</v>
      </c>
      <c r="L12" s="80">
        <v>2.0000000000000001E-4</v>
      </c>
    </row>
    <row r="13" spans="2:59">
      <c r="B13" t="s">
        <v>1082</v>
      </c>
      <c r="C13" t="s">
        <v>1083</v>
      </c>
      <c r="D13" t="s">
        <v>471</v>
      </c>
      <c r="E13" t="s">
        <v>106</v>
      </c>
      <c r="F13" t="s">
        <v>1084</v>
      </c>
      <c r="G13" s="77">
        <v>511249.32</v>
      </c>
      <c r="H13" s="77">
        <v>17.4255</v>
      </c>
      <c r="I13" s="77">
        <v>277.06290329802601</v>
      </c>
      <c r="J13" s="78">
        <v>0</v>
      </c>
      <c r="K13" s="78">
        <v>0.3805</v>
      </c>
      <c r="L13" s="78">
        <v>1E-4</v>
      </c>
    </row>
    <row r="14" spans="2:59">
      <c r="B14" t="s">
        <v>1085</v>
      </c>
      <c r="C14" t="s">
        <v>1086</v>
      </c>
      <c r="D14" t="s">
        <v>513</v>
      </c>
      <c r="E14" t="s">
        <v>102</v>
      </c>
      <c r="F14" t="s">
        <v>1087</v>
      </c>
      <c r="G14" s="77">
        <v>1092304.49</v>
      </c>
      <c r="H14" s="77">
        <v>41.297521600000017</v>
      </c>
      <c r="I14" s="77">
        <v>451.09468269552002</v>
      </c>
      <c r="J14" s="78">
        <v>0</v>
      </c>
      <c r="K14" s="78">
        <v>0.61950000000000005</v>
      </c>
      <c r="L14" s="78">
        <v>1E-4</v>
      </c>
    </row>
    <row r="15" spans="2:59">
      <c r="B15" s="79" t="s">
        <v>925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229</v>
      </c>
      <c r="C16" t="s">
        <v>229</v>
      </c>
      <c r="D16" t="s">
        <v>229</v>
      </c>
      <c r="E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236</v>
      </c>
      <c r="C17" s="16"/>
      <c r="D17" s="16"/>
    </row>
    <row r="18" spans="2:4">
      <c r="B18" t="s">
        <v>299</v>
      </c>
      <c r="C18" s="16"/>
      <c r="D18" s="16"/>
    </row>
    <row r="19" spans="2:4">
      <c r="B19" t="s">
        <v>300</v>
      </c>
      <c r="C19" s="16"/>
      <c r="D19" s="16"/>
    </row>
    <row r="20" spans="2:4">
      <c r="B20" t="s">
        <v>301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926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927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1088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928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573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926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931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928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932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573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299</v>
      </c>
      <c r="C35" s="16"/>
      <c r="D35" s="16"/>
    </row>
    <row r="36" spans="2:12">
      <c r="B36" t="s">
        <v>300</v>
      </c>
      <c r="C36" s="16"/>
      <c r="D36" s="16"/>
    </row>
    <row r="37" spans="2:12">
      <c r="B37" t="s">
        <v>301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N24" sqref="N2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621747.61645228427</v>
      </c>
      <c r="K11" s="76">
        <f>J11/$J$11</f>
        <v>1</v>
      </c>
      <c r="L11" s="76">
        <f>J11/'סכום נכסי הקרן'!$C$42</f>
        <v>0.13290785613219225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J13+J16+J24+J26+J28</f>
        <v>621747.61645228427</v>
      </c>
      <c r="K12" s="80">
        <f t="shared" ref="K12:K38" si="0">J12/$J$11</f>
        <v>1</v>
      </c>
      <c r="L12" s="80">
        <f>J12/'סכום נכסי הקרן'!$C$42</f>
        <v>0.13290785613219225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J14+J15</f>
        <v>393805.48745865427</v>
      </c>
      <c r="K13" s="80">
        <f t="shared" si="0"/>
        <v>0.63338479639974088</v>
      </c>
      <c r="L13" s="80">
        <f>J13/'סכום נכסי הקרן'!$C$42</f>
        <v>8.4181815396214651E-2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4690.8916600000002</v>
      </c>
      <c r="K14" s="78">
        <f t="shared" si="0"/>
        <v>7.544687805586466E-3</v>
      </c>
      <c r="L14" s="78">
        <f>J14/'סכום נכסי הקרן'!$C$42</f>
        <v>1.0027482814271914E-3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f>388670.54944+444.046358654275</f>
        <v>389114.59579865425</v>
      </c>
      <c r="K15" s="78">
        <f t="shared" si="0"/>
        <v>0.6258401085941544</v>
      </c>
      <c r="L15" s="78">
        <f>J15/'סכום נכסי הקרן'!$C$42</f>
        <v>8.3179067114787453E-2</v>
      </c>
    </row>
    <row r="16" spans="2:13">
      <c r="B16" s="79" t="s">
        <v>213</v>
      </c>
      <c r="D16" s="16"/>
      <c r="I16" s="80">
        <v>0</v>
      </c>
      <c r="J16" s="81">
        <v>227942.12899363</v>
      </c>
      <c r="K16" s="80">
        <f t="shared" si="0"/>
        <v>0.36661520360025912</v>
      </c>
      <c r="L16" s="80">
        <f>J16/'סכום נכסי הקרן'!$C$42</f>
        <v>4.872604073597761E-2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110</v>
      </c>
      <c r="H17" s="78">
        <v>0</v>
      </c>
      <c r="I17" s="78">
        <v>0</v>
      </c>
      <c r="J17" s="77">
        <v>0.282859164</v>
      </c>
      <c r="K17" s="78">
        <f t="shared" si="0"/>
        <v>4.5494209630268506E-7</v>
      </c>
      <c r="L17" s="78">
        <f>J17/'סכום נכסי הקרן'!$C$42</f>
        <v>6.0465378683875225E-8</v>
      </c>
    </row>
    <row r="18" spans="2:12">
      <c r="B18" t="s">
        <v>216</v>
      </c>
      <c r="C18" t="s">
        <v>217</v>
      </c>
      <c r="D18" t="s">
        <v>212</v>
      </c>
      <c r="E18" t="s">
        <v>208</v>
      </c>
      <c r="F18" t="s">
        <v>209</v>
      </c>
      <c r="G18" t="s">
        <v>110</v>
      </c>
      <c r="H18" s="78">
        <v>0</v>
      </c>
      <c r="I18" s="78">
        <v>0</v>
      </c>
      <c r="J18" s="77">
        <v>3445.164673623</v>
      </c>
      <c r="K18" s="78">
        <f t="shared" si="0"/>
        <v>5.5410983210217061E-3</v>
      </c>
      <c r="L18" s="78">
        <f>J18/'סכום נכסי הקרן'!$C$42</f>
        <v>7.3645549846468501E-4</v>
      </c>
    </row>
    <row r="19" spans="2:12">
      <c r="B19" t="s">
        <v>218</v>
      </c>
      <c r="C19" t="s">
        <v>219</v>
      </c>
      <c r="D19" t="s">
        <v>207</v>
      </c>
      <c r="E19" t="s">
        <v>208</v>
      </c>
      <c r="F19" t="s">
        <v>209</v>
      </c>
      <c r="G19" t="s">
        <v>106</v>
      </c>
      <c r="H19" s="78">
        <v>0</v>
      </c>
      <c r="I19" s="78">
        <v>0</v>
      </c>
      <c r="J19" s="77">
        <v>3303.2872152999998</v>
      </c>
      <c r="K19" s="78">
        <f t="shared" si="0"/>
        <v>5.3129069221828033E-3</v>
      </c>
      <c r="L19" s="78">
        <f>J19/'סכום נכסי הקרן'!$C$42</f>
        <v>7.061270688572004E-4</v>
      </c>
    </row>
    <row r="20" spans="2:12">
      <c r="B20" t="s">
        <v>220</v>
      </c>
      <c r="C20" t="s">
        <v>221</v>
      </c>
      <c r="D20" t="s">
        <v>212</v>
      </c>
      <c r="E20" t="s">
        <v>208</v>
      </c>
      <c r="F20" t="s">
        <v>209</v>
      </c>
      <c r="G20" t="s">
        <v>106</v>
      </c>
      <c r="H20" s="78">
        <v>0</v>
      </c>
      <c r="I20" s="78">
        <v>0</v>
      </c>
      <c r="J20" s="77">
        <v>194789.75115500001</v>
      </c>
      <c r="K20" s="78">
        <f t="shared" si="0"/>
        <v>0.3132939250599428</v>
      </c>
      <c r="L20" s="78">
        <f>J20/'סכום נכסי הקרן'!$C$42</f>
        <v>4.1639223918956698E-2</v>
      </c>
    </row>
    <row r="21" spans="2:12">
      <c r="B21" t="s">
        <v>222</v>
      </c>
      <c r="C21" t="s">
        <v>223</v>
      </c>
      <c r="D21" t="s">
        <v>212</v>
      </c>
      <c r="E21" t="s">
        <v>208</v>
      </c>
      <c r="F21" t="s">
        <v>209</v>
      </c>
      <c r="G21" t="s">
        <v>120</v>
      </c>
      <c r="H21" s="78">
        <v>0</v>
      </c>
      <c r="I21" s="78">
        <v>0</v>
      </c>
      <c r="J21" s="77">
        <v>25000.599880524001</v>
      </c>
      <c r="K21" s="78">
        <f t="shared" si="0"/>
        <v>4.0210206229946456E-2</v>
      </c>
      <c r="L21" s="78">
        <f>J21/'סכום נכסי הקרן'!$C$42</f>
        <v>5.3442523046555047E-3</v>
      </c>
    </row>
    <row r="22" spans="2:12">
      <c r="B22" t="s">
        <v>224</v>
      </c>
      <c r="C22" t="s">
        <v>225</v>
      </c>
      <c r="D22" t="s">
        <v>212</v>
      </c>
      <c r="E22" t="s">
        <v>208</v>
      </c>
      <c r="F22" t="s">
        <v>209</v>
      </c>
      <c r="G22" t="s">
        <v>113</v>
      </c>
      <c r="H22" s="78">
        <v>0</v>
      </c>
      <c r="I22" s="78">
        <v>0</v>
      </c>
      <c r="J22" s="77">
        <v>72.722204324000003</v>
      </c>
      <c r="K22" s="78">
        <f t="shared" si="0"/>
        <v>1.1696418675306821E-4</v>
      </c>
      <c r="L22" s="78">
        <f>J22/'סכום נכסי הקרן'!$C$42</f>
        <v>1.5545459305595657E-5</v>
      </c>
    </row>
    <row r="23" spans="2:12">
      <c r="B23" t="s">
        <v>226</v>
      </c>
      <c r="C23" t="s">
        <v>227</v>
      </c>
      <c r="D23" t="s">
        <v>212</v>
      </c>
      <c r="E23" t="s">
        <v>208</v>
      </c>
      <c r="F23" t="s">
        <v>209</v>
      </c>
      <c r="G23" t="s">
        <v>202</v>
      </c>
      <c r="H23" s="78">
        <v>0</v>
      </c>
      <c r="I23" s="78">
        <v>0</v>
      </c>
      <c r="J23" s="77">
        <v>1330.3210056949999</v>
      </c>
      <c r="K23" s="78">
        <f t="shared" si="0"/>
        <v>2.1396479383159724E-3</v>
      </c>
      <c r="L23" s="78">
        <f>J23/'סכום נכסי הקרן'!$C$42</f>
        <v>2.8437602035924102E-4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229</v>
      </c>
      <c r="C25" t="s">
        <v>229</v>
      </c>
      <c r="D25" s="16"/>
      <c r="E25" t="s">
        <v>229</v>
      </c>
      <c r="G25" t="s">
        <v>229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230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229</v>
      </c>
      <c r="C27" t="s">
        <v>229</v>
      </c>
      <c r="D27" s="16"/>
      <c r="E27" t="s">
        <v>229</v>
      </c>
      <c r="G27" t="s">
        <v>229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231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232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233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229</v>
      </c>
      <c r="C33" t="s">
        <v>229</v>
      </c>
      <c r="D33" s="16"/>
      <c r="E33" t="s">
        <v>229</v>
      </c>
      <c r="G33" t="s">
        <v>229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s="79" t="s">
        <v>234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s="79" t="s">
        <v>235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229</v>
      </c>
      <c r="C36" t="s">
        <v>229</v>
      </c>
      <c r="D36" s="16"/>
      <c r="E36" t="s">
        <v>229</v>
      </c>
      <c r="G36" t="s">
        <v>229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79" t="s">
        <v>233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229</v>
      </c>
      <c r="C38" t="s">
        <v>229</v>
      </c>
      <c r="D38" s="16"/>
      <c r="E38" t="s">
        <v>229</v>
      </c>
      <c r="G38" t="s">
        <v>229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t="s">
        <v>236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-219279905</v>
      </c>
      <c r="H11" s="7"/>
      <c r="I11" s="75">
        <v>31731.962609740072</v>
      </c>
      <c r="J11" s="76">
        <v>1</v>
      </c>
      <c r="K11" s="76">
        <v>6.7999999999999996E-3</v>
      </c>
      <c r="AW11" s="16"/>
    </row>
    <row r="12" spans="2:49">
      <c r="B12" s="79" t="s">
        <v>203</v>
      </c>
      <c r="C12" s="16"/>
      <c r="D12" s="16"/>
      <c r="G12" s="81">
        <v>-219279905</v>
      </c>
      <c r="I12" s="81">
        <v>31731.962609740072</v>
      </c>
      <c r="J12" s="80">
        <v>1</v>
      </c>
      <c r="K12" s="80">
        <v>6.7999999999999996E-3</v>
      </c>
    </row>
    <row r="13" spans="2:49">
      <c r="B13" s="79" t="s">
        <v>926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927</v>
      </c>
      <c r="C15" s="16"/>
      <c r="D15" s="16"/>
      <c r="G15" s="81">
        <v>-287498905</v>
      </c>
      <c r="I15" s="81">
        <v>32037.979972875066</v>
      </c>
      <c r="J15" s="80">
        <v>1.0096000000000001</v>
      </c>
      <c r="K15" s="80">
        <v>6.7999999999999996E-3</v>
      </c>
    </row>
    <row r="16" spans="2:49">
      <c r="B16" t="s">
        <v>1089</v>
      </c>
      <c r="C16" t="s">
        <v>1090</v>
      </c>
      <c r="D16" t="s">
        <v>123</v>
      </c>
      <c r="E16" t="s">
        <v>110</v>
      </c>
      <c r="F16" t="s">
        <v>1091</v>
      </c>
      <c r="G16" s="77">
        <v>-6040055</v>
      </c>
      <c r="H16" s="77">
        <v>-11.420090025303097</v>
      </c>
      <c r="I16" s="77">
        <v>689.77971857782097</v>
      </c>
      <c r="J16" s="78">
        <v>2.1700000000000001E-2</v>
      </c>
      <c r="K16" s="78">
        <v>1E-4</v>
      </c>
    </row>
    <row r="17" spans="2:11">
      <c r="B17" t="s">
        <v>1092</v>
      </c>
      <c r="C17" t="s">
        <v>1093</v>
      </c>
      <c r="D17" t="s">
        <v>123</v>
      </c>
      <c r="E17" t="s">
        <v>110</v>
      </c>
      <c r="F17" t="s">
        <v>1094</v>
      </c>
      <c r="G17" s="77">
        <v>-24825850</v>
      </c>
      <c r="H17" s="77">
        <v>-22.739841882800064</v>
      </c>
      <c r="I17" s="77">
        <v>5645.3590360611197</v>
      </c>
      <c r="J17" s="78">
        <v>0.1779</v>
      </c>
      <c r="K17" s="78">
        <v>1.1999999999999999E-3</v>
      </c>
    </row>
    <row r="18" spans="2:11">
      <c r="B18" t="s">
        <v>1095</v>
      </c>
      <c r="C18" t="s">
        <v>1096</v>
      </c>
      <c r="D18" t="s">
        <v>123</v>
      </c>
      <c r="E18" t="s">
        <v>106</v>
      </c>
      <c r="F18" t="s">
        <v>1094</v>
      </c>
      <c r="G18" s="77">
        <v>-8545000</v>
      </c>
      <c r="H18" s="77">
        <v>-11.410245568630836</v>
      </c>
      <c r="I18" s="77">
        <v>975.00548383950502</v>
      </c>
      <c r="J18" s="78">
        <v>3.0700000000000002E-2</v>
      </c>
      <c r="K18" s="78">
        <v>2.0000000000000001E-4</v>
      </c>
    </row>
    <row r="19" spans="2:11">
      <c r="B19" t="s">
        <v>1097</v>
      </c>
      <c r="C19" t="s">
        <v>1098</v>
      </c>
      <c r="D19" t="s">
        <v>123</v>
      </c>
      <c r="E19" t="s">
        <v>106</v>
      </c>
      <c r="F19" t="s">
        <v>1094</v>
      </c>
      <c r="G19" s="77">
        <v>-200319000</v>
      </c>
      <c r="H19" s="77">
        <v>-11.440096565967032</v>
      </c>
      <c r="I19" s="77">
        <v>22916.687039979501</v>
      </c>
      <c r="J19" s="78">
        <v>0.72219999999999995</v>
      </c>
      <c r="K19" s="78">
        <v>4.8999999999999998E-3</v>
      </c>
    </row>
    <row r="20" spans="2:11">
      <c r="B20" t="s">
        <v>1099</v>
      </c>
      <c r="C20" t="s">
        <v>1100</v>
      </c>
      <c r="D20" t="s">
        <v>123</v>
      </c>
      <c r="E20" t="s">
        <v>106</v>
      </c>
      <c r="F20" t="s">
        <v>375</v>
      </c>
      <c r="G20" s="77">
        <v>-14657000</v>
      </c>
      <c r="H20" s="77">
        <v>2.9945871456585795</v>
      </c>
      <c r="I20" s="77">
        <v>-438.91663793917797</v>
      </c>
      <c r="J20" s="78">
        <v>-1.38E-2</v>
      </c>
      <c r="K20" s="78">
        <v>-1E-4</v>
      </c>
    </row>
    <row r="21" spans="2:11">
      <c r="B21" t="s">
        <v>1101</v>
      </c>
      <c r="C21" t="s">
        <v>1102</v>
      </c>
      <c r="D21" t="s">
        <v>123</v>
      </c>
      <c r="E21" t="s">
        <v>106</v>
      </c>
      <c r="F21" t="s">
        <v>1103</v>
      </c>
      <c r="G21" s="77">
        <v>-14400000</v>
      </c>
      <c r="H21" s="77">
        <v>-0.41533841975346458</v>
      </c>
      <c r="I21" s="77">
        <v>59.808732444498901</v>
      </c>
      <c r="J21" s="78">
        <v>1.9E-3</v>
      </c>
      <c r="K21" s="78">
        <v>0</v>
      </c>
    </row>
    <row r="22" spans="2:11">
      <c r="B22" t="s">
        <v>1104</v>
      </c>
      <c r="C22" t="s">
        <v>1105</v>
      </c>
      <c r="D22" t="s">
        <v>123</v>
      </c>
      <c r="E22" t="s">
        <v>106</v>
      </c>
      <c r="F22" t="s">
        <v>1106</v>
      </c>
      <c r="G22" s="77">
        <v>-18712000</v>
      </c>
      <c r="H22" s="77">
        <v>-11.70509085031958</v>
      </c>
      <c r="I22" s="77">
        <v>2190.2565999118001</v>
      </c>
      <c r="J22" s="78">
        <v>6.9000000000000006E-2</v>
      </c>
      <c r="K22" s="78">
        <v>5.0000000000000001E-4</v>
      </c>
    </row>
    <row r="23" spans="2:11">
      <c r="B23" s="79" t="s">
        <v>1088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229</v>
      </c>
      <c r="C24" t="s">
        <v>229</v>
      </c>
      <c r="D24" t="s">
        <v>229</v>
      </c>
      <c r="E24" t="s">
        <v>229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928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229</v>
      </c>
      <c r="C26" t="s">
        <v>229</v>
      </c>
      <c r="D26" t="s">
        <v>229</v>
      </c>
      <c r="E26" t="s">
        <v>229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573</v>
      </c>
      <c r="C27" s="16"/>
      <c r="D27" s="16"/>
      <c r="G27" s="81">
        <v>68219000</v>
      </c>
      <c r="I27" s="81">
        <v>-306.01736313499498</v>
      </c>
      <c r="J27" s="80">
        <v>-9.5999999999999992E-3</v>
      </c>
      <c r="K27" s="80">
        <v>-1E-4</v>
      </c>
    </row>
    <row r="28" spans="2:11">
      <c r="B28" t="s">
        <v>1107</v>
      </c>
      <c r="C28" t="s">
        <v>1108</v>
      </c>
      <c r="D28" t="s">
        <v>123</v>
      </c>
      <c r="E28" t="s">
        <v>102</v>
      </c>
      <c r="F28" t="s">
        <v>1109</v>
      </c>
      <c r="G28" s="77">
        <v>68219000</v>
      </c>
      <c r="H28" s="77">
        <v>-0.44858083984666297</v>
      </c>
      <c r="I28" s="77">
        <v>-306.01736313499498</v>
      </c>
      <c r="J28" s="78">
        <v>-9.5999999999999992E-3</v>
      </c>
      <c r="K28" s="78">
        <v>-1E-4</v>
      </c>
    </row>
    <row r="29" spans="2:11">
      <c r="B29" s="79" t="s">
        <v>234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s="79" t="s">
        <v>926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931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928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229</v>
      </c>
      <c r="C35" t="s">
        <v>229</v>
      </c>
      <c r="D35" t="s">
        <v>229</v>
      </c>
      <c r="E35" t="s">
        <v>229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573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t="s">
        <v>229</v>
      </c>
      <c r="C37" t="s">
        <v>229</v>
      </c>
      <c r="D37" t="s">
        <v>229</v>
      </c>
      <c r="E37" t="s">
        <v>229</v>
      </c>
      <c r="G37" s="77">
        <v>0</v>
      </c>
      <c r="H37" s="77">
        <v>0</v>
      </c>
      <c r="I37" s="77">
        <v>0</v>
      </c>
      <c r="J37" s="78">
        <v>0</v>
      </c>
      <c r="K37" s="78">
        <v>0</v>
      </c>
    </row>
    <row r="38" spans="2:11">
      <c r="B38" t="s">
        <v>236</v>
      </c>
      <c r="C38" s="16"/>
      <c r="D38" s="16"/>
    </row>
    <row r="39" spans="2:11">
      <c r="B39" t="s">
        <v>299</v>
      </c>
      <c r="C39" s="16"/>
      <c r="D39" s="16"/>
    </row>
    <row r="40" spans="2:11">
      <c r="B40" t="s">
        <v>300</v>
      </c>
      <c r="C40" s="16"/>
      <c r="D40" s="16"/>
    </row>
    <row r="41" spans="2:11">
      <c r="B41" t="s">
        <v>301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947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948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949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950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7">
        <v>0</v>
      </c>
      <c r="I19" t="s">
        <v>229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951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952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953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947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77">
        <v>0</v>
      </c>
      <c r="I28" t="s">
        <v>229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948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7">
        <v>0</v>
      </c>
      <c r="I30" t="s">
        <v>229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949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950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951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7">
        <v>0</v>
      </c>
      <c r="I35" t="s">
        <v>229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952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953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299</v>
      </c>
      <c r="D41" s="16"/>
    </row>
    <row r="42" spans="2:17">
      <c r="B42" t="s">
        <v>300</v>
      </c>
      <c r="D42" s="16"/>
    </row>
    <row r="43" spans="2:17">
      <c r="B43" t="s">
        <v>301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8"/>
  <sheetViews>
    <sheetView rightToLeft="1" tabSelected="1" workbookViewId="0">
      <selection activeCell="B15" sqref="B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33.26</v>
      </c>
      <c r="J11" s="18"/>
      <c r="K11" s="18"/>
      <c r="L11" s="18"/>
      <c r="M11" s="76">
        <v>1.2500000000000001E-2</v>
      </c>
      <c r="N11" s="75">
        <v>71699472.650000006</v>
      </c>
      <c r="O11" s="7"/>
      <c r="P11" s="75">
        <v>78889.954807322079</v>
      </c>
      <c r="Q11" s="76">
        <v>1</v>
      </c>
      <c r="R11" s="76">
        <v>1.6899999999999998E-2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33.26</v>
      </c>
      <c r="M12" s="80">
        <v>1.2500000000000001E-2</v>
      </c>
      <c r="N12" s="81">
        <v>71699472.650000006</v>
      </c>
      <c r="P12" s="81">
        <v>78889.954807322079</v>
      </c>
      <c r="Q12" s="80">
        <v>1</v>
      </c>
      <c r="R12" s="80">
        <v>1.6899999999999998E-2</v>
      </c>
    </row>
    <row r="13" spans="2:60">
      <c r="B13" s="79" t="s">
        <v>1110</v>
      </c>
      <c r="I13" s="81">
        <v>53.29</v>
      </c>
      <c r="M13" s="80">
        <v>0</v>
      </c>
      <c r="N13" s="81">
        <v>45076549.68</v>
      </c>
      <c r="P13" s="81">
        <v>48527.022934310313</v>
      </c>
      <c r="Q13" s="80">
        <v>0.61509999999999998</v>
      </c>
      <c r="R13" s="80">
        <v>1.04E-2</v>
      </c>
    </row>
    <row r="14" spans="2:60">
      <c r="B14" t="s">
        <v>1186</v>
      </c>
      <c r="C14" t="s">
        <v>1111</v>
      </c>
      <c r="D14" t="s">
        <v>1112</v>
      </c>
      <c r="F14" t="s">
        <v>1113</v>
      </c>
      <c r="G14" t="s">
        <v>1012</v>
      </c>
      <c r="H14" t="s">
        <v>1114</v>
      </c>
      <c r="I14" s="77">
        <v>15.7</v>
      </c>
      <c r="J14" t="s">
        <v>1115</v>
      </c>
      <c r="K14" t="s">
        <v>102</v>
      </c>
      <c r="L14" s="78">
        <v>0</v>
      </c>
      <c r="M14" s="78">
        <v>0</v>
      </c>
      <c r="N14" s="77">
        <v>24695.23</v>
      </c>
      <c r="O14" s="77">
        <v>99.870180000000005</v>
      </c>
      <c r="P14" s="77">
        <v>24.663170652413999</v>
      </c>
      <c r="Q14" s="78">
        <v>2.9999999999999997E-4</v>
      </c>
      <c r="R14" s="78">
        <v>0</v>
      </c>
    </row>
    <row r="15" spans="2:60">
      <c r="B15" t="s">
        <v>1185</v>
      </c>
      <c r="C15" t="s">
        <v>1111</v>
      </c>
      <c r="D15" t="s">
        <v>1116</v>
      </c>
      <c r="F15" t="s">
        <v>1113</v>
      </c>
      <c r="G15" t="s">
        <v>1117</v>
      </c>
      <c r="H15" t="s">
        <v>1114</v>
      </c>
      <c r="I15" s="77">
        <v>53.31</v>
      </c>
      <c r="J15" t="s">
        <v>1115</v>
      </c>
      <c r="K15" t="s">
        <v>102</v>
      </c>
      <c r="L15" s="78">
        <v>0</v>
      </c>
      <c r="M15" s="78">
        <v>0</v>
      </c>
      <c r="N15" s="77">
        <v>45051854.450000003</v>
      </c>
      <c r="O15" s="77">
        <v>107.658964</v>
      </c>
      <c r="P15" s="77">
        <v>48502.3597636579</v>
      </c>
      <c r="Q15" s="78">
        <v>0.61480000000000001</v>
      </c>
      <c r="R15" s="78">
        <v>1.04E-2</v>
      </c>
    </row>
    <row r="16" spans="2:60">
      <c r="B16" s="79" t="s">
        <v>1118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229</v>
      </c>
      <c r="D17" t="s">
        <v>229</v>
      </c>
      <c r="F17" t="s">
        <v>229</v>
      </c>
      <c r="I17" s="77">
        <v>0</v>
      </c>
      <c r="J17" t="s">
        <v>229</v>
      </c>
      <c r="K17" t="s">
        <v>229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1119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229</v>
      </c>
      <c r="D19" t="s">
        <v>229</v>
      </c>
      <c r="F19" t="s">
        <v>229</v>
      </c>
      <c r="I19" s="77">
        <v>0</v>
      </c>
      <c r="J19" t="s">
        <v>229</v>
      </c>
      <c r="K19" t="s">
        <v>229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1120</v>
      </c>
      <c r="I20" s="81">
        <v>0.83</v>
      </c>
      <c r="M20" s="80">
        <v>3.9699999999999999E-2</v>
      </c>
      <c r="N20" s="81">
        <v>17844922.969999999</v>
      </c>
      <c r="P20" s="81">
        <v>20910.781473011772</v>
      </c>
      <c r="Q20" s="80">
        <v>0.2651</v>
      </c>
      <c r="R20" s="80">
        <v>4.4999999999999997E-3</v>
      </c>
    </row>
    <row r="21" spans="2:18">
      <c r="B21" t="s">
        <v>1121</v>
      </c>
      <c r="C21" t="s">
        <v>1111</v>
      </c>
      <c r="D21" t="s">
        <v>1122</v>
      </c>
      <c r="E21" t="s">
        <v>993</v>
      </c>
      <c r="F21" t="s">
        <v>1123</v>
      </c>
      <c r="G21" t="s">
        <v>535</v>
      </c>
      <c r="H21" t="s">
        <v>1114</v>
      </c>
      <c r="J21" t="s">
        <v>675</v>
      </c>
      <c r="K21" t="s">
        <v>102</v>
      </c>
      <c r="L21" s="78">
        <v>0</v>
      </c>
      <c r="M21" s="78">
        <v>0</v>
      </c>
      <c r="N21" s="77">
        <v>1135441</v>
      </c>
      <c r="O21" s="77">
        <v>340.392157</v>
      </c>
      <c r="P21" s="77">
        <v>3864.95211136237</v>
      </c>
      <c r="Q21" s="78">
        <v>4.9000000000000002E-2</v>
      </c>
      <c r="R21" s="78">
        <v>8.0000000000000004E-4</v>
      </c>
    </row>
    <row r="22" spans="2:18">
      <c r="B22" t="s">
        <v>1124</v>
      </c>
      <c r="C22" t="s">
        <v>1111</v>
      </c>
      <c r="D22" t="s">
        <v>1125</v>
      </c>
      <c r="E22" t="s">
        <v>993</v>
      </c>
      <c r="F22" t="s">
        <v>1123</v>
      </c>
      <c r="G22" t="s">
        <v>1126</v>
      </c>
      <c r="H22" t="s">
        <v>1114</v>
      </c>
      <c r="I22" s="77">
        <v>1.19</v>
      </c>
      <c r="J22" t="s">
        <v>675</v>
      </c>
      <c r="K22" t="s">
        <v>102</v>
      </c>
      <c r="L22" s="78">
        <v>7.0000000000000007E-2</v>
      </c>
      <c r="M22" s="78">
        <v>5.9900000000000002E-2</v>
      </c>
      <c r="N22" s="77">
        <v>7381081.8499999996</v>
      </c>
      <c r="O22" s="77">
        <v>102.51697299999999</v>
      </c>
      <c r="P22" s="77">
        <v>7566.8616872723996</v>
      </c>
      <c r="Q22" s="78">
        <v>9.5899999999999999E-2</v>
      </c>
      <c r="R22" s="78">
        <v>1.6000000000000001E-3</v>
      </c>
    </row>
    <row r="23" spans="2:18">
      <c r="B23" t="s">
        <v>1127</v>
      </c>
      <c r="C23" t="s">
        <v>1111</v>
      </c>
      <c r="D23" t="s">
        <v>1128</v>
      </c>
      <c r="E23" t="s">
        <v>1129</v>
      </c>
      <c r="F23" t="s">
        <v>229</v>
      </c>
      <c r="G23" t="s">
        <v>1130</v>
      </c>
      <c r="H23" t="s">
        <v>915</v>
      </c>
      <c r="I23" s="77">
        <v>0.33</v>
      </c>
      <c r="J23" t="s">
        <v>438</v>
      </c>
      <c r="K23" t="s">
        <v>102</v>
      </c>
      <c r="L23" s="78">
        <v>7.0000000000000007E-2</v>
      </c>
      <c r="M23" s="78">
        <v>3.73E-2</v>
      </c>
      <c r="N23" s="77">
        <v>7647870.7699999996</v>
      </c>
      <c r="O23" s="77">
        <v>101.76</v>
      </c>
      <c r="P23" s="77">
        <v>7782.4732955520003</v>
      </c>
      <c r="Q23" s="78">
        <v>9.8599999999999993E-2</v>
      </c>
      <c r="R23" s="78">
        <v>1.6999999999999999E-3</v>
      </c>
    </row>
    <row r="24" spans="2:18">
      <c r="B24" t="s">
        <v>1131</v>
      </c>
      <c r="C24" t="s">
        <v>1111</v>
      </c>
      <c r="D24" t="s">
        <v>1132</v>
      </c>
      <c r="E24" t="s">
        <v>988</v>
      </c>
      <c r="F24" t="s">
        <v>229</v>
      </c>
      <c r="G24" t="s">
        <v>1133</v>
      </c>
      <c r="H24" t="s">
        <v>915</v>
      </c>
      <c r="I24" s="77">
        <v>3.39</v>
      </c>
      <c r="J24" t="s">
        <v>332</v>
      </c>
      <c r="K24" t="s">
        <v>102</v>
      </c>
      <c r="L24" s="78">
        <v>5.2999999999999999E-2</v>
      </c>
      <c r="M24" s="78">
        <v>5.11E-2</v>
      </c>
      <c r="N24" s="77">
        <v>1680529.35</v>
      </c>
      <c r="O24" s="77">
        <v>100.95</v>
      </c>
      <c r="P24" s="77">
        <v>1696.494378825</v>
      </c>
      <c r="Q24" s="78">
        <v>2.1499999999999998E-2</v>
      </c>
      <c r="R24" s="78">
        <v>4.0000000000000002E-4</v>
      </c>
    </row>
    <row r="25" spans="2:18">
      <c r="B25" s="79" t="s">
        <v>1134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t="s">
        <v>229</v>
      </c>
      <c r="D26" t="s">
        <v>229</v>
      </c>
      <c r="F26" t="s">
        <v>229</v>
      </c>
      <c r="I26" s="77">
        <v>0</v>
      </c>
      <c r="J26" t="s">
        <v>229</v>
      </c>
      <c r="K26" t="s">
        <v>229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</row>
    <row r="27" spans="2:18">
      <c r="B27" s="79" t="s">
        <v>1135</v>
      </c>
      <c r="I27" s="81">
        <v>0</v>
      </c>
      <c r="M27" s="80">
        <v>0</v>
      </c>
      <c r="N27" s="81">
        <v>0</v>
      </c>
      <c r="P27" s="81">
        <v>0</v>
      </c>
      <c r="Q27" s="80">
        <v>0</v>
      </c>
      <c r="R27" s="80">
        <v>0</v>
      </c>
    </row>
    <row r="28" spans="2:18">
      <c r="B28" s="79" t="s">
        <v>1136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229</v>
      </c>
      <c r="D29" t="s">
        <v>229</v>
      </c>
      <c r="F29" t="s">
        <v>229</v>
      </c>
      <c r="I29" s="77">
        <v>0</v>
      </c>
      <c r="J29" t="s">
        <v>229</v>
      </c>
      <c r="K29" t="s">
        <v>229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1137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229</v>
      </c>
      <c r="D31" t="s">
        <v>229</v>
      </c>
      <c r="F31" t="s">
        <v>229</v>
      </c>
      <c r="I31" s="77">
        <v>0</v>
      </c>
      <c r="J31" t="s">
        <v>229</v>
      </c>
      <c r="K31" t="s">
        <v>229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1138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229</v>
      </c>
      <c r="D33" t="s">
        <v>229</v>
      </c>
      <c r="F33" t="s">
        <v>229</v>
      </c>
      <c r="I33" s="77">
        <v>0</v>
      </c>
      <c r="J33" t="s">
        <v>229</v>
      </c>
      <c r="K33" t="s">
        <v>229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1139</v>
      </c>
      <c r="I34" s="81">
        <v>2.1800000000000002</v>
      </c>
      <c r="M34" s="80">
        <v>1.6799999999999999E-2</v>
      </c>
      <c r="N34" s="81">
        <v>8778000</v>
      </c>
      <c r="P34" s="81">
        <v>9452.1504000000004</v>
      </c>
      <c r="Q34" s="80">
        <v>0.1198</v>
      </c>
      <c r="R34" s="80">
        <v>2E-3</v>
      </c>
    </row>
    <row r="35" spans="2:18">
      <c r="B35" t="s">
        <v>1140</v>
      </c>
      <c r="C35" t="s">
        <v>1111</v>
      </c>
      <c r="D35" t="s">
        <v>1141</v>
      </c>
      <c r="E35" t="s">
        <v>1142</v>
      </c>
      <c r="F35" t="s">
        <v>421</v>
      </c>
      <c r="G35" t="s">
        <v>1143</v>
      </c>
      <c r="H35" t="s">
        <v>150</v>
      </c>
      <c r="I35" s="77">
        <v>2.1800000000000002</v>
      </c>
      <c r="J35" t="s">
        <v>475</v>
      </c>
      <c r="K35" t="s">
        <v>102</v>
      </c>
      <c r="L35" s="78">
        <v>5.1799999999999999E-2</v>
      </c>
      <c r="M35" s="78">
        <v>1.6799999999999999E-2</v>
      </c>
      <c r="N35" s="77">
        <v>8778000</v>
      </c>
      <c r="O35" s="77">
        <v>107.68</v>
      </c>
      <c r="P35" s="77">
        <v>9452.1504000000004</v>
      </c>
      <c r="Q35" s="78">
        <v>0.1198</v>
      </c>
      <c r="R35" s="78">
        <v>2E-3</v>
      </c>
    </row>
    <row r="36" spans="2:18">
      <c r="B36" s="79" t="s">
        <v>234</v>
      </c>
      <c r="I36" s="81">
        <v>0</v>
      </c>
      <c r="M36" s="80">
        <v>0</v>
      </c>
      <c r="N36" s="81">
        <v>0</v>
      </c>
      <c r="P36" s="81">
        <v>0</v>
      </c>
      <c r="Q36" s="80">
        <v>0</v>
      </c>
      <c r="R36" s="80">
        <v>0</v>
      </c>
    </row>
    <row r="37" spans="2:18">
      <c r="B37" s="79" t="s">
        <v>1144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229</v>
      </c>
      <c r="D38" t="s">
        <v>229</v>
      </c>
      <c r="F38" t="s">
        <v>229</v>
      </c>
      <c r="I38" s="77">
        <v>0</v>
      </c>
      <c r="J38" t="s">
        <v>229</v>
      </c>
      <c r="K38" t="s">
        <v>229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1119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229</v>
      </c>
      <c r="D40" t="s">
        <v>229</v>
      </c>
      <c r="F40" t="s">
        <v>229</v>
      </c>
      <c r="I40" s="77">
        <v>0</v>
      </c>
      <c r="J40" t="s">
        <v>229</v>
      </c>
      <c r="K40" t="s">
        <v>229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1120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229</v>
      </c>
      <c r="D42" t="s">
        <v>229</v>
      </c>
      <c r="F42" t="s">
        <v>229</v>
      </c>
      <c r="I42" s="77">
        <v>0</v>
      </c>
      <c r="J42" t="s">
        <v>229</v>
      </c>
      <c r="K42" t="s">
        <v>229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s="79" t="s">
        <v>1139</v>
      </c>
      <c r="I43" s="81">
        <v>0</v>
      </c>
      <c r="M43" s="80">
        <v>0</v>
      </c>
      <c r="N43" s="81">
        <v>0</v>
      </c>
      <c r="P43" s="81">
        <v>0</v>
      </c>
      <c r="Q43" s="80">
        <v>0</v>
      </c>
      <c r="R43" s="80">
        <v>0</v>
      </c>
    </row>
    <row r="44" spans="2:18">
      <c r="B44" t="s">
        <v>229</v>
      </c>
      <c r="D44" t="s">
        <v>229</v>
      </c>
      <c r="F44" t="s">
        <v>229</v>
      </c>
      <c r="I44" s="77">
        <v>0</v>
      </c>
      <c r="J44" t="s">
        <v>229</v>
      </c>
      <c r="K44" t="s">
        <v>229</v>
      </c>
      <c r="L44" s="78">
        <v>0</v>
      </c>
      <c r="M44" s="78">
        <v>0</v>
      </c>
      <c r="N44" s="77">
        <v>0</v>
      </c>
      <c r="O44" s="77">
        <v>0</v>
      </c>
      <c r="P44" s="77">
        <v>0</v>
      </c>
      <c r="Q44" s="78">
        <v>0</v>
      </c>
      <c r="R44" s="78">
        <v>0</v>
      </c>
    </row>
    <row r="45" spans="2:18">
      <c r="B45" t="s">
        <v>236</v>
      </c>
    </row>
    <row r="46" spans="2:18">
      <c r="B46" t="s">
        <v>299</v>
      </c>
    </row>
    <row r="47" spans="2:18">
      <c r="B47" t="s">
        <v>300</v>
      </c>
    </row>
    <row r="48" spans="2:18">
      <c r="B48" t="s">
        <v>301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959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960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229</v>
      </c>
      <c r="C16" t="s">
        <v>229</v>
      </c>
      <c r="E16" t="s">
        <v>229</v>
      </c>
      <c r="G16" s="77">
        <v>0</v>
      </c>
      <c r="H16" t="s">
        <v>229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1145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229</v>
      </c>
      <c r="C18" t="s">
        <v>229</v>
      </c>
      <c r="E18" t="s">
        <v>229</v>
      </c>
      <c r="G18" s="77">
        <v>0</v>
      </c>
      <c r="H18" t="s">
        <v>229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1146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E20" t="s">
        <v>229</v>
      </c>
      <c r="G20" s="77">
        <v>0</v>
      </c>
      <c r="H20" t="s">
        <v>229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573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229</v>
      </c>
      <c r="C22" t="s">
        <v>229</v>
      </c>
      <c r="E22" t="s">
        <v>229</v>
      </c>
      <c r="G22" s="77">
        <v>0</v>
      </c>
      <c r="H22" t="s">
        <v>229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229</v>
      </c>
      <c r="C24" t="s">
        <v>229</v>
      </c>
      <c r="E24" t="s">
        <v>229</v>
      </c>
      <c r="G24" s="77">
        <v>0</v>
      </c>
      <c r="H24" t="s">
        <v>229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236</v>
      </c>
    </row>
    <row r="26" spans="2:15">
      <c r="B26" t="s">
        <v>299</v>
      </c>
    </row>
    <row r="27" spans="2:15">
      <c r="B27" t="s">
        <v>300</v>
      </c>
    </row>
    <row r="28" spans="2:1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3"/>
  <sheetViews>
    <sheetView rightToLeft="1" workbookViewId="0">
      <selection activeCell="D20" sqref="D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f>G12</f>
        <v>80710.836443701599</v>
      </c>
      <c r="H11" s="76">
        <f>G11/$G$11</f>
        <v>1</v>
      </c>
      <c r="I11" s="76">
        <f>G11/'סכום נכסי הקרן'!$C$42</f>
        <v>1.7253148953875627E-2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f>G13</f>
        <v>80710.836443701599</v>
      </c>
      <c r="H12" s="80">
        <f t="shared" ref="H12:H15" si="0">G12/$G$11</f>
        <v>1</v>
      </c>
      <c r="I12" s="80">
        <f>G12/'סכום נכסי הקרן'!$C$42</f>
        <v>1.7253148953875627E-2</v>
      </c>
    </row>
    <row r="13" spans="2:55">
      <c r="B13" s="79" t="s">
        <v>1147</v>
      </c>
      <c r="E13" s="80">
        <v>0</v>
      </c>
      <c r="F13" s="19"/>
      <c r="G13" s="81">
        <f>G14</f>
        <v>80710.836443701599</v>
      </c>
      <c r="H13" s="80">
        <f t="shared" si="0"/>
        <v>1</v>
      </c>
      <c r="I13" s="80">
        <f>G13/'סכום נכסי הקרן'!$C$42</f>
        <v>1.7253148953875627E-2</v>
      </c>
    </row>
    <row r="14" spans="2:55">
      <c r="B14" t="s">
        <v>1150</v>
      </c>
      <c r="C14" t="s">
        <v>1148</v>
      </c>
      <c r="D14" t="s">
        <v>1149</v>
      </c>
      <c r="E14" s="78">
        <v>0</v>
      </c>
      <c r="F14" t="s">
        <v>102</v>
      </c>
      <c r="G14" s="77">
        <f>31920.0002966388+49415.8361470628-625</f>
        <v>80710.836443701599</v>
      </c>
      <c r="H14" s="78">
        <f t="shared" si="0"/>
        <v>1</v>
      </c>
      <c r="I14" s="78">
        <f>G14/'סכום נכסי הקרן'!$C$42</f>
        <v>1.7253148953875627E-2</v>
      </c>
      <c r="J14" t="s">
        <v>1182</v>
      </c>
    </row>
    <row r="15" spans="2:55">
      <c r="B15" s="79" t="s">
        <v>1151</v>
      </c>
      <c r="E15" s="80">
        <v>0</v>
      </c>
      <c r="F15" s="19"/>
      <c r="G15" s="81">
        <v>0</v>
      </c>
      <c r="H15" s="80">
        <f t="shared" si="0"/>
        <v>0</v>
      </c>
      <c r="I15" s="80">
        <f>G15/'סכום נכסי הקרן'!$C$42</f>
        <v>0</v>
      </c>
    </row>
    <row r="16" spans="2:55">
      <c r="B16" t="s">
        <v>229</v>
      </c>
      <c r="E16" s="78">
        <v>0</v>
      </c>
      <c r="F16" t="s">
        <v>229</v>
      </c>
      <c r="G16" s="77">
        <v>0</v>
      </c>
      <c r="H16" s="78">
        <v>0</v>
      </c>
      <c r="I16" s="78">
        <f>G16/'סכום נכסי הקרן'!$C$42</f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1147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229</v>
      </c>
      <c r="E19" s="78">
        <v>0</v>
      </c>
      <c r="F19" t="s">
        <v>229</v>
      </c>
      <c r="G19" s="77">
        <v>0</v>
      </c>
      <c r="H19" s="78">
        <v>0</v>
      </c>
      <c r="I19" s="78">
        <v>0</v>
      </c>
    </row>
    <row r="20" spans="2:9">
      <c r="B20" s="79" t="s">
        <v>1151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229</v>
      </c>
      <c r="E21" s="78">
        <v>0</v>
      </c>
      <c r="F21" t="s">
        <v>229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229</v>
      </c>
      <c r="D15" t="s">
        <v>229</v>
      </c>
      <c r="E15" s="19"/>
      <c r="F15" s="78">
        <v>0</v>
      </c>
      <c r="G15" t="s">
        <v>229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32181.753383431998</v>
      </c>
      <c r="J11" s="76">
        <v>1</v>
      </c>
      <c r="K11" s="76">
        <v>6.8999999999999999E-3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229</v>
      </c>
      <c r="C13" t="s">
        <v>229</v>
      </c>
      <c r="D13" t="s">
        <v>229</v>
      </c>
      <c r="E13" s="19"/>
      <c r="F13" s="78">
        <v>0</v>
      </c>
      <c r="G13" t="s">
        <v>229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32181.753383431998</v>
      </c>
      <c r="J14" s="80">
        <v>1</v>
      </c>
      <c r="K14" s="80">
        <v>6.8999999999999999E-3</v>
      </c>
    </row>
    <row r="15" spans="2:60">
      <c r="B15" t="s">
        <v>1152</v>
      </c>
      <c r="C15" t="s">
        <v>1153</v>
      </c>
      <c r="D15" t="s">
        <v>229</v>
      </c>
      <c r="E15" t="s">
        <v>915</v>
      </c>
      <c r="F15" s="78">
        <v>0</v>
      </c>
      <c r="G15" t="s">
        <v>106</v>
      </c>
      <c r="H15" s="78">
        <v>0</v>
      </c>
      <c r="I15" s="77">
        <v>-746.4</v>
      </c>
      <c r="J15" s="78">
        <v>-2.3199999999999998E-2</v>
      </c>
      <c r="K15" s="78">
        <v>-2.0000000000000001E-4</v>
      </c>
    </row>
    <row r="16" spans="2:60">
      <c r="B16" t="s">
        <v>1154</v>
      </c>
      <c r="C16" t="s">
        <v>1155</v>
      </c>
      <c r="D16" t="s">
        <v>229</v>
      </c>
      <c r="E16" t="s">
        <v>915</v>
      </c>
      <c r="F16" s="78">
        <v>0</v>
      </c>
      <c r="G16" t="s">
        <v>202</v>
      </c>
      <c r="H16" s="78">
        <v>0</v>
      </c>
      <c r="I16" s="77">
        <v>-0.38967907000000002</v>
      </c>
      <c r="J16" s="78">
        <v>0</v>
      </c>
      <c r="K16" s="78">
        <v>0</v>
      </c>
    </row>
    <row r="17" spans="2:11">
      <c r="B17" t="s">
        <v>1156</v>
      </c>
      <c r="C17" t="s">
        <v>1157</v>
      </c>
      <c r="D17" t="s">
        <v>229</v>
      </c>
      <c r="E17" t="s">
        <v>915</v>
      </c>
      <c r="F17" s="78">
        <v>0</v>
      </c>
      <c r="G17" t="s">
        <v>113</v>
      </c>
      <c r="H17" s="78">
        <v>0</v>
      </c>
      <c r="I17" s="77">
        <v>4582.9679399240003</v>
      </c>
      <c r="J17" s="78">
        <v>0.1424</v>
      </c>
      <c r="K17" s="78">
        <v>1E-3</v>
      </c>
    </row>
    <row r="18" spans="2:11">
      <c r="B18" t="s">
        <v>1158</v>
      </c>
      <c r="C18" t="s">
        <v>1159</v>
      </c>
      <c r="D18" t="s">
        <v>229</v>
      </c>
      <c r="E18" t="s">
        <v>915</v>
      </c>
      <c r="F18" s="78">
        <v>0</v>
      </c>
      <c r="G18" t="s">
        <v>110</v>
      </c>
      <c r="H18" s="78">
        <v>0</v>
      </c>
      <c r="I18" s="77">
        <v>-712.39178662200004</v>
      </c>
      <c r="J18" s="78">
        <v>-2.2100000000000002E-2</v>
      </c>
      <c r="K18" s="78">
        <v>-2.0000000000000001E-4</v>
      </c>
    </row>
    <row r="19" spans="2:11">
      <c r="B19" t="s">
        <v>1160</v>
      </c>
      <c r="C19" t="s">
        <v>1161</v>
      </c>
      <c r="D19" t="s">
        <v>229</v>
      </c>
      <c r="E19" t="s">
        <v>915</v>
      </c>
      <c r="F19" s="78">
        <v>0</v>
      </c>
      <c r="G19" t="s">
        <v>106</v>
      </c>
      <c r="H19" s="78">
        <v>0</v>
      </c>
      <c r="I19" s="77">
        <v>29057.9669092</v>
      </c>
      <c r="J19" s="78">
        <v>0.90290000000000004</v>
      </c>
      <c r="K19" s="78">
        <v>6.1999999999999998E-3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topLeftCell="A10" workbookViewId="0">
      <selection activeCell="G23" sqref="G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C12+C24</f>
        <v>131155.1888805028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2" t="s">
        <v>203</v>
      </c>
      <c r="C12" s="83">
        <f>SUM(C13:C23)</f>
        <v>90438.170152702805</v>
      </c>
    </row>
    <row r="13" spans="2:17">
      <c r="B13" s="84" t="s">
        <v>1162</v>
      </c>
      <c r="C13" s="87">
        <v>4201.2741200000009</v>
      </c>
      <c r="D13" s="85">
        <v>45959</v>
      </c>
    </row>
    <row r="14" spans="2:17">
      <c r="B14" s="84" t="s">
        <v>1163</v>
      </c>
      <c r="C14" s="87">
        <v>5019.16</v>
      </c>
      <c r="D14" s="85">
        <v>44961</v>
      </c>
    </row>
    <row r="15" spans="2:17">
      <c r="B15" s="84" t="s">
        <v>1164</v>
      </c>
      <c r="C15" s="87">
        <v>4535.4046799999996</v>
      </c>
      <c r="D15" s="85">
        <v>46760</v>
      </c>
    </row>
    <row r="16" spans="2:17">
      <c r="B16" s="84" t="s">
        <v>1181</v>
      </c>
      <c r="C16" s="87">
        <v>3353.2082199999995</v>
      </c>
      <c r="D16" s="85">
        <v>45347</v>
      </c>
    </row>
    <row r="17" spans="2:4">
      <c r="B17" s="84" t="s">
        <v>1165</v>
      </c>
      <c r="C17" s="87">
        <v>8420.5949999999993</v>
      </c>
      <c r="D17" s="85">
        <v>44854</v>
      </c>
    </row>
    <row r="18" spans="2:4">
      <c r="B18" s="84" t="s">
        <v>1166</v>
      </c>
      <c r="C18" s="87">
        <v>3452.1866827028171</v>
      </c>
      <c r="D18" s="85">
        <v>45307</v>
      </c>
    </row>
    <row r="19" spans="2:4">
      <c r="B19" s="84" t="s">
        <v>1167</v>
      </c>
      <c r="C19" s="87">
        <v>14282.188</v>
      </c>
      <c r="D19" s="85">
        <v>44926</v>
      </c>
    </row>
    <row r="20" spans="2:4">
      <c r="B20" s="84" t="s">
        <v>1168</v>
      </c>
      <c r="C20" s="87">
        <v>1957.941</v>
      </c>
      <c r="D20" s="85">
        <v>44926</v>
      </c>
    </row>
    <row r="21" spans="2:4">
      <c r="B21" s="84" t="s">
        <v>1169</v>
      </c>
      <c r="C21" s="87">
        <v>9368.7132800000018</v>
      </c>
      <c r="D21" s="85">
        <v>46197</v>
      </c>
    </row>
    <row r="22" spans="2:4">
      <c r="B22" s="84" t="s">
        <v>1170</v>
      </c>
      <c r="C22" s="87">
        <v>26739.096000000001</v>
      </c>
      <c r="D22" s="85">
        <v>46196</v>
      </c>
    </row>
    <row r="23" spans="2:4">
      <c r="B23" s="84" t="s">
        <v>1171</v>
      </c>
      <c r="C23" s="87">
        <v>9108.4031699999978</v>
      </c>
      <c r="D23" s="85">
        <v>47331</v>
      </c>
    </row>
    <row r="24" spans="2:4">
      <c r="B24" s="82" t="s">
        <v>234</v>
      </c>
      <c r="C24" s="83">
        <f>SUM(C25:C42)</f>
        <v>40717.018727799994</v>
      </c>
      <c r="D24" s="86"/>
    </row>
    <row r="25" spans="2:4">
      <c r="B25" s="84" t="s">
        <v>1172</v>
      </c>
      <c r="C25" s="87">
        <v>855.35884999999962</v>
      </c>
      <c r="D25" s="85">
        <v>45503</v>
      </c>
    </row>
    <row r="26" spans="2:4">
      <c r="B26" s="84" t="s">
        <v>1173</v>
      </c>
      <c r="C26" s="87">
        <v>4077.0109600000001</v>
      </c>
      <c r="D26" s="85">
        <v>44926</v>
      </c>
    </row>
    <row r="27" spans="2:4">
      <c r="B27" s="84" t="s">
        <v>1174</v>
      </c>
      <c r="C27" s="87">
        <v>5937.5435799999987</v>
      </c>
      <c r="D27" s="85">
        <v>44926</v>
      </c>
    </row>
    <row r="28" spans="2:4">
      <c r="B28" s="84" t="s">
        <v>1175</v>
      </c>
      <c r="C28" s="87">
        <v>7109.5844000000006</v>
      </c>
      <c r="D28" s="85">
        <v>44926</v>
      </c>
    </row>
    <row r="29" spans="2:4">
      <c r="B29" s="84" t="s">
        <v>1176</v>
      </c>
      <c r="C29" s="87">
        <v>1188.7726199999993</v>
      </c>
      <c r="D29" s="85">
        <v>44926</v>
      </c>
    </row>
    <row r="30" spans="2:4">
      <c r="B30" s="84" t="s">
        <v>1177</v>
      </c>
      <c r="C30" s="87">
        <f>4590101.87/1000</f>
        <v>4590.1018700000004</v>
      </c>
      <c r="D30" s="85">
        <v>44977</v>
      </c>
    </row>
    <row r="31" spans="2:4">
      <c r="B31" s="84" t="s">
        <v>1178</v>
      </c>
      <c r="C31" s="87">
        <v>77.588311099998649</v>
      </c>
      <c r="D31" s="85">
        <v>45859</v>
      </c>
    </row>
    <row r="32" spans="2:4">
      <c r="B32" s="84" t="s">
        <v>1179</v>
      </c>
      <c r="C32" s="87">
        <v>6001.3445457999997</v>
      </c>
      <c r="D32" s="85">
        <v>45658</v>
      </c>
    </row>
    <row r="33" spans="2:4">
      <c r="B33" s="84" t="s">
        <v>1180</v>
      </c>
      <c r="C33" s="87">
        <v>10879.713590900001</v>
      </c>
      <c r="D33" s="85">
        <v>45748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959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960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299</v>
      </c>
      <c r="D27" s="16"/>
    </row>
    <row r="28" spans="2:16">
      <c r="B28" t="s">
        <v>301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5.4</v>
      </c>
      <c r="I11" s="7"/>
      <c r="J11" s="7"/>
      <c r="K11" s="76">
        <v>-7.9000000000000008E-3</v>
      </c>
      <c r="L11" s="75">
        <v>950364500</v>
      </c>
      <c r="M11" s="7"/>
      <c r="N11" s="75">
        <v>0</v>
      </c>
      <c r="O11" s="75">
        <v>1080931.1037743001</v>
      </c>
      <c r="P11" s="7"/>
      <c r="Q11" s="76">
        <v>1</v>
      </c>
      <c r="R11" s="76">
        <v>0.2311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5.4</v>
      </c>
      <c r="K12" s="80">
        <v>-7.9000000000000008E-3</v>
      </c>
      <c r="L12" s="81">
        <v>950364500</v>
      </c>
      <c r="N12" s="81">
        <v>0</v>
      </c>
      <c r="O12" s="81">
        <v>1080931.1037743001</v>
      </c>
      <c r="Q12" s="80">
        <v>1</v>
      </c>
      <c r="R12" s="80">
        <v>0.2311</v>
      </c>
    </row>
    <row r="13" spans="2:53">
      <c r="B13" s="79" t="s">
        <v>237</v>
      </c>
      <c r="C13" s="16"/>
      <c r="D13" s="16"/>
      <c r="H13" s="81">
        <v>4.25</v>
      </c>
      <c r="K13" s="80">
        <v>-2.24E-2</v>
      </c>
      <c r="L13" s="81">
        <v>429460157</v>
      </c>
      <c r="N13" s="81">
        <v>0</v>
      </c>
      <c r="O13" s="81">
        <v>518040.34460770001</v>
      </c>
      <c r="Q13" s="80">
        <v>0.4793</v>
      </c>
      <c r="R13" s="80">
        <v>0.11070000000000001</v>
      </c>
    </row>
    <row r="14" spans="2:53">
      <c r="B14" s="79" t="s">
        <v>238</v>
      </c>
      <c r="C14" s="16"/>
      <c r="D14" s="16"/>
      <c r="H14" s="81">
        <v>4.25</v>
      </c>
      <c r="K14" s="80">
        <v>-2.24E-2</v>
      </c>
      <c r="L14" s="81">
        <v>429460157</v>
      </c>
      <c r="N14" s="81">
        <v>0</v>
      </c>
      <c r="O14" s="81">
        <v>518040.34460770001</v>
      </c>
      <c r="Q14" s="80">
        <v>0.4793</v>
      </c>
      <c r="R14" s="80">
        <v>0.11070000000000001</v>
      </c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7">
        <v>2.48</v>
      </c>
      <c r="I15" t="s">
        <v>102</v>
      </c>
      <c r="J15" s="78">
        <v>0.04</v>
      </c>
      <c r="K15" s="78">
        <v>-2.46E-2</v>
      </c>
      <c r="L15" s="77">
        <v>58268520</v>
      </c>
      <c r="M15" s="77">
        <v>150.76</v>
      </c>
      <c r="N15" s="77">
        <v>0</v>
      </c>
      <c r="O15" s="77">
        <v>87845.620752000003</v>
      </c>
      <c r="P15" s="78">
        <v>4.1000000000000003E-3</v>
      </c>
      <c r="Q15" s="78">
        <v>8.1299999999999997E-2</v>
      </c>
      <c r="R15" s="78">
        <v>1.8800000000000001E-2</v>
      </c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7">
        <v>0.75</v>
      </c>
      <c r="I16" t="s">
        <v>102</v>
      </c>
      <c r="J16" s="78">
        <v>2.75E-2</v>
      </c>
      <c r="K16" s="78">
        <v>-2.4899999999999999E-2</v>
      </c>
      <c r="L16" s="77">
        <v>34348314</v>
      </c>
      <c r="M16" s="77">
        <v>111.15</v>
      </c>
      <c r="N16" s="77">
        <v>0</v>
      </c>
      <c r="O16" s="77">
        <v>38178.151011000002</v>
      </c>
      <c r="P16" s="78">
        <v>2E-3</v>
      </c>
      <c r="Q16" s="78">
        <v>3.5299999999999998E-2</v>
      </c>
      <c r="R16" s="78">
        <v>8.2000000000000007E-3</v>
      </c>
    </row>
    <row r="17" spans="2:18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7">
        <v>1.73</v>
      </c>
      <c r="I17" t="s">
        <v>102</v>
      </c>
      <c r="J17" s="78">
        <v>1.7500000000000002E-2</v>
      </c>
      <c r="K17" s="78">
        <v>-2.5100000000000001E-2</v>
      </c>
      <c r="L17" s="77">
        <v>56972805</v>
      </c>
      <c r="M17" s="77">
        <v>112.74</v>
      </c>
      <c r="N17" s="77">
        <v>0</v>
      </c>
      <c r="O17" s="77">
        <v>64231.140356999997</v>
      </c>
      <c r="P17" s="78">
        <v>2.8999999999999998E-3</v>
      </c>
      <c r="Q17" s="78">
        <v>5.9400000000000001E-2</v>
      </c>
      <c r="R17" s="78">
        <v>1.37E-2</v>
      </c>
    </row>
    <row r="18" spans="2:18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7">
        <v>7.3</v>
      </c>
      <c r="I18" t="s">
        <v>102</v>
      </c>
      <c r="J18" s="78">
        <v>5.0000000000000001E-3</v>
      </c>
      <c r="K18" s="78">
        <v>-1.66E-2</v>
      </c>
      <c r="L18" s="77">
        <v>31842612</v>
      </c>
      <c r="M18" s="77">
        <v>120.45</v>
      </c>
      <c r="N18" s="77">
        <v>0</v>
      </c>
      <c r="O18" s="77">
        <v>38354.426154000001</v>
      </c>
      <c r="P18" s="78">
        <v>1.6000000000000001E-3</v>
      </c>
      <c r="Q18" s="78">
        <v>3.5499999999999997E-2</v>
      </c>
      <c r="R18" s="78">
        <v>8.2000000000000007E-3</v>
      </c>
    </row>
    <row r="19" spans="2:18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7">
        <v>4.57</v>
      </c>
      <c r="I19" t="s">
        <v>102</v>
      </c>
      <c r="J19" s="78">
        <v>1E-3</v>
      </c>
      <c r="K19" s="78">
        <v>-2.0899999999999998E-2</v>
      </c>
      <c r="L19" s="77">
        <v>65861650</v>
      </c>
      <c r="M19" s="77">
        <v>113.49</v>
      </c>
      <c r="N19" s="77">
        <v>0</v>
      </c>
      <c r="O19" s="77">
        <v>74746.386585</v>
      </c>
      <c r="P19" s="78">
        <v>5.7000000000000002E-3</v>
      </c>
      <c r="Q19" s="78">
        <v>6.9199999999999998E-2</v>
      </c>
      <c r="R19" s="78">
        <v>1.6E-2</v>
      </c>
    </row>
    <row r="20" spans="2:18">
      <c r="B20" t="s">
        <v>255</v>
      </c>
      <c r="C20" t="s">
        <v>256</v>
      </c>
      <c r="D20" t="s">
        <v>100</v>
      </c>
      <c r="E20" t="s">
        <v>241</v>
      </c>
      <c r="G20" t="s">
        <v>257</v>
      </c>
      <c r="H20" s="77">
        <v>3.79</v>
      </c>
      <c r="I20" t="s">
        <v>102</v>
      </c>
      <c r="J20" s="78">
        <v>7.4999999999999997E-3</v>
      </c>
      <c r="K20" s="78">
        <v>-2.23E-2</v>
      </c>
      <c r="L20" s="77">
        <v>72425282</v>
      </c>
      <c r="M20" s="77">
        <v>115.45</v>
      </c>
      <c r="N20" s="77">
        <v>0</v>
      </c>
      <c r="O20" s="77">
        <v>83614.988068999999</v>
      </c>
      <c r="P20" s="78">
        <v>3.3E-3</v>
      </c>
      <c r="Q20" s="78">
        <v>7.7399999999999997E-2</v>
      </c>
      <c r="R20" s="78">
        <v>1.7899999999999999E-2</v>
      </c>
    </row>
    <row r="21" spans="2:18">
      <c r="B21" t="s">
        <v>258</v>
      </c>
      <c r="C21" t="s">
        <v>259</v>
      </c>
      <c r="D21" t="s">
        <v>100</v>
      </c>
      <c r="E21" t="s">
        <v>241</v>
      </c>
      <c r="G21" t="s">
        <v>260</v>
      </c>
      <c r="H21" s="77">
        <v>9.8800000000000008</v>
      </c>
      <c r="I21" t="s">
        <v>102</v>
      </c>
      <c r="J21" s="78">
        <v>1E-3</v>
      </c>
      <c r="K21" s="78">
        <v>-1.29E-2</v>
      </c>
      <c r="L21" s="77">
        <v>39119115</v>
      </c>
      <c r="M21" s="77">
        <v>117.64</v>
      </c>
      <c r="N21" s="77">
        <v>0</v>
      </c>
      <c r="O21" s="77">
        <v>46019.726885999997</v>
      </c>
      <c r="P21" s="78">
        <v>4.1000000000000003E-3</v>
      </c>
      <c r="Q21" s="78">
        <v>4.2599999999999999E-2</v>
      </c>
      <c r="R21" s="78">
        <v>9.7999999999999997E-3</v>
      </c>
    </row>
    <row r="22" spans="2:18">
      <c r="B22" t="s">
        <v>261</v>
      </c>
      <c r="C22" t="s">
        <v>262</v>
      </c>
      <c r="D22" t="s">
        <v>100</v>
      </c>
      <c r="E22" t="s">
        <v>241</v>
      </c>
      <c r="G22" t="s">
        <v>251</v>
      </c>
      <c r="H22" s="77">
        <v>5.32</v>
      </c>
      <c r="I22" t="s">
        <v>102</v>
      </c>
      <c r="J22" s="78">
        <v>7.4999999999999997E-3</v>
      </c>
      <c r="K22" s="78">
        <v>-2.63E-2</v>
      </c>
      <c r="L22" s="77">
        <v>70621859</v>
      </c>
      <c r="M22" s="77">
        <v>120.43</v>
      </c>
      <c r="N22" s="77">
        <v>0</v>
      </c>
      <c r="O22" s="77">
        <v>85049.9047937</v>
      </c>
      <c r="P22" s="78">
        <v>3.5000000000000001E-3</v>
      </c>
      <c r="Q22" s="78">
        <v>7.8700000000000006E-2</v>
      </c>
      <c r="R22" s="78">
        <v>1.8200000000000001E-2</v>
      </c>
    </row>
    <row r="23" spans="2:18">
      <c r="B23" s="79" t="s">
        <v>263</v>
      </c>
      <c r="C23" s="16"/>
      <c r="D23" s="16"/>
      <c r="H23" s="81">
        <v>6.45</v>
      </c>
      <c r="K23" s="80">
        <v>5.5999999999999999E-3</v>
      </c>
      <c r="L23" s="81">
        <v>520904343</v>
      </c>
      <c r="N23" s="81">
        <v>0</v>
      </c>
      <c r="O23" s="81">
        <v>562890.75916659995</v>
      </c>
      <c r="Q23" s="80">
        <v>0.52070000000000005</v>
      </c>
      <c r="R23" s="80">
        <v>0.1203</v>
      </c>
    </row>
    <row r="24" spans="2:18">
      <c r="B24" s="79" t="s">
        <v>264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265</v>
      </c>
      <c r="C26" s="16"/>
      <c r="D26" s="16"/>
      <c r="H26" s="81">
        <v>5.82</v>
      </c>
      <c r="K26" s="80">
        <v>6.8999999999999999E-3</v>
      </c>
      <c r="L26" s="81">
        <v>398925637</v>
      </c>
      <c r="N26" s="81">
        <v>0</v>
      </c>
      <c r="O26" s="81">
        <v>441625.1221874</v>
      </c>
      <c r="Q26" s="80">
        <v>0.40860000000000002</v>
      </c>
      <c r="R26" s="80">
        <v>9.4399999999999998E-2</v>
      </c>
    </row>
    <row r="27" spans="2:18">
      <c r="B27" t="s">
        <v>266</v>
      </c>
      <c r="C27" t="s">
        <v>267</v>
      </c>
      <c r="D27" t="s">
        <v>100</v>
      </c>
      <c r="E27" t="s">
        <v>241</v>
      </c>
      <c r="G27" t="s">
        <v>251</v>
      </c>
      <c r="H27" s="77">
        <v>2.82</v>
      </c>
      <c r="I27" t="s">
        <v>102</v>
      </c>
      <c r="J27" s="78">
        <v>4.0000000000000001E-3</v>
      </c>
      <c r="K27" s="78">
        <v>1.6000000000000001E-3</v>
      </c>
      <c r="L27" s="77">
        <v>6471874</v>
      </c>
      <c r="M27" s="77">
        <v>100.73</v>
      </c>
      <c r="N27" s="77">
        <v>0</v>
      </c>
      <c r="O27" s="77">
        <v>6519.1186802000002</v>
      </c>
      <c r="P27" s="78">
        <v>8.9999999999999998E-4</v>
      </c>
      <c r="Q27" s="78">
        <v>6.0000000000000001E-3</v>
      </c>
      <c r="R27" s="78">
        <v>1.4E-3</v>
      </c>
    </row>
    <row r="28" spans="2:18">
      <c r="B28" t="s">
        <v>268</v>
      </c>
      <c r="C28" t="s">
        <v>269</v>
      </c>
      <c r="D28" t="s">
        <v>100</v>
      </c>
      <c r="E28" t="s">
        <v>241</v>
      </c>
      <c r="G28" t="s">
        <v>270</v>
      </c>
      <c r="H28" s="77">
        <v>7.9</v>
      </c>
      <c r="I28" t="s">
        <v>102</v>
      </c>
      <c r="J28" s="78">
        <v>0.01</v>
      </c>
      <c r="K28" s="78">
        <v>1.04E-2</v>
      </c>
      <c r="L28" s="77">
        <v>80597968</v>
      </c>
      <c r="M28" s="77">
        <v>100.56</v>
      </c>
      <c r="N28" s="77">
        <v>0</v>
      </c>
      <c r="O28" s="77">
        <v>81049.316620800004</v>
      </c>
      <c r="P28" s="78">
        <v>3.2000000000000002E-3</v>
      </c>
      <c r="Q28" s="78">
        <v>7.4999999999999997E-2</v>
      </c>
      <c r="R28" s="78">
        <v>1.7299999999999999E-2</v>
      </c>
    </row>
    <row r="29" spans="2:18">
      <c r="B29" t="s">
        <v>271</v>
      </c>
      <c r="C29" t="s">
        <v>272</v>
      </c>
      <c r="D29" t="s">
        <v>100</v>
      </c>
      <c r="E29" t="s">
        <v>241</v>
      </c>
      <c r="G29" t="s">
        <v>251</v>
      </c>
      <c r="H29" s="77">
        <v>9.7100000000000009</v>
      </c>
      <c r="I29" t="s">
        <v>102</v>
      </c>
      <c r="J29" s="78">
        <v>1.2999999999999999E-2</v>
      </c>
      <c r="K29" s="78">
        <v>1.2800000000000001E-2</v>
      </c>
      <c r="L29" s="77">
        <v>6387992</v>
      </c>
      <c r="M29" s="77">
        <v>100.46</v>
      </c>
      <c r="N29" s="77">
        <v>0</v>
      </c>
      <c r="O29" s="77">
        <v>6417.3767631999999</v>
      </c>
      <c r="P29" s="78">
        <v>2E-3</v>
      </c>
      <c r="Q29" s="78">
        <v>5.8999999999999999E-3</v>
      </c>
      <c r="R29" s="78">
        <v>1.4E-3</v>
      </c>
    </row>
    <row r="30" spans="2:18">
      <c r="B30" t="s">
        <v>273</v>
      </c>
      <c r="C30" t="s">
        <v>274</v>
      </c>
      <c r="D30" t="s">
        <v>100</v>
      </c>
      <c r="E30" t="s">
        <v>241</v>
      </c>
      <c r="G30" t="s">
        <v>270</v>
      </c>
      <c r="H30" s="77">
        <v>13.72</v>
      </c>
      <c r="I30" t="s">
        <v>102</v>
      </c>
      <c r="J30" s="78">
        <v>1.4999999999999999E-2</v>
      </c>
      <c r="K30" s="78">
        <v>1.8200000000000001E-2</v>
      </c>
      <c r="L30" s="77">
        <v>13011553</v>
      </c>
      <c r="M30" s="77">
        <v>96.55</v>
      </c>
      <c r="N30" s="77">
        <v>0</v>
      </c>
      <c r="O30" s="77">
        <v>12562.654421499999</v>
      </c>
      <c r="P30" s="78">
        <v>6.9999999999999999E-4</v>
      </c>
      <c r="Q30" s="78">
        <v>1.1599999999999999E-2</v>
      </c>
      <c r="R30" s="78">
        <v>2.7000000000000001E-3</v>
      </c>
    </row>
    <row r="31" spans="2:18">
      <c r="B31" t="s">
        <v>275</v>
      </c>
      <c r="C31" t="s">
        <v>276</v>
      </c>
      <c r="D31" t="s">
        <v>100</v>
      </c>
      <c r="E31" t="s">
        <v>241</v>
      </c>
      <c r="G31" t="s">
        <v>277</v>
      </c>
      <c r="H31" s="77">
        <v>6.33</v>
      </c>
      <c r="I31" t="s">
        <v>102</v>
      </c>
      <c r="J31" s="78">
        <v>2.2499999999999999E-2</v>
      </c>
      <c r="K31" s="78">
        <v>7.6E-3</v>
      </c>
      <c r="L31" s="77">
        <v>81139409</v>
      </c>
      <c r="M31" s="77">
        <v>110.3</v>
      </c>
      <c r="N31" s="77">
        <v>0</v>
      </c>
      <c r="O31" s="77">
        <v>89496.768127000003</v>
      </c>
      <c r="P31" s="78">
        <v>4.7000000000000002E-3</v>
      </c>
      <c r="Q31" s="78">
        <v>8.2799999999999999E-2</v>
      </c>
      <c r="R31" s="78">
        <v>1.9099999999999999E-2</v>
      </c>
    </row>
    <row r="32" spans="2:18">
      <c r="B32" t="s">
        <v>278</v>
      </c>
      <c r="C32" t="s">
        <v>279</v>
      </c>
      <c r="D32" t="s">
        <v>100</v>
      </c>
      <c r="E32" t="s">
        <v>241</v>
      </c>
      <c r="G32" t="s">
        <v>280</v>
      </c>
      <c r="H32" s="77">
        <v>1.21</v>
      </c>
      <c r="I32" t="s">
        <v>102</v>
      </c>
      <c r="J32" s="78">
        <v>4.2500000000000003E-2</v>
      </c>
      <c r="K32" s="78">
        <v>1E-4</v>
      </c>
      <c r="L32" s="77">
        <v>41969111</v>
      </c>
      <c r="M32" s="77">
        <v>108.49</v>
      </c>
      <c r="N32" s="77">
        <v>0</v>
      </c>
      <c r="O32" s="77">
        <v>45532.288523900002</v>
      </c>
      <c r="P32" s="78">
        <v>2.5999999999999999E-3</v>
      </c>
      <c r="Q32" s="78">
        <v>4.2099999999999999E-2</v>
      </c>
      <c r="R32" s="78">
        <v>9.7000000000000003E-3</v>
      </c>
    </row>
    <row r="33" spans="2:18">
      <c r="B33" t="s">
        <v>281</v>
      </c>
      <c r="C33" t="s">
        <v>282</v>
      </c>
      <c r="D33" t="s">
        <v>100</v>
      </c>
      <c r="E33" t="s">
        <v>241</v>
      </c>
      <c r="G33" t="s">
        <v>283</v>
      </c>
      <c r="H33" s="77">
        <v>1.58</v>
      </c>
      <c r="I33" t="s">
        <v>102</v>
      </c>
      <c r="J33" s="78">
        <v>1.5E-3</v>
      </c>
      <c r="K33" s="78">
        <v>2.0000000000000001E-4</v>
      </c>
      <c r="L33" s="77">
        <v>99662304</v>
      </c>
      <c r="M33" s="77">
        <v>100.27</v>
      </c>
      <c r="N33" s="77">
        <v>0</v>
      </c>
      <c r="O33" s="77">
        <v>99931.3922208</v>
      </c>
      <c r="P33" s="78">
        <v>5.1000000000000004E-3</v>
      </c>
      <c r="Q33" s="78">
        <v>9.2399999999999996E-2</v>
      </c>
      <c r="R33" s="78">
        <v>2.1399999999999999E-2</v>
      </c>
    </row>
    <row r="34" spans="2:18">
      <c r="B34" t="s">
        <v>284</v>
      </c>
      <c r="C34" t="s">
        <v>285</v>
      </c>
      <c r="D34" t="s">
        <v>100</v>
      </c>
      <c r="E34" t="s">
        <v>241</v>
      </c>
      <c r="G34" t="s">
        <v>286</v>
      </c>
      <c r="H34" s="77">
        <v>4.3499999999999996</v>
      </c>
      <c r="I34" t="s">
        <v>102</v>
      </c>
      <c r="J34" s="78">
        <v>6.25E-2</v>
      </c>
      <c r="K34" s="78">
        <v>4.7999999999999996E-3</v>
      </c>
      <c r="L34" s="77">
        <v>40076366</v>
      </c>
      <c r="M34" s="77">
        <v>128.5</v>
      </c>
      <c r="N34" s="77">
        <v>0</v>
      </c>
      <c r="O34" s="77">
        <v>51498.13031</v>
      </c>
      <c r="P34" s="78">
        <v>2.5999999999999999E-3</v>
      </c>
      <c r="Q34" s="78">
        <v>4.7600000000000003E-2</v>
      </c>
      <c r="R34" s="78">
        <v>1.0999999999999999E-2</v>
      </c>
    </row>
    <row r="35" spans="2:18">
      <c r="B35" t="s">
        <v>287</v>
      </c>
      <c r="C35" t="s">
        <v>288</v>
      </c>
      <c r="D35" t="s">
        <v>100</v>
      </c>
      <c r="E35" t="s">
        <v>241</v>
      </c>
      <c r="G35" t="s">
        <v>248</v>
      </c>
      <c r="H35" s="77">
        <v>13.84</v>
      </c>
      <c r="I35" t="s">
        <v>102</v>
      </c>
      <c r="J35" s="78">
        <v>5.5E-2</v>
      </c>
      <c r="K35" s="78">
        <v>1.9199999999999998E-2</v>
      </c>
      <c r="L35" s="77">
        <v>29609060</v>
      </c>
      <c r="M35" s="77">
        <v>164.2</v>
      </c>
      <c r="N35" s="77">
        <v>0</v>
      </c>
      <c r="O35" s="77">
        <v>48618.076520000002</v>
      </c>
      <c r="P35" s="78">
        <v>1.5E-3</v>
      </c>
      <c r="Q35" s="78">
        <v>4.4999999999999998E-2</v>
      </c>
      <c r="R35" s="78">
        <v>1.04E-2</v>
      </c>
    </row>
    <row r="36" spans="2:18">
      <c r="B36" s="79" t="s">
        <v>289</v>
      </c>
      <c r="C36" s="16"/>
      <c r="D36" s="16"/>
      <c r="H36" s="81">
        <v>8.75</v>
      </c>
      <c r="K36" s="80">
        <v>6.9999999999999999E-4</v>
      </c>
      <c r="L36" s="81">
        <v>121978706</v>
      </c>
      <c r="N36" s="81">
        <v>0</v>
      </c>
      <c r="O36" s="81">
        <v>121265.6369792</v>
      </c>
      <c r="Q36" s="80">
        <v>0.11219999999999999</v>
      </c>
      <c r="R36" s="80">
        <v>2.5899999999999999E-2</v>
      </c>
    </row>
    <row r="37" spans="2:18">
      <c r="B37" t="s">
        <v>290</v>
      </c>
      <c r="C37" t="s">
        <v>291</v>
      </c>
      <c r="D37" t="s">
        <v>100</v>
      </c>
      <c r="E37" t="s">
        <v>241</v>
      </c>
      <c r="G37" t="s">
        <v>292</v>
      </c>
      <c r="H37" s="77">
        <v>4.42</v>
      </c>
      <c r="I37" t="s">
        <v>102</v>
      </c>
      <c r="J37" s="78">
        <v>0</v>
      </c>
      <c r="K37" s="78">
        <v>4.0000000000000002E-4</v>
      </c>
      <c r="L37" s="77">
        <v>4476956</v>
      </c>
      <c r="M37" s="77">
        <v>99.82</v>
      </c>
      <c r="N37" s="77">
        <v>0</v>
      </c>
      <c r="O37" s="77">
        <v>4468.8974791999999</v>
      </c>
      <c r="P37" s="78">
        <v>2.0000000000000001E-4</v>
      </c>
      <c r="Q37" s="78">
        <v>4.1000000000000003E-3</v>
      </c>
      <c r="R37" s="78">
        <v>1E-3</v>
      </c>
    </row>
    <row r="38" spans="2:18">
      <c r="B38" t="s">
        <v>293</v>
      </c>
      <c r="C38" t="s">
        <v>294</v>
      </c>
      <c r="D38" t="s">
        <v>100</v>
      </c>
      <c r="E38" t="s">
        <v>241</v>
      </c>
      <c r="G38" t="s">
        <v>295</v>
      </c>
      <c r="H38" s="77">
        <v>8.92</v>
      </c>
      <c r="I38" t="s">
        <v>102</v>
      </c>
      <c r="J38" s="78">
        <v>0</v>
      </c>
      <c r="K38" s="78">
        <v>6.9999999999999999E-4</v>
      </c>
      <c r="L38" s="77">
        <v>117501750</v>
      </c>
      <c r="M38" s="77">
        <v>99.4</v>
      </c>
      <c r="N38" s="77">
        <v>0</v>
      </c>
      <c r="O38" s="77">
        <v>116796.7395</v>
      </c>
      <c r="P38" s="78">
        <v>6.4000000000000003E-3</v>
      </c>
      <c r="Q38" s="78">
        <v>0.1081</v>
      </c>
      <c r="R38" s="78">
        <v>2.5000000000000001E-2</v>
      </c>
    </row>
    <row r="39" spans="2:18">
      <c r="B39" s="79" t="s">
        <v>296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229</v>
      </c>
      <c r="C40" t="s">
        <v>229</v>
      </c>
      <c r="D40" s="16"/>
      <c r="E40" t="s">
        <v>229</v>
      </c>
      <c r="H40" s="77">
        <v>0</v>
      </c>
      <c r="I40" t="s">
        <v>229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234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s="79" t="s">
        <v>297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229</v>
      </c>
      <c r="C43" t="s">
        <v>229</v>
      </c>
      <c r="D43" s="16"/>
      <c r="E43" t="s">
        <v>229</v>
      </c>
      <c r="H43" s="77">
        <v>0</v>
      </c>
      <c r="I43" t="s">
        <v>229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298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229</v>
      </c>
      <c r="C45" t="s">
        <v>229</v>
      </c>
      <c r="D45" s="16"/>
      <c r="E45" t="s">
        <v>229</v>
      </c>
      <c r="H45" s="77">
        <v>0</v>
      </c>
      <c r="I45" t="s">
        <v>229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t="s">
        <v>299</v>
      </c>
      <c r="C46" s="16"/>
      <c r="D46" s="16"/>
    </row>
    <row r="47" spans="2:18">
      <c r="B47" t="s">
        <v>300</v>
      </c>
      <c r="C47" s="16"/>
      <c r="D47" s="16"/>
    </row>
    <row r="48" spans="2:18">
      <c r="B48" t="s">
        <v>301</v>
      </c>
      <c r="C48" s="16"/>
      <c r="D48" s="16"/>
    </row>
    <row r="49" spans="2:4">
      <c r="B49" t="s">
        <v>302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959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960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573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299</v>
      </c>
      <c r="D27" s="16"/>
    </row>
    <row r="28" spans="2:23">
      <c r="B28" t="s">
        <v>300</v>
      </c>
      <c r="D28" s="16"/>
    </row>
    <row r="29" spans="2:23">
      <c r="B29" t="s">
        <v>301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299</v>
      </c>
      <c r="C25" s="16"/>
      <c r="D25" s="16"/>
      <c r="E25" s="16"/>
      <c r="F25" s="16"/>
      <c r="G25" s="16"/>
    </row>
    <row r="26" spans="2:21">
      <c r="B26" t="s">
        <v>300</v>
      </c>
      <c r="C26" s="16"/>
      <c r="D26" s="16"/>
      <c r="E26" s="16"/>
      <c r="F26" s="16"/>
      <c r="G26" s="16"/>
    </row>
    <row r="27" spans="2:21">
      <c r="B27" t="s">
        <v>301</v>
      </c>
      <c r="C27" s="16"/>
      <c r="D27" s="16"/>
      <c r="E27" s="16"/>
      <c r="F27" s="16"/>
      <c r="G27" s="16"/>
    </row>
    <row r="28" spans="2:21">
      <c r="B28" t="s">
        <v>302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4.2699999999999996</v>
      </c>
      <c r="L11" s="7"/>
      <c r="M11" s="7"/>
      <c r="N11" s="76">
        <v>2.0000000000000001E-4</v>
      </c>
      <c r="O11" s="75">
        <v>252985107.13999999</v>
      </c>
      <c r="P11" s="33"/>
      <c r="Q11" s="75">
        <v>868.51238999999998</v>
      </c>
      <c r="R11" s="75">
        <v>293922.13438216201</v>
      </c>
      <c r="S11" s="7"/>
      <c r="T11" s="76">
        <v>1</v>
      </c>
      <c r="U11" s="76">
        <v>6.2799999999999995E-2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4.2300000000000004</v>
      </c>
      <c r="N12" s="80">
        <v>-5.9999999999999995E-4</v>
      </c>
      <c r="O12" s="81">
        <v>251187107.13999999</v>
      </c>
      <c r="Q12" s="81">
        <v>868.51238999999998</v>
      </c>
      <c r="R12" s="81">
        <v>288077.08868651203</v>
      </c>
      <c r="T12" s="80">
        <v>0.98009999999999997</v>
      </c>
      <c r="U12" s="80">
        <v>6.1600000000000002E-2</v>
      </c>
    </row>
    <row r="13" spans="2:66">
      <c r="B13" s="79" t="s">
        <v>303</v>
      </c>
      <c r="C13" s="16"/>
      <c r="D13" s="16"/>
      <c r="E13" s="16"/>
      <c r="F13" s="16"/>
      <c r="K13" s="81">
        <v>4.9000000000000004</v>
      </c>
      <c r="N13" s="80">
        <v>-8.3999999999999995E-3</v>
      </c>
      <c r="O13" s="81">
        <v>147781197.00999999</v>
      </c>
      <c r="Q13" s="81">
        <v>631.91922999999997</v>
      </c>
      <c r="R13" s="81">
        <v>181260.708155272</v>
      </c>
      <c r="T13" s="80">
        <v>0.61670000000000003</v>
      </c>
      <c r="U13" s="80">
        <v>3.8800000000000001E-2</v>
      </c>
    </row>
    <row r="14" spans="2:66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208</v>
      </c>
      <c r="I14" t="s">
        <v>209</v>
      </c>
      <c r="J14" t="s">
        <v>311</v>
      </c>
      <c r="K14" s="77">
        <v>3.47</v>
      </c>
      <c r="L14" t="s">
        <v>102</v>
      </c>
      <c r="M14" s="78">
        <v>8.3000000000000001E-3</v>
      </c>
      <c r="N14" s="78">
        <v>-1.24E-2</v>
      </c>
      <c r="O14" s="77">
        <v>1283015</v>
      </c>
      <c r="P14" s="77">
        <v>111.93</v>
      </c>
      <c r="Q14" s="77">
        <v>0</v>
      </c>
      <c r="R14" s="77">
        <v>1436.0786895000001</v>
      </c>
      <c r="S14" s="78">
        <v>1E-3</v>
      </c>
      <c r="T14" s="78">
        <v>4.8999999999999998E-3</v>
      </c>
      <c r="U14" s="78">
        <v>2.9999999999999997E-4</v>
      </c>
    </row>
    <row r="15" spans="2:66">
      <c r="B15" t="s">
        <v>312</v>
      </c>
      <c r="C15" t="s">
        <v>313</v>
      </c>
      <c r="D15" t="s">
        <v>100</v>
      </c>
      <c r="E15" t="s">
        <v>123</v>
      </c>
      <c r="F15" t="s">
        <v>309</v>
      </c>
      <c r="G15" t="s">
        <v>310</v>
      </c>
      <c r="H15" t="s">
        <v>314</v>
      </c>
      <c r="I15" t="s">
        <v>150</v>
      </c>
      <c r="J15" t="s">
        <v>315</v>
      </c>
      <c r="K15" s="77">
        <v>1.67</v>
      </c>
      <c r="L15" t="s">
        <v>102</v>
      </c>
      <c r="M15" s="78">
        <v>0.01</v>
      </c>
      <c r="N15" s="78">
        <v>-1.9599999999999999E-2</v>
      </c>
      <c r="O15" s="77">
        <v>6000000</v>
      </c>
      <c r="P15" s="77">
        <v>107.74</v>
      </c>
      <c r="Q15" s="77">
        <v>0</v>
      </c>
      <c r="R15" s="77">
        <v>6464.4</v>
      </c>
      <c r="S15" s="78">
        <v>2.5999999999999999E-3</v>
      </c>
      <c r="T15" s="78">
        <v>2.1999999999999999E-2</v>
      </c>
      <c r="U15" s="78">
        <v>1.4E-3</v>
      </c>
    </row>
    <row r="16" spans="2:66">
      <c r="B16" t="s">
        <v>316</v>
      </c>
      <c r="C16" t="s">
        <v>317</v>
      </c>
      <c r="D16" t="s">
        <v>100</v>
      </c>
      <c r="E16" t="s">
        <v>123</v>
      </c>
      <c r="F16" t="s">
        <v>309</v>
      </c>
      <c r="G16" t="s">
        <v>310</v>
      </c>
      <c r="H16" t="s">
        <v>208</v>
      </c>
      <c r="I16" t="s">
        <v>209</v>
      </c>
      <c r="J16" t="s">
        <v>318</v>
      </c>
      <c r="K16" s="77">
        <v>7.88</v>
      </c>
      <c r="L16" t="s">
        <v>102</v>
      </c>
      <c r="M16" s="78">
        <v>1E-3</v>
      </c>
      <c r="N16" s="78">
        <v>-8.3999999999999995E-3</v>
      </c>
      <c r="O16" s="77">
        <v>20997000</v>
      </c>
      <c r="P16" s="77">
        <v>107.58</v>
      </c>
      <c r="Q16" s="77">
        <v>0</v>
      </c>
      <c r="R16" s="77">
        <v>22588.5726</v>
      </c>
      <c r="S16" s="78">
        <v>2.86E-2</v>
      </c>
      <c r="T16" s="78">
        <v>7.6899999999999996E-2</v>
      </c>
      <c r="U16" s="78">
        <v>4.7999999999999996E-3</v>
      </c>
    </row>
    <row r="17" spans="2:21">
      <c r="B17" t="s">
        <v>319</v>
      </c>
      <c r="C17" t="s">
        <v>320</v>
      </c>
      <c r="D17" t="s">
        <v>100</v>
      </c>
      <c r="E17" t="s">
        <v>123</v>
      </c>
      <c r="F17" t="s">
        <v>321</v>
      </c>
      <c r="G17" t="s">
        <v>310</v>
      </c>
      <c r="H17" t="s">
        <v>208</v>
      </c>
      <c r="I17" t="s">
        <v>209</v>
      </c>
      <c r="J17" t="s">
        <v>322</v>
      </c>
      <c r="K17" s="77">
        <v>5.58</v>
      </c>
      <c r="L17" t="s">
        <v>102</v>
      </c>
      <c r="M17" s="78">
        <v>1.2200000000000001E-2</v>
      </c>
      <c r="N17" s="78">
        <v>-1.21E-2</v>
      </c>
      <c r="O17" s="77">
        <v>7000000</v>
      </c>
      <c r="P17" s="77">
        <v>118.8</v>
      </c>
      <c r="Q17" s="77">
        <v>0</v>
      </c>
      <c r="R17" s="77">
        <v>8316</v>
      </c>
      <c r="S17" s="78">
        <v>2.3E-3</v>
      </c>
      <c r="T17" s="78">
        <v>2.8299999999999999E-2</v>
      </c>
      <c r="U17" s="78">
        <v>1.8E-3</v>
      </c>
    </row>
    <row r="18" spans="2:21">
      <c r="B18" t="s">
        <v>323</v>
      </c>
      <c r="C18" t="s">
        <v>324</v>
      </c>
      <c r="D18" t="s">
        <v>100</v>
      </c>
      <c r="E18" t="s">
        <v>123</v>
      </c>
      <c r="F18" t="s">
        <v>321</v>
      </c>
      <c r="G18" t="s">
        <v>310</v>
      </c>
      <c r="H18" t="s">
        <v>208</v>
      </c>
      <c r="I18" t="s">
        <v>209</v>
      </c>
      <c r="J18" t="s">
        <v>325</v>
      </c>
      <c r="K18" s="77">
        <v>4.4400000000000004</v>
      </c>
      <c r="L18" t="s">
        <v>102</v>
      </c>
      <c r="M18" s="78">
        <v>3.8E-3</v>
      </c>
      <c r="N18" s="78">
        <v>-1.41E-2</v>
      </c>
      <c r="O18" s="77">
        <v>3234543</v>
      </c>
      <c r="P18" s="77">
        <v>109.5</v>
      </c>
      <c r="Q18" s="77">
        <v>0</v>
      </c>
      <c r="R18" s="77">
        <v>3541.8245849999998</v>
      </c>
      <c r="S18" s="78">
        <v>1.1000000000000001E-3</v>
      </c>
      <c r="T18" s="78">
        <v>1.21E-2</v>
      </c>
      <c r="U18" s="78">
        <v>8.0000000000000004E-4</v>
      </c>
    </row>
    <row r="19" spans="2:21">
      <c r="B19" t="s">
        <v>326</v>
      </c>
      <c r="C19" t="s">
        <v>327</v>
      </c>
      <c r="D19" t="s">
        <v>100</v>
      </c>
      <c r="E19" t="s">
        <v>123</v>
      </c>
      <c r="F19" t="s">
        <v>321</v>
      </c>
      <c r="G19" t="s">
        <v>310</v>
      </c>
      <c r="H19" t="s">
        <v>208</v>
      </c>
      <c r="I19" t="s">
        <v>209</v>
      </c>
      <c r="J19" t="s">
        <v>328</v>
      </c>
      <c r="K19" s="77">
        <v>0.73</v>
      </c>
      <c r="L19" t="s">
        <v>102</v>
      </c>
      <c r="M19" s="78">
        <v>9.9000000000000008E-3</v>
      </c>
      <c r="N19" s="78">
        <v>-1.5699999999999999E-2</v>
      </c>
      <c r="O19" s="77">
        <v>5254299</v>
      </c>
      <c r="P19" s="77">
        <v>105.56</v>
      </c>
      <c r="Q19" s="77">
        <v>0</v>
      </c>
      <c r="R19" s="77">
        <v>5546.4380244000004</v>
      </c>
      <c r="S19" s="78">
        <v>1.6999999999999999E-3</v>
      </c>
      <c r="T19" s="78">
        <v>1.89E-2</v>
      </c>
      <c r="U19" s="78">
        <v>1.1999999999999999E-3</v>
      </c>
    </row>
    <row r="20" spans="2:21">
      <c r="B20" t="s">
        <v>329</v>
      </c>
      <c r="C20" t="s">
        <v>330</v>
      </c>
      <c r="D20" t="s">
        <v>100</v>
      </c>
      <c r="E20" t="s">
        <v>123</v>
      </c>
      <c r="F20" t="s">
        <v>331</v>
      </c>
      <c r="G20" t="s">
        <v>332</v>
      </c>
      <c r="H20" t="s">
        <v>208</v>
      </c>
      <c r="I20" t="s">
        <v>209</v>
      </c>
      <c r="J20" t="s">
        <v>333</v>
      </c>
      <c r="K20" s="77">
        <v>15.02</v>
      </c>
      <c r="L20" t="s">
        <v>102</v>
      </c>
      <c r="M20" s="78">
        <v>2.07E-2</v>
      </c>
      <c r="N20" s="78">
        <v>2.8999999999999998E-3</v>
      </c>
      <c r="O20" s="77">
        <v>5218478.75</v>
      </c>
      <c r="P20" s="77">
        <v>129.9</v>
      </c>
      <c r="Q20" s="77">
        <v>0</v>
      </c>
      <c r="R20" s="77">
        <v>6778.8038962500004</v>
      </c>
      <c r="S20" s="78">
        <v>2.3999999999999998E-3</v>
      </c>
      <c r="T20" s="78">
        <v>2.3099999999999999E-2</v>
      </c>
      <c r="U20" s="78">
        <v>1.4E-3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336</v>
      </c>
      <c r="G21" t="s">
        <v>310</v>
      </c>
      <c r="H21" t="s">
        <v>208</v>
      </c>
      <c r="I21" t="s">
        <v>209</v>
      </c>
      <c r="J21" t="s">
        <v>311</v>
      </c>
      <c r="K21" s="77">
        <v>3.37</v>
      </c>
      <c r="L21" t="s">
        <v>102</v>
      </c>
      <c r="M21" s="78">
        <v>6.0000000000000001E-3</v>
      </c>
      <c r="N21" s="78">
        <v>-1.6500000000000001E-2</v>
      </c>
      <c r="O21" s="77">
        <v>5148494.75</v>
      </c>
      <c r="P21" s="77">
        <v>111.83</v>
      </c>
      <c r="Q21" s="77">
        <v>0</v>
      </c>
      <c r="R21" s="77">
        <v>5757.5616789249998</v>
      </c>
      <c r="S21" s="78">
        <v>3.3E-3</v>
      </c>
      <c r="T21" s="78">
        <v>1.9599999999999999E-2</v>
      </c>
      <c r="U21" s="78">
        <v>1.1999999999999999E-3</v>
      </c>
    </row>
    <row r="22" spans="2:21">
      <c r="B22" t="s">
        <v>337</v>
      </c>
      <c r="C22" t="s">
        <v>338</v>
      </c>
      <c r="D22" t="s">
        <v>100</v>
      </c>
      <c r="E22" t="s">
        <v>123</v>
      </c>
      <c r="F22" t="s">
        <v>336</v>
      </c>
      <c r="G22" t="s">
        <v>310</v>
      </c>
      <c r="H22" t="s">
        <v>208</v>
      </c>
      <c r="I22" t="s">
        <v>209</v>
      </c>
      <c r="J22" t="s">
        <v>339</v>
      </c>
      <c r="K22" s="77">
        <v>1.08</v>
      </c>
      <c r="L22" t="s">
        <v>102</v>
      </c>
      <c r="M22" s="78">
        <v>0.05</v>
      </c>
      <c r="N22" s="78">
        <v>-1.67E-2</v>
      </c>
      <c r="O22" s="77">
        <v>3473348.4</v>
      </c>
      <c r="P22" s="77">
        <v>115.76</v>
      </c>
      <c r="Q22" s="77">
        <v>0</v>
      </c>
      <c r="R22" s="77">
        <v>4020.7481078400001</v>
      </c>
      <c r="S22" s="78">
        <v>1.6999999999999999E-3</v>
      </c>
      <c r="T22" s="78">
        <v>1.37E-2</v>
      </c>
      <c r="U22" s="78">
        <v>8.9999999999999998E-4</v>
      </c>
    </row>
    <row r="23" spans="2:21">
      <c r="B23" t="s">
        <v>340</v>
      </c>
      <c r="C23" t="s">
        <v>341</v>
      </c>
      <c r="D23" t="s">
        <v>100</v>
      </c>
      <c r="E23" t="s">
        <v>123</v>
      </c>
      <c r="F23" t="s">
        <v>336</v>
      </c>
      <c r="G23" t="s">
        <v>310</v>
      </c>
      <c r="H23" t="s">
        <v>208</v>
      </c>
      <c r="I23" t="s">
        <v>209</v>
      </c>
      <c r="J23" t="s">
        <v>325</v>
      </c>
      <c r="K23" s="77">
        <v>4.93</v>
      </c>
      <c r="L23" t="s">
        <v>102</v>
      </c>
      <c r="M23" s="78">
        <v>1.7500000000000002E-2</v>
      </c>
      <c r="N23" s="78">
        <v>-1.7299999999999999E-2</v>
      </c>
      <c r="O23" s="77">
        <v>4472811.8600000003</v>
      </c>
      <c r="P23" s="77">
        <v>118.4</v>
      </c>
      <c r="Q23" s="77">
        <v>0</v>
      </c>
      <c r="R23" s="77">
        <v>5295.8092422399995</v>
      </c>
      <c r="S23" s="78">
        <v>1.1999999999999999E-3</v>
      </c>
      <c r="T23" s="78">
        <v>1.7999999999999999E-2</v>
      </c>
      <c r="U23" s="78">
        <v>1.1000000000000001E-3</v>
      </c>
    </row>
    <row r="24" spans="2:21">
      <c r="B24" t="s">
        <v>342</v>
      </c>
      <c r="C24" t="s">
        <v>343</v>
      </c>
      <c r="D24" t="s">
        <v>100</v>
      </c>
      <c r="E24" t="s">
        <v>123</v>
      </c>
      <c r="F24" t="s">
        <v>344</v>
      </c>
      <c r="G24" t="s">
        <v>345</v>
      </c>
      <c r="H24" t="s">
        <v>346</v>
      </c>
      <c r="I24" t="s">
        <v>209</v>
      </c>
      <c r="J24" t="s">
        <v>347</v>
      </c>
      <c r="K24" s="77">
        <v>5.7</v>
      </c>
      <c r="L24" t="s">
        <v>102</v>
      </c>
      <c r="M24" s="78">
        <v>3.85E-2</v>
      </c>
      <c r="N24" s="78">
        <v>-1.14E-2</v>
      </c>
      <c r="O24" s="77">
        <v>3206797.66</v>
      </c>
      <c r="P24" s="77">
        <v>137.41</v>
      </c>
      <c r="Q24" s="77">
        <v>0</v>
      </c>
      <c r="R24" s="77">
        <v>4406.4606646060001</v>
      </c>
      <c r="S24" s="78">
        <v>1.1999999999999999E-3</v>
      </c>
      <c r="T24" s="78">
        <v>1.4999999999999999E-2</v>
      </c>
      <c r="U24" s="78">
        <v>8.9999999999999998E-4</v>
      </c>
    </row>
    <row r="25" spans="2:21">
      <c r="B25" t="s">
        <v>348</v>
      </c>
      <c r="C25" t="s">
        <v>349</v>
      </c>
      <c r="D25" t="s">
        <v>100</v>
      </c>
      <c r="E25" t="s">
        <v>123</v>
      </c>
      <c r="F25" t="s">
        <v>350</v>
      </c>
      <c r="G25" t="s">
        <v>351</v>
      </c>
      <c r="H25" t="s">
        <v>352</v>
      </c>
      <c r="I25" t="s">
        <v>150</v>
      </c>
      <c r="J25" t="s">
        <v>325</v>
      </c>
      <c r="K25" s="77">
        <v>3.62</v>
      </c>
      <c r="L25" t="s">
        <v>102</v>
      </c>
      <c r="M25" s="78">
        <v>8.3000000000000001E-3</v>
      </c>
      <c r="N25" s="78">
        <v>-1.6799999999999999E-2</v>
      </c>
      <c r="O25" s="77">
        <v>3521767</v>
      </c>
      <c r="P25" s="77">
        <v>113.15</v>
      </c>
      <c r="Q25" s="77">
        <v>0</v>
      </c>
      <c r="R25" s="77">
        <v>3984.8793605000001</v>
      </c>
      <c r="S25" s="78">
        <v>2.3E-3</v>
      </c>
      <c r="T25" s="78">
        <v>1.3599999999999999E-2</v>
      </c>
      <c r="U25" s="78">
        <v>8.9999999999999998E-4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351</v>
      </c>
      <c r="H26" t="s">
        <v>346</v>
      </c>
      <c r="I26" t="s">
        <v>209</v>
      </c>
      <c r="J26" t="s">
        <v>356</v>
      </c>
      <c r="K26" s="77">
        <v>9.58</v>
      </c>
      <c r="L26" t="s">
        <v>102</v>
      </c>
      <c r="M26" s="78">
        <v>8.9999999999999993E-3</v>
      </c>
      <c r="N26" s="78">
        <v>1.6999999999999999E-3</v>
      </c>
      <c r="O26" s="77">
        <v>7141357</v>
      </c>
      <c r="P26" s="77">
        <v>108.11</v>
      </c>
      <c r="Q26" s="77">
        <v>29.311769999999999</v>
      </c>
      <c r="R26" s="77">
        <v>7749.8328227000002</v>
      </c>
      <c r="S26" s="78">
        <v>3.8E-3</v>
      </c>
      <c r="T26" s="78">
        <v>2.64E-2</v>
      </c>
      <c r="U26" s="78">
        <v>1.6999999999999999E-3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355</v>
      </c>
      <c r="G27" t="s">
        <v>351</v>
      </c>
      <c r="H27" t="s">
        <v>352</v>
      </c>
      <c r="I27" t="s">
        <v>150</v>
      </c>
      <c r="J27" t="s">
        <v>359</v>
      </c>
      <c r="K27" s="77">
        <v>4.51</v>
      </c>
      <c r="L27" t="s">
        <v>102</v>
      </c>
      <c r="M27" s="78">
        <v>1.34E-2</v>
      </c>
      <c r="N27" s="78">
        <v>-1.23E-2</v>
      </c>
      <c r="O27" s="77">
        <v>4284282.2</v>
      </c>
      <c r="P27" s="77">
        <v>116.25</v>
      </c>
      <c r="Q27" s="77">
        <v>292.96589</v>
      </c>
      <c r="R27" s="77">
        <v>5273.4439474999999</v>
      </c>
      <c r="S27" s="78">
        <v>1.4E-3</v>
      </c>
      <c r="T27" s="78">
        <v>1.7899999999999999E-2</v>
      </c>
      <c r="U27" s="78">
        <v>1.1000000000000001E-3</v>
      </c>
    </row>
    <row r="28" spans="2:21">
      <c r="B28" t="s">
        <v>360</v>
      </c>
      <c r="C28" t="s">
        <v>361</v>
      </c>
      <c r="D28" t="s">
        <v>100</v>
      </c>
      <c r="E28" t="s">
        <v>123</v>
      </c>
      <c r="F28" t="s">
        <v>362</v>
      </c>
      <c r="G28" t="s">
        <v>351</v>
      </c>
      <c r="H28" t="s">
        <v>363</v>
      </c>
      <c r="I28" t="s">
        <v>209</v>
      </c>
      <c r="J28" t="s">
        <v>364</v>
      </c>
      <c r="K28" s="77">
        <v>3.43</v>
      </c>
      <c r="L28" t="s">
        <v>102</v>
      </c>
      <c r="M28" s="78">
        <v>2.3400000000000001E-2</v>
      </c>
      <c r="N28" s="78">
        <v>-1.26E-2</v>
      </c>
      <c r="O28" s="77">
        <v>3134734.9</v>
      </c>
      <c r="P28" s="77">
        <v>117.41</v>
      </c>
      <c r="Q28" s="77">
        <v>0</v>
      </c>
      <c r="R28" s="77">
        <v>3680.4922460900002</v>
      </c>
      <c r="S28" s="78">
        <v>1E-3</v>
      </c>
      <c r="T28" s="78">
        <v>1.2500000000000001E-2</v>
      </c>
      <c r="U28" s="78">
        <v>8.0000000000000004E-4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367</v>
      </c>
      <c r="G29" t="s">
        <v>351</v>
      </c>
      <c r="H29" t="s">
        <v>363</v>
      </c>
      <c r="I29" t="s">
        <v>209</v>
      </c>
      <c r="J29" t="s">
        <v>368</v>
      </c>
      <c r="K29" s="77">
        <v>2.2200000000000002</v>
      </c>
      <c r="L29" t="s">
        <v>102</v>
      </c>
      <c r="M29" s="78">
        <v>4.7500000000000001E-2</v>
      </c>
      <c r="N29" s="78">
        <v>-1.6799999999999999E-2</v>
      </c>
      <c r="O29" s="77">
        <v>6950000</v>
      </c>
      <c r="P29" s="77">
        <v>144.30000000000001</v>
      </c>
      <c r="Q29" s="77">
        <v>0</v>
      </c>
      <c r="R29" s="77">
        <v>10028.85</v>
      </c>
      <c r="S29" s="78">
        <v>4.4000000000000003E-3</v>
      </c>
      <c r="T29" s="78">
        <v>3.4099999999999998E-2</v>
      </c>
      <c r="U29" s="78">
        <v>2.0999999999999999E-3</v>
      </c>
    </row>
    <row r="30" spans="2:21">
      <c r="B30" t="s">
        <v>369</v>
      </c>
      <c r="C30" t="s">
        <v>370</v>
      </c>
      <c r="D30" t="s">
        <v>100</v>
      </c>
      <c r="E30" t="s">
        <v>123</v>
      </c>
      <c r="F30" t="s">
        <v>371</v>
      </c>
      <c r="G30" t="s">
        <v>351</v>
      </c>
      <c r="H30" t="s">
        <v>363</v>
      </c>
      <c r="I30" t="s">
        <v>209</v>
      </c>
      <c r="J30" t="s">
        <v>372</v>
      </c>
      <c r="K30" s="77">
        <v>5.79</v>
      </c>
      <c r="L30" t="s">
        <v>102</v>
      </c>
      <c r="M30" s="78">
        <v>2.81E-2</v>
      </c>
      <c r="N30" s="78">
        <v>-6.3E-3</v>
      </c>
      <c r="O30" s="77">
        <v>113669.6</v>
      </c>
      <c r="P30" s="77">
        <v>125.35</v>
      </c>
      <c r="Q30" s="77">
        <v>0</v>
      </c>
      <c r="R30" s="77">
        <v>142.4848436</v>
      </c>
      <c r="S30" s="78">
        <v>2.9999999999999997E-4</v>
      </c>
      <c r="T30" s="78">
        <v>5.0000000000000001E-4</v>
      </c>
      <c r="U30" s="78">
        <v>0</v>
      </c>
    </row>
    <row r="31" spans="2:21">
      <c r="B31" t="s">
        <v>373</v>
      </c>
      <c r="C31" t="s">
        <v>374</v>
      </c>
      <c r="D31" t="s">
        <v>100</v>
      </c>
      <c r="E31" t="s">
        <v>123</v>
      </c>
      <c r="F31" t="s">
        <v>371</v>
      </c>
      <c r="G31" t="s">
        <v>351</v>
      </c>
      <c r="H31" t="s">
        <v>363</v>
      </c>
      <c r="I31" t="s">
        <v>209</v>
      </c>
      <c r="J31" t="s">
        <v>375</v>
      </c>
      <c r="K31" s="77">
        <v>2.36</v>
      </c>
      <c r="L31" t="s">
        <v>102</v>
      </c>
      <c r="M31" s="78">
        <v>2.8500000000000001E-2</v>
      </c>
      <c r="N31" s="78">
        <v>-1.37E-2</v>
      </c>
      <c r="O31" s="77">
        <v>5817976</v>
      </c>
      <c r="P31" s="77">
        <v>116.07</v>
      </c>
      <c r="Q31" s="77">
        <v>0</v>
      </c>
      <c r="R31" s="77">
        <v>6752.9247432000002</v>
      </c>
      <c r="S31" s="78">
        <v>8.8000000000000005E-3</v>
      </c>
      <c r="T31" s="78">
        <v>2.3E-2</v>
      </c>
      <c r="U31" s="78">
        <v>1.4E-3</v>
      </c>
    </row>
    <row r="32" spans="2:21">
      <c r="B32" t="s">
        <v>376</v>
      </c>
      <c r="C32" t="s">
        <v>377</v>
      </c>
      <c r="D32" t="s">
        <v>100</v>
      </c>
      <c r="E32" t="s">
        <v>123</v>
      </c>
      <c r="F32" t="s">
        <v>378</v>
      </c>
      <c r="G32" t="s">
        <v>351</v>
      </c>
      <c r="H32" t="s">
        <v>363</v>
      </c>
      <c r="I32" t="s">
        <v>209</v>
      </c>
      <c r="J32" t="s">
        <v>379</v>
      </c>
      <c r="K32" s="77">
        <v>7.41</v>
      </c>
      <c r="L32" t="s">
        <v>102</v>
      </c>
      <c r="M32" s="78">
        <v>2.5000000000000001E-3</v>
      </c>
      <c r="N32" s="78">
        <v>-3.3999999999999998E-3</v>
      </c>
      <c r="O32" s="77">
        <v>8237880</v>
      </c>
      <c r="P32" s="77">
        <v>104.95</v>
      </c>
      <c r="Q32" s="77">
        <v>176.87267</v>
      </c>
      <c r="R32" s="77">
        <v>8822.5277299999998</v>
      </c>
      <c r="S32" s="78">
        <v>7.6E-3</v>
      </c>
      <c r="T32" s="78">
        <v>0.03</v>
      </c>
      <c r="U32" s="78">
        <v>1.9E-3</v>
      </c>
    </row>
    <row r="33" spans="2:21">
      <c r="B33" t="s">
        <v>380</v>
      </c>
      <c r="C33" t="s">
        <v>381</v>
      </c>
      <c r="D33" t="s">
        <v>100</v>
      </c>
      <c r="E33" t="s">
        <v>123</v>
      </c>
      <c r="F33" t="s">
        <v>336</v>
      </c>
      <c r="G33" t="s">
        <v>310</v>
      </c>
      <c r="H33" t="s">
        <v>363</v>
      </c>
      <c r="I33" t="s">
        <v>209</v>
      </c>
      <c r="J33" t="s">
        <v>382</v>
      </c>
      <c r="K33" s="77">
        <v>1.32</v>
      </c>
      <c r="L33" t="s">
        <v>102</v>
      </c>
      <c r="M33" s="78">
        <v>1.4200000000000001E-2</v>
      </c>
      <c r="N33" s="78">
        <v>-8.6999999999999994E-3</v>
      </c>
      <c r="O33" s="77">
        <v>187</v>
      </c>
      <c r="P33" s="77">
        <v>5390901</v>
      </c>
      <c r="Q33" s="77">
        <v>0</v>
      </c>
      <c r="R33" s="77">
        <v>10080.98487</v>
      </c>
      <c r="S33" s="78">
        <v>0</v>
      </c>
      <c r="T33" s="78">
        <v>3.4299999999999997E-2</v>
      </c>
      <c r="U33" s="78">
        <v>2.2000000000000001E-3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385</v>
      </c>
      <c r="G34" t="s">
        <v>386</v>
      </c>
      <c r="H34" t="s">
        <v>363</v>
      </c>
      <c r="I34" t="s">
        <v>209</v>
      </c>
      <c r="J34" t="s">
        <v>387</v>
      </c>
      <c r="K34" s="77">
        <v>3.69</v>
      </c>
      <c r="L34" t="s">
        <v>102</v>
      </c>
      <c r="M34" s="78">
        <v>4.2999999999999997E-2</v>
      </c>
      <c r="N34" s="78">
        <v>-1.49E-2</v>
      </c>
      <c r="O34" s="77">
        <v>402829.01</v>
      </c>
      <c r="P34" s="77">
        <v>126.77</v>
      </c>
      <c r="Q34" s="77">
        <v>0</v>
      </c>
      <c r="R34" s="77">
        <v>510.66633597700002</v>
      </c>
      <c r="S34" s="78">
        <v>5.9999999999999995E-4</v>
      </c>
      <c r="T34" s="78">
        <v>1.6999999999999999E-3</v>
      </c>
      <c r="U34" s="78">
        <v>1E-4</v>
      </c>
    </row>
    <row r="35" spans="2:21">
      <c r="B35" t="s">
        <v>388</v>
      </c>
      <c r="C35" t="s">
        <v>389</v>
      </c>
      <c r="D35" t="s">
        <v>100</v>
      </c>
      <c r="E35" t="s">
        <v>123</v>
      </c>
      <c r="F35" t="s">
        <v>390</v>
      </c>
      <c r="G35" t="s">
        <v>391</v>
      </c>
      <c r="H35" t="s">
        <v>392</v>
      </c>
      <c r="I35" t="s">
        <v>209</v>
      </c>
      <c r="J35" t="s">
        <v>393</v>
      </c>
      <c r="K35" s="77">
        <v>7.18</v>
      </c>
      <c r="L35" t="s">
        <v>102</v>
      </c>
      <c r="M35" s="78">
        <v>5.1499999999999997E-2</v>
      </c>
      <c r="N35" s="78">
        <v>-8.9999999999999998E-4</v>
      </c>
      <c r="O35" s="77">
        <v>2346169.5699999998</v>
      </c>
      <c r="P35" s="77">
        <v>175.45</v>
      </c>
      <c r="Q35" s="77">
        <v>0</v>
      </c>
      <c r="R35" s="77">
        <v>4116.3545105650001</v>
      </c>
      <c r="S35" s="78">
        <v>6.9999999999999999E-4</v>
      </c>
      <c r="T35" s="78">
        <v>1.4E-2</v>
      </c>
      <c r="U35" s="78">
        <v>8.9999999999999998E-4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396</v>
      </c>
      <c r="G36" t="s">
        <v>351</v>
      </c>
      <c r="H36" t="s">
        <v>392</v>
      </c>
      <c r="I36" t="s">
        <v>209</v>
      </c>
      <c r="J36" t="s">
        <v>325</v>
      </c>
      <c r="K36" s="77">
        <v>0.64</v>
      </c>
      <c r="L36" t="s">
        <v>102</v>
      </c>
      <c r="M36" s="78">
        <v>4.4499999999999998E-2</v>
      </c>
      <c r="N36" s="78">
        <v>-7.1999999999999998E-3</v>
      </c>
      <c r="O36" s="77">
        <v>2245764.67</v>
      </c>
      <c r="P36" s="77">
        <v>113.33</v>
      </c>
      <c r="Q36" s="77">
        <v>0</v>
      </c>
      <c r="R36" s="77">
        <v>2545.1251005109998</v>
      </c>
      <c r="S36" s="78">
        <v>5.4000000000000003E-3</v>
      </c>
      <c r="T36" s="78">
        <v>8.6999999999999994E-3</v>
      </c>
      <c r="U36" s="78">
        <v>5.0000000000000001E-4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399</v>
      </c>
      <c r="G37" t="s">
        <v>351</v>
      </c>
      <c r="H37" t="s">
        <v>400</v>
      </c>
      <c r="I37" t="s">
        <v>150</v>
      </c>
      <c r="J37" t="s">
        <v>401</v>
      </c>
      <c r="K37" s="77">
        <v>6.68</v>
      </c>
      <c r="L37" t="s">
        <v>102</v>
      </c>
      <c r="M37" s="78">
        <v>1.3299999999999999E-2</v>
      </c>
      <c r="N37" s="78">
        <v>-6.9999999999999999E-4</v>
      </c>
      <c r="O37" s="77">
        <v>6167000</v>
      </c>
      <c r="P37" s="77">
        <v>112.58</v>
      </c>
      <c r="Q37" s="77">
        <v>0</v>
      </c>
      <c r="R37" s="77">
        <v>6942.8086000000003</v>
      </c>
      <c r="S37" s="78">
        <v>6.4999999999999997E-3</v>
      </c>
      <c r="T37" s="78">
        <v>2.3599999999999999E-2</v>
      </c>
      <c r="U37" s="78">
        <v>1.5E-3</v>
      </c>
    </row>
    <row r="38" spans="2:21">
      <c r="B38" t="s">
        <v>402</v>
      </c>
      <c r="C38" t="s">
        <v>403</v>
      </c>
      <c r="D38" t="s">
        <v>100</v>
      </c>
      <c r="E38" t="s">
        <v>123</v>
      </c>
      <c r="F38" t="s">
        <v>404</v>
      </c>
      <c r="G38" t="s">
        <v>405</v>
      </c>
      <c r="H38" t="s">
        <v>392</v>
      </c>
      <c r="I38" t="s">
        <v>209</v>
      </c>
      <c r="J38" t="s">
        <v>406</v>
      </c>
      <c r="K38" s="77">
        <v>1.7</v>
      </c>
      <c r="L38" t="s">
        <v>102</v>
      </c>
      <c r="M38" s="78">
        <v>5.3499999999999999E-2</v>
      </c>
      <c r="N38" s="78">
        <v>-4.1000000000000003E-3</v>
      </c>
      <c r="O38" s="77">
        <v>3253372</v>
      </c>
      <c r="P38" s="77">
        <v>118.22</v>
      </c>
      <c r="Q38" s="77">
        <v>0</v>
      </c>
      <c r="R38" s="77">
        <v>3846.1363784</v>
      </c>
      <c r="S38" s="78">
        <v>3.0000000000000001E-3</v>
      </c>
      <c r="T38" s="78">
        <v>1.3100000000000001E-2</v>
      </c>
      <c r="U38" s="78">
        <v>8.0000000000000004E-4</v>
      </c>
    </row>
    <row r="39" spans="2:21">
      <c r="B39" t="s">
        <v>407</v>
      </c>
      <c r="C39" t="s">
        <v>408</v>
      </c>
      <c r="D39" t="s">
        <v>100</v>
      </c>
      <c r="E39" t="s">
        <v>123</v>
      </c>
      <c r="F39" t="s">
        <v>409</v>
      </c>
      <c r="G39" t="s">
        <v>310</v>
      </c>
      <c r="H39" t="s">
        <v>392</v>
      </c>
      <c r="I39" t="s">
        <v>209</v>
      </c>
      <c r="J39" t="s">
        <v>410</v>
      </c>
      <c r="K39" s="77">
        <v>0</v>
      </c>
      <c r="L39" t="s">
        <v>102</v>
      </c>
      <c r="M39" s="78">
        <v>4.4999999999999998E-2</v>
      </c>
      <c r="N39" s="78">
        <v>0</v>
      </c>
      <c r="O39" s="77">
        <v>1657219</v>
      </c>
      <c r="P39" s="77">
        <v>124.82</v>
      </c>
      <c r="Q39" s="77">
        <v>0</v>
      </c>
      <c r="R39" s="77">
        <v>2068.5407558000002</v>
      </c>
      <c r="S39" s="78">
        <v>1E-3</v>
      </c>
      <c r="T39" s="78">
        <v>7.0000000000000001E-3</v>
      </c>
      <c r="U39" s="78">
        <v>4.0000000000000002E-4</v>
      </c>
    </row>
    <row r="40" spans="2:21">
      <c r="B40" t="s">
        <v>411</v>
      </c>
      <c r="C40" t="s">
        <v>412</v>
      </c>
      <c r="D40" t="s">
        <v>100</v>
      </c>
      <c r="E40" t="s">
        <v>123</v>
      </c>
      <c r="F40" t="s">
        <v>413</v>
      </c>
      <c r="G40" t="s">
        <v>351</v>
      </c>
      <c r="H40" t="s">
        <v>400</v>
      </c>
      <c r="I40" t="s">
        <v>150</v>
      </c>
      <c r="J40" t="s">
        <v>364</v>
      </c>
      <c r="K40" s="77">
        <v>5.52</v>
      </c>
      <c r="L40" t="s">
        <v>102</v>
      </c>
      <c r="M40" s="78">
        <v>1.9599999999999999E-2</v>
      </c>
      <c r="N40" s="78">
        <v>-6.1999999999999998E-3</v>
      </c>
      <c r="O40" s="77">
        <v>265404</v>
      </c>
      <c r="P40" s="77">
        <v>119.12</v>
      </c>
      <c r="Q40" s="77">
        <v>0</v>
      </c>
      <c r="R40" s="77">
        <v>316.14924480000002</v>
      </c>
      <c r="S40" s="78">
        <v>2.9999999999999997E-4</v>
      </c>
      <c r="T40" s="78">
        <v>1.1000000000000001E-3</v>
      </c>
      <c r="U40" s="78">
        <v>1E-4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416</v>
      </c>
      <c r="G41" t="s">
        <v>345</v>
      </c>
      <c r="H41" t="s">
        <v>417</v>
      </c>
      <c r="I41" t="s">
        <v>209</v>
      </c>
      <c r="J41" t="s">
        <v>325</v>
      </c>
      <c r="K41" s="77">
        <v>4.93</v>
      </c>
      <c r="L41" t="s">
        <v>102</v>
      </c>
      <c r="M41" s="78">
        <v>1.23E-2</v>
      </c>
      <c r="N41" s="78">
        <v>-7.7000000000000002E-3</v>
      </c>
      <c r="O41" s="77">
        <v>2945258.78</v>
      </c>
      <c r="P41" s="77">
        <v>113.6</v>
      </c>
      <c r="Q41" s="77">
        <v>0</v>
      </c>
      <c r="R41" s="77">
        <v>3345.8139740800002</v>
      </c>
      <c r="S41" s="78">
        <v>2.0999999999999999E-3</v>
      </c>
      <c r="T41" s="78">
        <v>1.14E-2</v>
      </c>
      <c r="U41" s="78">
        <v>6.9999999999999999E-4</v>
      </c>
    </row>
    <row r="42" spans="2:21">
      <c r="B42" t="s">
        <v>418</v>
      </c>
      <c r="C42" t="s">
        <v>419</v>
      </c>
      <c r="D42" t="s">
        <v>100</v>
      </c>
      <c r="E42" t="s">
        <v>123</v>
      </c>
      <c r="F42" t="s">
        <v>420</v>
      </c>
      <c r="G42" t="s">
        <v>351</v>
      </c>
      <c r="H42" t="s">
        <v>421</v>
      </c>
      <c r="I42" t="s">
        <v>150</v>
      </c>
      <c r="J42" t="s">
        <v>422</v>
      </c>
      <c r="K42" s="77">
        <v>3.86</v>
      </c>
      <c r="L42" t="s">
        <v>102</v>
      </c>
      <c r="M42" s="78">
        <v>2.1499999999999998E-2</v>
      </c>
      <c r="N42" s="78">
        <v>-5.7000000000000002E-3</v>
      </c>
      <c r="O42" s="77">
        <v>7103144.2999999998</v>
      </c>
      <c r="P42" s="77">
        <v>115.45</v>
      </c>
      <c r="Q42" s="77">
        <v>0</v>
      </c>
      <c r="R42" s="77">
        <v>8200.5800943499999</v>
      </c>
      <c r="S42" s="78">
        <v>4.5999999999999999E-3</v>
      </c>
      <c r="T42" s="78">
        <v>2.7900000000000001E-2</v>
      </c>
      <c r="U42" s="78">
        <v>1.8E-3</v>
      </c>
    </row>
    <row r="43" spans="2:21">
      <c r="B43" t="s">
        <v>423</v>
      </c>
      <c r="C43" t="s">
        <v>424</v>
      </c>
      <c r="D43" t="s">
        <v>100</v>
      </c>
      <c r="E43" t="s">
        <v>123</v>
      </c>
      <c r="F43" t="s">
        <v>425</v>
      </c>
      <c r="G43" t="s">
        <v>405</v>
      </c>
      <c r="H43" t="s">
        <v>426</v>
      </c>
      <c r="I43" t="s">
        <v>150</v>
      </c>
      <c r="J43" t="s">
        <v>325</v>
      </c>
      <c r="K43" s="77">
        <v>1.97</v>
      </c>
      <c r="L43" t="s">
        <v>102</v>
      </c>
      <c r="M43" s="78">
        <v>4.65E-2</v>
      </c>
      <c r="N43" s="78">
        <v>-8.3000000000000001E-3</v>
      </c>
      <c r="O43" s="77">
        <v>2735748.8</v>
      </c>
      <c r="P43" s="77">
        <v>114.33</v>
      </c>
      <c r="Q43" s="77">
        <v>65.453680000000006</v>
      </c>
      <c r="R43" s="77">
        <v>3193.23528304</v>
      </c>
      <c r="S43" s="78">
        <v>4.7999999999999996E-3</v>
      </c>
      <c r="T43" s="78">
        <v>1.09E-2</v>
      </c>
      <c r="U43" s="78">
        <v>6.9999999999999999E-4</v>
      </c>
    </row>
    <row r="44" spans="2:21">
      <c r="B44" t="s">
        <v>427</v>
      </c>
      <c r="C44" t="s">
        <v>428</v>
      </c>
      <c r="D44" t="s">
        <v>100</v>
      </c>
      <c r="E44" t="s">
        <v>123</v>
      </c>
      <c r="F44" t="s">
        <v>429</v>
      </c>
      <c r="G44" t="s">
        <v>405</v>
      </c>
      <c r="H44" t="s">
        <v>426</v>
      </c>
      <c r="I44" t="s">
        <v>150</v>
      </c>
      <c r="J44" t="s">
        <v>325</v>
      </c>
      <c r="K44" s="77">
        <v>0.83</v>
      </c>
      <c r="L44" t="s">
        <v>102</v>
      </c>
      <c r="M44" s="78">
        <v>3.6999999999999998E-2</v>
      </c>
      <c r="N44" s="78">
        <v>-8.3000000000000001E-3</v>
      </c>
      <c r="O44" s="77">
        <v>2427977.4900000002</v>
      </c>
      <c r="P44" s="77">
        <v>107.26</v>
      </c>
      <c r="Q44" s="77">
        <v>0</v>
      </c>
      <c r="R44" s="77">
        <v>2604.2486557739999</v>
      </c>
      <c r="S44" s="78">
        <v>4.7999999999999996E-3</v>
      </c>
      <c r="T44" s="78">
        <v>8.8999999999999999E-3</v>
      </c>
      <c r="U44" s="78">
        <v>5.9999999999999995E-4</v>
      </c>
    </row>
    <row r="45" spans="2:21">
      <c r="B45" t="s">
        <v>430</v>
      </c>
      <c r="C45" t="s">
        <v>431</v>
      </c>
      <c r="D45" t="s">
        <v>100</v>
      </c>
      <c r="E45" t="s">
        <v>123</v>
      </c>
      <c r="F45" t="s">
        <v>432</v>
      </c>
      <c r="G45" t="s">
        <v>351</v>
      </c>
      <c r="H45" t="s">
        <v>433</v>
      </c>
      <c r="I45" t="s">
        <v>209</v>
      </c>
      <c r="J45" t="s">
        <v>434</v>
      </c>
      <c r="K45" s="77">
        <v>3.17</v>
      </c>
      <c r="L45" t="s">
        <v>102</v>
      </c>
      <c r="M45" s="78">
        <v>3.0599999999999999E-2</v>
      </c>
      <c r="N45" s="78">
        <v>-1.12E-2</v>
      </c>
      <c r="O45" s="77">
        <v>463238.19</v>
      </c>
      <c r="P45" s="77">
        <v>117.6</v>
      </c>
      <c r="Q45" s="77">
        <v>67.315219999999997</v>
      </c>
      <c r="R45" s="77">
        <v>612.08333144000005</v>
      </c>
      <c r="S45" s="78">
        <v>1.1000000000000001E-3</v>
      </c>
      <c r="T45" s="78">
        <v>2.0999999999999999E-3</v>
      </c>
      <c r="U45" s="78">
        <v>1E-4</v>
      </c>
    </row>
    <row r="46" spans="2:21">
      <c r="B46" t="s">
        <v>435</v>
      </c>
      <c r="C46" t="s">
        <v>436</v>
      </c>
      <c r="D46" t="s">
        <v>100</v>
      </c>
      <c r="E46" t="s">
        <v>123</v>
      </c>
      <c r="F46" t="s">
        <v>437</v>
      </c>
      <c r="G46" t="s">
        <v>438</v>
      </c>
      <c r="H46" t="s">
        <v>433</v>
      </c>
      <c r="I46" t="s">
        <v>209</v>
      </c>
      <c r="J46" t="s">
        <v>439</v>
      </c>
      <c r="K46" s="77">
        <v>5.82</v>
      </c>
      <c r="L46" t="s">
        <v>102</v>
      </c>
      <c r="M46" s="78">
        <v>7.4999999999999997E-3</v>
      </c>
      <c r="N46" s="78">
        <v>1.2999999999999999E-3</v>
      </c>
      <c r="O46" s="77">
        <v>5782000</v>
      </c>
      <c r="P46" s="77">
        <v>103.66</v>
      </c>
      <c r="Q46" s="77">
        <v>0</v>
      </c>
      <c r="R46" s="77">
        <v>5993.6211999999996</v>
      </c>
      <c r="S46" s="78">
        <v>1.9300000000000001E-2</v>
      </c>
      <c r="T46" s="78">
        <v>2.0400000000000001E-2</v>
      </c>
      <c r="U46" s="78">
        <v>1.2999999999999999E-3</v>
      </c>
    </row>
    <row r="47" spans="2:21">
      <c r="B47" t="s">
        <v>440</v>
      </c>
      <c r="C47" t="s">
        <v>441</v>
      </c>
      <c r="D47" t="s">
        <v>100</v>
      </c>
      <c r="E47" t="s">
        <v>123</v>
      </c>
      <c r="F47" t="s">
        <v>442</v>
      </c>
      <c r="G47" t="s">
        <v>438</v>
      </c>
      <c r="H47" t="s">
        <v>433</v>
      </c>
      <c r="I47" t="s">
        <v>209</v>
      </c>
      <c r="J47" t="s">
        <v>443</v>
      </c>
      <c r="K47" s="77">
        <v>1.98</v>
      </c>
      <c r="L47" t="s">
        <v>102</v>
      </c>
      <c r="M47" s="78">
        <v>4.3400000000000001E-2</v>
      </c>
      <c r="N47" s="78">
        <v>-1.17E-2</v>
      </c>
      <c r="O47" s="77">
        <v>1.48</v>
      </c>
      <c r="P47" s="77">
        <v>114.48</v>
      </c>
      <c r="Q47" s="77">
        <v>0</v>
      </c>
      <c r="R47" s="77">
        <v>1.694304E-3</v>
      </c>
      <c r="S47" s="78">
        <v>0</v>
      </c>
      <c r="T47" s="78">
        <v>0</v>
      </c>
      <c r="U47" s="78">
        <v>0</v>
      </c>
    </row>
    <row r="48" spans="2:21">
      <c r="B48" t="s">
        <v>444</v>
      </c>
      <c r="C48" t="s">
        <v>445</v>
      </c>
      <c r="D48" t="s">
        <v>100</v>
      </c>
      <c r="E48" t="s">
        <v>123</v>
      </c>
      <c r="F48" t="s">
        <v>446</v>
      </c>
      <c r="G48" t="s">
        <v>351</v>
      </c>
      <c r="H48" t="s">
        <v>447</v>
      </c>
      <c r="I48" t="s">
        <v>209</v>
      </c>
      <c r="J48" t="s">
        <v>448</v>
      </c>
      <c r="K48" s="77">
        <v>4.46</v>
      </c>
      <c r="L48" t="s">
        <v>102</v>
      </c>
      <c r="M48" s="78">
        <v>3.3000000000000002E-2</v>
      </c>
      <c r="N48" s="78">
        <v>6.7999999999999996E-3</v>
      </c>
      <c r="O48" s="77">
        <v>5391000</v>
      </c>
      <c r="P48" s="77">
        <v>114.6</v>
      </c>
      <c r="Q48" s="77">
        <v>0</v>
      </c>
      <c r="R48" s="77">
        <v>6178.0860000000002</v>
      </c>
      <c r="S48" s="78">
        <v>1.0500000000000001E-2</v>
      </c>
      <c r="T48" s="78">
        <v>2.1000000000000001E-2</v>
      </c>
      <c r="U48" s="78">
        <v>1.2999999999999999E-3</v>
      </c>
    </row>
    <row r="49" spans="2:21">
      <c r="B49" t="s">
        <v>449</v>
      </c>
      <c r="C49" t="s">
        <v>450</v>
      </c>
      <c r="D49" t="s">
        <v>100</v>
      </c>
      <c r="E49" t="s">
        <v>123</v>
      </c>
      <c r="F49" t="s">
        <v>451</v>
      </c>
      <c r="G49" t="s">
        <v>405</v>
      </c>
      <c r="H49" t="s">
        <v>452</v>
      </c>
      <c r="I49" t="s">
        <v>150</v>
      </c>
      <c r="J49" t="s">
        <v>453</v>
      </c>
      <c r="K49" s="77">
        <v>2.92</v>
      </c>
      <c r="L49" t="s">
        <v>102</v>
      </c>
      <c r="M49" s="78">
        <v>0.03</v>
      </c>
      <c r="N49" s="78">
        <v>6.8999999999999999E-3</v>
      </c>
      <c r="O49" s="77">
        <v>104427.6</v>
      </c>
      <c r="P49" s="77">
        <v>113.13</v>
      </c>
      <c r="Q49" s="77">
        <v>0</v>
      </c>
      <c r="R49" s="77">
        <v>118.13894388</v>
      </c>
      <c r="S49" s="78">
        <v>6.9999999999999999E-4</v>
      </c>
      <c r="T49" s="78">
        <v>4.0000000000000002E-4</v>
      </c>
      <c r="U49" s="78">
        <v>0</v>
      </c>
    </row>
    <row r="50" spans="2:21">
      <c r="B50" s="79" t="s">
        <v>263</v>
      </c>
      <c r="C50" s="16"/>
      <c r="D50" s="16"/>
      <c r="E50" s="16"/>
      <c r="F50" s="16"/>
      <c r="K50" s="81">
        <v>3.17</v>
      </c>
      <c r="N50" s="80">
        <v>1.11E-2</v>
      </c>
      <c r="O50" s="81">
        <v>93739414.329999998</v>
      </c>
      <c r="Q50" s="81">
        <v>236.59316000000001</v>
      </c>
      <c r="R50" s="81">
        <v>98280.035262499994</v>
      </c>
      <c r="T50" s="80">
        <v>0.33439999999999998</v>
      </c>
      <c r="U50" s="80">
        <v>2.1000000000000001E-2</v>
      </c>
    </row>
    <row r="51" spans="2:21">
      <c r="B51" t="s">
        <v>454</v>
      </c>
      <c r="C51" t="s">
        <v>455</v>
      </c>
      <c r="D51" t="s">
        <v>100</v>
      </c>
      <c r="E51" t="s">
        <v>123</v>
      </c>
      <c r="F51" t="s">
        <v>456</v>
      </c>
      <c r="G51" t="s">
        <v>310</v>
      </c>
      <c r="H51" t="s">
        <v>208</v>
      </c>
      <c r="I51" t="s">
        <v>209</v>
      </c>
      <c r="J51" t="s">
        <v>457</v>
      </c>
      <c r="K51" s="77">
        <v>1.91</v>
      </c>
      <c r="L51" t="s">
        <v>102</v>
      </c>
      <c r="M51" s="78">
        <v>1.8700000000000001E-2</v>
      </c>
      <c r="N51" s="78">
        <v>4.7999999999999996E-3</v>
      </c>
      <c r="O51" s="77">
        <v>5780273.5800000001</v>
      </c>
      <c r="P51" s="77">
        <v>102.8</v>
      </c>
      <c r="Q51" s="77">
        <v>0</v>
      </c>
      <c r="R51" s="77">
        <v>5942.1212402399997</v>
      </c>
      <c r="S51" s="78">
        <v>7.0000000000000001E-3</v>
      </c>
      <c r="T51" s="78">
        <v>2.0199999999999999E-2</v>
      </c>
      <c r="U51" s="78">
        <v>1.2999999999999999E-3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456</v>
      </c>
      <c r="G52" t="s">
        <v>310</v>
      </c>
      <c r="H52" t="s">
        <v>208</v>
      </c>
      <c r="I52" t="s">
        <v>209</v>
      </c>
      <c r="J52" t="s">
        <v>460</v>
      </c>
      <c r="K52" s="77">
        <v>4.71</v>
      </c>
      <c r="L52" t="s">
        <v>102</v>
      </c>
      <c r="M52" s="78">
        <v>2.6800000000000001E-2</v>
      </c>
      <c r="N52" s="78">
        <v>9.9000000000000008E-3</v>
      </c>
      <c r="O52" s="77">
        <v>8822560.2799999993</v>
      </c>
      <c r="P52" s="77">
        <v>108.25</v>
      </c>
      <c r="Q52" s="77">
        <v>0</v>
      </c>
      <c r="R52" s="77">
        <v>9550.4215031000003</v>
      </c>
      <c r="S52" s="78">
        <v>4.4999999999999997E-3</v>
      </c>
      <c r="T52" s="78">
        <v>3.2500000000000001E-2</v>
      </c>
      <c r="U52" s="78">
        <v>2E-3</v>
      </c>
    </row>
    <row r="53" spans="2:21">
      <c r="B53" t="s">
        <v>461</v>
      </c>
      <c r="C53" t="s">
        <v>462</v>
      </c>
      <c r="D53" t="s">
        <v>100</v>
      </c>
      <c r="E53" t="s">
        <v>123</v>
      </c>
      <c r="F53" t="s">
        <v>309</v>
      </c>
      <c r="G53" t="s">
        <v>310</v>
      </c>
      <c r="H53" t="s">
        <v>208</v>
      </c>
      <c r="I53" t="s">
        <v>209</v>
      </c>
      <c r="J53" t="s">
        <v>463</v>
      </c>
      <c r="K53" s="77">
        <v>2.1800000000000002</v>
      </c>
      <c r="L53" t="s">
        <v>102</v>
      </c>
      <c r="M53" s="78">
        <v>3.0099999999999998E-2</v>
      </c>
      <c r="N53" s="78">
        <v>6.1999999999999998E-3</v>
      </c>
      <c r="O53" s="77">
        <v>2851294</v>
      </c>
      <c r="P53" s="77">
        <v>106.08</v>
      </c>
      <c r="Q53" s="77">
        <v>0</v>
      </c>
      <c r="R53" s="77">
        <v>3024.6526752</v>
      </c>
      <c r="S53" s="78">
        <v>2.5000000000000001E-3</v>
      </c>
      <c r="T53" s="78">
        <v>1.03E-2</v>
      </c>
      <c r="U53" s="78">
        <v>5.9999999999999995E-4</v>
      </c>
    </row>
    <row r="54" spans="2:21">
      <c r="B54" t="s">
        <v>464</v>
      </c>
      <c r="C54" t="s">
        <v>465</v>
      </c>
      <c r="D54" t="s">
        <v>100</v>
      </c>
      <c r="E54" t="s">
        <v>123</v>
      </c>
      <c r="F54" t="s">
        <v>321</v>
      </c>
      <c r="G54" t="s">
        <v>310</v>
      </c>
      <c r="H54" t="s">
        <v>208</v>
      </c>
      <c r="I54" t="s">
        <v>209</v>
      </c>
      <c r="J54" t="s">
        <v>254</v>
      </c>
      <c r="K54" s="77">
        <v>3.28</v>
      </c>
      <c r="L54" t="s">
        <v>102</v>
      </c>
      <c r="M54" s="78">
        <v>2.98E-2</v>
      </c>
      <c r="N54" s="78">
        <v>7.7999999999999996E-3</v>
      </c>
      <c r="O54" s="77">
        <v>12763784</v>
      </c>
      <c r="P54" s="77">
        <v>109.12</v>
      </c>
      <c r="Q54" s="77">
        <v>0</v>
      </c>
      <c r="R54" s="77">
        <v>13927.8411008</v>
      </c>
      <c r="S54" s="78">
        <v>5.0000000000000001E-3</v>
      </c>
      <c r="T54" s="78">
        <v>4.7399999999999998E-2</v>
      </c>
      <c r="U54" s="78">
        <v>3.0000000000000001E-3</v>
      </c>
    </row>
    <row r="55" spans="2:21">
      <c r="B55" t="s">
        <v>466</v>
      </c>
      <c r="C55" t="s">
        <v>467</v>
      </c>
      <c r="D55" t="s">
        <v>100</v>
      </c>
      <c r="E55" t="s">
        <v>123</v>
      </c>
      <c r="F55" t="s">
        <v>350</v>
      </c>
      <c r="G55" t="s">
        <v>351</v>
      </c>
      <c r="H55" t="s">
        <v>352</v>
      </c>
      <c r="I55" t="s">
        <v>150</v>
      </c>
      <c r="J55" t="s">
        <v>375</v>
      </c>
      <c r="K55" s="77">
        <v>1.98</v>
      </c>
      <c r="L55" t="s">
        <v>102</v>
      </c>
      <c r="M55" s="78">
        <v>1.6299999999999999E-2</v>
      </c>
      <c r="N55" s="78">
        <v>2.2000000000000001E-3</v>
      </c>
      <c r="O55" s="77">
        <v>4965341.25</v>
      </c>
      <c r="P55" s="77">
        <v>102.8</v>
      </c>
      <c r="Q55" s="77">
        <v>0</v>
      </c>
      <c r="R55" s="77">
        <v>5104.3708049999996</v>
      </c>
      <c r="S55" s="78">
        <v>1.5900000000000001E-2</v>
      </c>
      <c r="T55" s="78">
        <v>1.7399999999999999E-2</v>
      </c>
      <c r="U55" s="78">
        <v>1.1000000000000001E-3</v>
      </c>
    </row>
    <row r="56" spans="2:21">
      <c r="B56" t="s">
        <v>468</v>
      </c>
      <c r="C56" t="s">
        <v>469</v>
      </c>
      <c r="D56" t="s">
        <v>100</v>
      </c>
      <c r="E56" t="s">
        <v>123</v>
      </c>
      <c r="F56" t="s">
        <v>470</v>
      </c>
      <c r="G56" t="s">
        <v>471</v>
      </c>
      <c r="H56" t="s">
        <v>346</v>
      </c>
      <c r="I56" t="s">
        <v>209</v>
      </c>
      <c r="J56" t="s">
        <v>393</v>
      </c>
      <c r="K56" s="77">
        <v>1.41</v>
      </c>
      <c r="L56" t="s">
        <v>102</v>
      </c>
      <c r="M56" s="78">
        <v>1.0500000000000001E-2</v>
      </c>
      <c r="N56" s="78">
        <v>1.5E-3</v>
      </c>
      <c r="O56" s="77">
        <v>1466674</v>
      </c>
      <c r="P56" s="77">
        <v>101.36</v>
      </c>
      <c r="Q56" s="77">
        <v>0</v>
      </c>
      <c r="R56" s="77">
        <v>1486.6207664000001</v>
      </c>
      <c r="S56" s="78">
        <v>4.7000000000000002E-3</v>
      </c>
      <c r="T56" s="78">
        <v>5.1000000000000004E-3</v>
      </c>
      <c r="U56" s="78">
        <v>2.9999999999999997E-4</v>
      </c>
    </row>
    <row r="57" spans="2:21">
      <c r="B57" t="s">
        <v>472</v>
      </c>
      <c r="C57" t="s">
        <v>473</v>
      </c>
      <c r="D57" t="s">
        <v>100</v>
      </c>
      <c r="E57" t="s">
        <v>123</v>
      </c>
      <c r="F57" t="s">
        <v>474</v>
      </c>
      <c r="G57" t="s">
        <v>475</v>
      </c>
      <c r="H57" t="s">
        <v>476</v>
      </c>
      <c r="I57" t="s">
        <v>150</v>
      </c>
      <c r="J57" t="s">
        <v>311</v>
      </c>
      <c r="K57" s="77">
        <v>1.41</v>
      </c>
      <c r="L57" t="s">
        <v>102</v>
      </c>
      <c r="M57" s="78">
        <v>1.49E-2</v>
      </c>
      <c r="N57" s="78">
        <v>4.1999999999999997E-3</v>
      </c>
      <c r="O57" s="77">
        <v>1840254.6</v>
      </c>
      <c r="P57" s="77">
        <v>101.64</v>
      </c>
      <c r="Q57" s="77">
        <v>0</v>
      </c>
      <c r="R57" s="77">
        <v>1870.4347754400001</v>
      </c>
      <c r="S57" s="78">
        <v>3.0999999999999999E-3</v>
      </c>
      <c r="T57" s="78">
        <v>6.4000000000000003E-3</v>
      </c>
      <c r="U57" s="78">
        <v>4.0000000000000002E-4</v>
      </c>
    </row>
    <row r="58" spans="2:21">
      <c r="B58" t="s">
        <v>477</v>
      </c>
      <c r="C58" t="s">
        <v>478</v>
      </c>
      <c r="D58" t="s">
        <v>100</v>
      </c>
      <c r="E58" t="s">
        <v>123</v>
      </c>
      <c r="F58" t="s">
        <v>479</v>
      </c>
      <c r="G58" t="s">
        <v>391</v>
      </c>
      <c r="H58" t="s">
        <v>363</v>
      </c>
      <c r="I58" t="s">
        <v>209</v>
      </c>
      <c r="J58" t="s">
        <v>480</v>
      </c>
      <c r="K58" s="77">
        <v>1.24</v>
      </c>
      <c r="L58" t="s">
        <v>102</v>
      </c>
      <c r="M58" s="78">
        <v>2.4500000000000001E-2</v>
      </c>
      <c r="N58" s="78">
        <v>3.5999999999999999E-3</v>
      </c>
      <c r="O58" s="77">
        <v>4904611.5</v>
      </c>
      <c r="P58" s="77">
        <v>103.21</v>
      </c>
      <c r="Q58" s="77">
        <v>0</v>
      </c>
      <c r="R58" s="77">
        <v>5062.0495291500001</v>
      </c>
      <c r="S58" s="78">
        <v>4.1999999999999997E-3</v>
      </c>
      <c r="T58" s="78">
        <v>1.72E-2</v>
      </c>
      <c r="U58" s="78">
        <v>1.1000000000000001E-3</v>
      </c>
    </row>
    <row r="59" spans="2:21">
      <c r="B59" t="s">
        <v>481</v>
      </c>
      <c r="C59" t="s">
        <v>482</v>
      </c>
      <c r="D59" t="s">
        <v>100</v>
      </c>
      <c r="E59" t="s">
        <v>123</v>
      </c>
      <c r="F59" t="s">
        <v>483</v>
      </c>
      <c r="G59" t="s">
        <v>484</v>
      </c>
      <c r="H59" t="s">
        <v>476</v>
      </c>
      <c r="I59" t="s">
        <v>150</v>
      </c>
      <c r="J59" t="s">
        <v>393</v>
      </c>
      <c r="K59" s="77">
        <v>1.21</v>
      </c>
      <c r="L59" t="s">
        <v>102</v>
      </c>
      <c r="M59" s="78">
        <v>3.39E-2</v>
      </c>
      <c r="N59" s="78">
        <v>8.2000000000000007E-3</v>
      </c>
      <c r="O59" s="77">
        <v>5486363</v>
      </c>
      <c r="P59" s="77">
        <v>105.72</v>
      </c>
      <c r="Q59" s="77">
        <v>0</v>
      </c>
      <c r="R59" s="77">
        <v>5800.1829636000002</v>
      </c>
      <c r="S59" s="78">
        <v>7.7000000000000002E-3</v>
      </c>
      <c r="T59" s="78">
        <v>1.9699999999999999E-2</v>
      </c>
      <c r="U59" s="78">
        <v>1.1999999999999999E-3</v>
      </c>
    </row>
    <row r="60" spans="2:21">
      <c r="B60" t="s">
        <v>485</v>
      </c>
      <c r="C60" t="s">
        <v>486</v>
      </c>
      <c r="D60" t="s">
        <v>100</v>
      </c>
      <c r="E60" t="s">
        <v>123</v>
      </c>
      <c r="F60" t="s">
        <v>487</v>
      </c>
      <c r="G60" t="s">
        <v>405</v>
      </c>
      <c r="H60" t="s">
        <v>476</v>
      </c>
      <c r="I60" t="s">
        <v>150</v>
      </c>
      <c r="J60" t="s">
        <v>434</v>
      </c>
      <c r="K60" s="77">
        <v>5.75</v>
      </c>
      <c r="L60" t="s">
        <v>102</v>
      </c>
      <c r="M60" s="78">
        <v>3.6900000000000002E-2</v>
      </c>
      <c r="N60" s="78">
        <v>2.01E-2</v>
      </c>
      <c r="O60" s="77">
        <v>2058664.08</v>
      </c>
      <c r="P60" s="77">
        <v>111.6</v>
      </c>
      <c r="Q60" s="77">
        <v>0</v>
      </c>
      <c r="R60" s="77">
        <v>2297.4691132799999</v>
      </c>
      <c r="S60" s="78">
        <v>6.7000000000000002E-3</v>
      </c>
      <c r="T60" s="78">
        <v>7.7999999999999996E-3</v>
      </c>
      <c r="U60" s="78">
        <v>5.0000000000000001E-4</v>
      </c>
    </row>
    <row r="61" spans="2:21">
      <c r="B61" t="s">
        <v>488</v>
      </c>
      <c r="C61" t="s">
        <v>489</v>
      </c>
      <c r="D61" t="s">
        <v>100</v>
      </c>
      <c r="E61" t="s">
        <v>123</v>
      </c>
      <c r="F61" t="s">
        <v>490</v>
      </c>
      <c r="G61" t="s">
        <v>132</v>
      </c>
      <c r="H61" t="s">
        <v>392</v>
      </c>
      <c r="I61" t="s">
        <v>209</v>
      </c>
      <c r="J61" t="s">
        <v>491</v>
      </c>
      <c r="K61" s="77">
        <v>2.62</v>
      </c>
      <c r="L61" t="s">
        <v>102</v>
      </c>
      <c r="M61" s="78">
        <v>3.6499999999999998E-2</v>
      </c>
      <c r="N61" s="78">
        <v>9.1999999999999998E-3</v>
      </c>
      <c r="O61" s="77">
        <v>54877</v>
      </c>
      <c r="P61" s="77">
        <v>107.61</v>
      </c>
      <c r="Q61" s="77">
        <v>0</v>
      </c>
      <c r="R61" s="77">
        <v>59.053139700000003</v>
      </c>
      <c r="S61" s="78">
        <v>0</v>
      </c>
      <c r="T61" s="78">
        <v>2.0000000000000001E-4</v>
      </c>
      <c r="U61" s="78">
        <v>0</v>
      </c>
    </row>
    <row r="62" spans="2:21">
      <c r="B62" t="s">
        <v>492</v>
      </c>
      <c r="C62" t="s">
        <v>493</v>
      </c>
      <c r="D62" t="s">
        <v>100</v>
      </c>
      <c r="E62" t="s">
        <v>123</v>
      </c>
      <c r="F62" t="s">
        <v>494</v>
      </c>
      <c r="G62" t="s">
        <v>484</v>
      </c>
      <c r="H62" t="s">
        <v>392</v>
      </c>
      <c r="I62" t="s">
        <v>209</v>
      </c>
      <c r="J62" t="s">
        <v>245</v>
      </c>
      <c r="K62" s="77">
        <v>2.4500000000000002</v>
      </c>
      <c r="L62" t="s">
        <v>102</v>
      </c>
      <c r="M62" s="78">
        <v>3.9199999999999999E-2</v>
      </c>
      <c r="N62" s="78">
        <v>7.7000000000000002E-3</v>
      </c>
      <c r="O62" s="77">
        <v>2967333</v>
      </c>
      <c r="P62" s="77">
        <v>109.64</v>
      </c>
      <c r="Q62" s="77">
        <v>0</v>
      </c>
      <c r="R62" s="77">
        <v>3253.3839011999999</v>
      </c>
      <c r="S62" s="78">
        <v>3.0999999999999999E-3</v>
      </c>
      <c r="T62" s="78">
        <v>1.11E-2</v>
      </c>
      <c r="U62" s="78">
        <v>6.9999999999999999E-4</v>
      </c>
    </row>
    <row r="63" spans="2:21">
      <c r="B63" t="s">
        <v>495</v>
      </c>
      <c r="C63" t="s">
        <v>496</v>
      </c>
      <c r="D63" t="s">
        <v>100</v>
      </c>
      <c r="E63" t="s">
        <v>123</v>
      </c>
      <c r="F63" t="s">
        <v>497</v>
      </c>
      <c r="G63" t="s">
        <v>484</v>
      </c>
      <c r="H63" t="s">
        <v>392</v>
      </c>
      <c r="I63" t="s">
        <v>209</v>
      </c>
      <c r="J63" t="s">
        <v>393</v>
      </c>
      <c r="K63" s="77">
        <v>1.06</v>
      </c>
      <c r="L63" t="s">
        <v>102</v>
      </c>
      <c r="M63" s="78">
        <v>3.0499999999999999E-2</v>
      </c>
      <c r="N63" s="78">
        <v>5.5999999999999999E-3</v>
      </c>
      <c r="O63" s="77">
        <v>3358125</v>
      </c>
      <c r="P63" s="77">
        <v>103.93</v>
      </c>
      <c r="Q63" s="77">
        <v>0</v>
      </c>
      <c r="R63" s="77">
        <v>3490.0993125</v>
      </c>
      <c r="S63" s="78">
        <v>8.2000000000000007E-3</v>
      </c>
      <c r="T63" s="78">
        <v>1.1900000000000001E-2</v>
      </c>
      <c r="U63" s="78">
        <v>6.9999999999999999E-4</v>
      </c>
    </row>
    <row r="64" spans="2:21">
      <c r="B64" t="s">
        <v>498</v>
      </c>
      <c r="C64" t="s">
        <v>499</v>
      </c>
      <c r="D64" t="s">
        <v>100</v>
      </c>
      <c r="E64" t="s">
        <v>123</v>
      </c>
      <c r="F64" t="s">
        <v>500</v>
      </c>
      <c r="G64" t="s">
        <v>438</v>
      </c>
      <c r="H64" t="s">
        <v>421</v>
      </c>
      <c r="I64" t="s">
        <v>150</v>
      </c>
      <c r="J64" t="s">
        <v>501</v>
      </c>
      <c r="K64" s="77">
        <v>2.09</v>
      </c>
      <c r="L64" t="s">
        <v>102</v>
      </c>
      <c r="M64" s="78">
        <v>4.1700000000000001E-2</v>
      </c>
      <c r="N64" s="78">
        <v>1.2800000000000001E-2</v>
      </c>
      <c r="O64" s="77">
        <v>2995743</v>
      </c>
      <c r="P64" s="77">
        <v>106.09</v>
      </c>
      <c r="Q64" s="77">
        <v>0</v>
      </c>
      <c r="R64" s="77">
        <v>3178.1837486999998</v>
      </c>
      <c r="S64" s="78">
        <v>8.6E-3</v>
      </c>
      <c r="T64" s="78">
        <v>1.0800000000000001E-2</v>
      </c>
      <c r="U64" s="78">
        <v>6.9999999999999999E-4</v>
      </c>
    </row>
    <row r="65" spans="2:21">
      <c r="B65" t="s">
        <v>502</v>
      </c>
      <c r="C65" t="s">
        <v>503</v>
      </c>
      <c r="D65" t="s">
        <v>100</v>
      </c>
      <c r="E65" t="s">
        <v>123</v>
      </c>
      <c r="F65" t="s">
        <v>500</v>
      </c>
      <c r="G65" t="s">
        <v>438</v>
      </c>
      <c r="H65" t="s">
        <v>421</v>
      </c>
      <c r="I65" t="s">
        <v>150</v>
      </c>
      <c r="J65" t="s">
        <v>504</v>
      </c>
      <c r="K65" s="77">
        <v>4.37</v>
      </c>
      <c r="L65" t="s">
        <v>102</v>
      </c>
      <c r="M65" s="78">
        <v>2.58E-2</v>
      </c>
      <c r="N65" s="78">
        <v>1.5599999999999999E-2</v>
      </c>
      <c r="O65" s="77">
        <v>2788307.48</v>
      </c>
      <c r="P65" s="77">
        <v>104.48</v>
      </c>
      <c r="Q65" s="77">
        <v>0</v>
      </c>
      <c r="R65" s="77">
        <v>2913.223655104</v>
      </c>
      <c r="S65" s="78">
        <v>1.44E-2</v>
      </c>
      <c r="T65" s="78">
        <v>9.9000000000000008E-3</v>
      </c>
      <c r="U65" s="78">
        <v>5.9999999999999995E-4</v>
      </c>
    </row>
    <row r="66" spans="2:21">
      <c r="B66" t="s">
        <v>505</v>
      </c>
      <c r="C66" t="s">
        <v>506</v>
      </c>
      <c r="D66" t="s">
        <v>100</v>
      </c>
      <c r="E66" t="s">
        <v>123</v>
      </c>
      <c r="F66" t="s">
        <v>416</v>
      </c>
      <c r="G66" t="s">
        <v>345</v>
      </c>
      <c r="H66" t="s">
        <v>417</v>
      </c>
      <c r="I66" t="s">
        <v>209</v>
      </c>
      <c r="J66" t="s">
        <v>311</v>
      </c>
      <c r="K66" s="77">
        <v>0.91</v>
      </c>
      <c r="L66" t="s">
        <v>102</v>
      </c>
      <c r="M66" s="78">
        <v>2.9600000000000001E-2</v>
      </c>
      <c r="N66" s="78">
        <v>7.7999999999999996E-3</v>
      </c>
      <c r="O66" s="77">
        <v>266862</v>
      </c>
      <c r="P66" s="77">
        <v>102.24</v>
      </c>
      <c r="Q66" s="77">
        <v>0</v>
      </c>
      <c r="R66" s="77">
        <v>272.83970879999998</v>
      </c>
      <c r="S66" s="78">
        <v>6.9999999999999999E-4</v>
      </c>
      <c r="T66" s="78">
        <v>8.9999999999999998E-4</v>
      </c>
      <c r="U66" s="78">
        <v>1E-4</v>
      </c>
    </row>
    <row r="67" spans="2:21">
      <c r="B67" t="s">
        <v>507</v>
      </c>
      <c r="C67" t="s">
        <v>508</v>
      </c>
      <c r="D67" t="s">
        <v>100</v>
      </c>
      <c r="E67" t="s">
        <v>123</v>
      </c>
      <c r="F67" t="s">
        <v>509</v>
      </c>
      <c r="G67" t="s">
        <v>132</v>
      </c>
      <c r="H67" t="s">
        <v>417</v>
      </c>
      <c r="I67" t="s">
        <v>209</v>
      </c>
      <c r="J67" t="s">
        <v>434</v>
      </c>
      <c r="K67" s="77">
        <v>1.47</v>
      </c>
      <c r="L67" t="s">
        <v>102</v>
      </c>
      <c r="M67" s="78">
        <v>2.1600000000000001E-2</v>
      </c>
      <c r="N67" s="78">
        <v>6.8999999999999999E-3</v>
      </c>
      <c r="O67" s="77">
        <v>293212.90999999997</v>
      </c>
      <c r="P67" s="77">
        <v>102.2</v>
      </c>
      <c r="Q67" s="77">
        <v>0</v>
      </c>
      <c r="R67" s="77">
        <v>299.66359402000001</v>
      </c>
      <c r="S67" s="78">
        <v>8.0000000000000004E-4</v>
      </c>
      <c r="T67" s="78">
        <v>1E-3</v>
      </c>
      <c r="U67" s="78">
        <v>1E-4</v>
      </c>
    </row>
    <row r="68" spans="2:21">
      <c r="B68" t="s">
        <v>510</v>
      </c>
      <c r="C68" t="s">
        <v>511</v>
      </c>
      <c r="D68" t="s">
        <v>100</v>
      </c>
      <c r="E68" t="s">
        <v>123</v>
      </c>
      <c r="F68" t="s">
        <v>512</v>
      </c>
      <c r="G68" t="s">
        <v>513</v>
      </c>
      <c r="H68" t="s">
        <v>421</v>
      </c>
      <c r="I68" t="s">
        <v>150</v>
      </c>
      <c r="J68" t="s">
        <v>514</v>
      </c>
      <c r="K68" s="77">
        <v>2.35</v>
      </c>
      <c r="L68" t="s">
        <v>102</v>
      </c>
      <c r="M68" s="78">
        <v>2.75E-2</v>
      </c>
      <c r="N68" s="78">
        <v>9.5999999999999992E-3</v>
      </c>
      <c r="O68" s="77">
        <v>1847043.45</v>
      </c>
      <c r="P68" s="77">
        <v>105.18</v>
      </c>
      <c r="Q68" s="77">
        <v>0</v>
      </c>
      <c r="R68" s="77">
        <v>1942.7203007099999</v>
      </c>
      <c r="S68" s="78">
        <v>5.8999999999999999E-3</v>
      </c>
      <c r="T68" s="78">
        <v>6.6E-3</v>
      </c>
      <c r="U68" s="78">
        <v>4.0000000000000002E-4</v>
      </c>
    </row>
    <row r="69" spans="2:21">
      <c r="B69" t="s">
        <v>515</v>
      </c>
      <c r="C69" t="s">
        <v>516</v>
      </c>
      <c r="D69" t="s">
        <v>100</v>
      </c>
      <c r="E69" t="s">
        <v>123</v>
      </c>
      <c r="F69" t="s">
        <v>517</v>
      </c>
      <c r="G69" t="s">
        <v>518</v>
      </c>
      <c r="H69" t="s">
        <v>417</v>
      </c>
      <c r="I69" t="s">
        <v>209</v>
      </c>
      <c r="J69" t="s">
        <v>519</v>
      </c>
      <c r="K69" s="77">
        <v>7.47</v>
      </c>
      <c r="L69" t="s">
        <v>102</v>
      </c>
      <c r="M69" s="78">
        <v>2.3400000000000001E-2</v>
      </c>
      <c r="N69" s="78">
        <v>2.3599999999999999E-2</v>
      </c>
      <c r="O69" s="77">
        <v>1085152</v>
      </c>
      <c r="P69" s="77">
        <v>100.12</v>
      </c>
      <c r="Q69" s="77">
        <v>0</v>
      </c>
      <c r="R69" s="77">
        <v>1086.4541824</v>
      </c>
      <c r="S69" s="78">
        <v>3.0999999999999999E-3</v>
      </c>
      <c r="T69" s="78">
        <v>3.7000000000000002E-3</v>
      </c>
      <c r="U69" s="78">
        <v>2.0000000000000001E-4</v>
      </c>
    </row>
    <row r="70" spans="2:21">
      <c r="B70" t="s">
        <v>520</v>
      </c>
      <c r="C70" t="s">
        <v>521</v>
      </c>
      <c r="D70" t="s">
        <v>100</v>
      </c>
      <c r="E70" t="s">
        <v>123</v>
      </c>
      <c r="F70" t="s">
        <v>522</v>
      </c>
      <c r="G70" t="s">
        <v>438</v>
      </c>
      <c r="H70" t="s">
        <v>426</v>
      </c>
      <c r="I70" t="s">
        <v>150</v>
      </c>
      <c r="J70" t="s">
        <v>523</v>
      </c>
      <c r="K70" s="77">
        <v>1.96</v>
      </c>
      <c r="L70" t="s">
        <v>102</v>
      </c>
      <c r="M70" s="78">
        <v>3.15E-2</v>
      </c>
      <c r="N70" s="78">
        <v>1.12E-2</v>
      </c>
      <c r="O70" s="77">
        <v>1214848.32</v>
      </c>
      <c r="P70" s="77">
        <v>103.99</v>
      </c>
      <c r="Q70" s="77">
        <v>0</v>
      </c>
      <c r="R70" s="77">
        <v>1263.3207679679999</v>
      </c>
      <c r="S70" s="78">
        <v>5.3E-3</v>
      </c>
      <c r="T70" s="78">
        <v>4.3E-3</v>
      </c>
      <c r="U70" s="78">
        <v>2.9999999999999997E-4</v>
      </c>
    </row>
    <row r="71" spans="2:21">
      <c r="B71" t="s">
        <v>524</v>
      </c>
      <c r="C71" t="s">
        <v>525</v>
      </c>
      <c r="D71" t="s">
        <v>100</v>
      </c>
      <c r="E71" t="s">
        <v>123</v>
      </c>
      <c r="F71" t="s">
        <v>522</v>
      </c>
      <c r="G71" t="s">
        <v>438</v>
      </c>
      <c r="H71" t="s">
        <v>426</v>
      </c>
      <c r="I71" t="s">
        <v>150</v>
      </c>
      <c r="J71" t="s">
        <v>526</v>
      </c>
      <c r="K71" s="77">
        <v>3.1</v>
      </c>
      <c r="L71" t="s">
        <v>102</v>
      </c>
      <c r="M71" s="78">
        <v>2.9499999999999998E-2</v>
      </c>
      <c r="N71" s="78">
        <v>1.4E-2</v>
      </c>
      <c r="O71" s="77">
        <v>664190.1</v>
      </c>
      <c r="P71" s="77">
        <v>104.85</v>
      </c>
      <c r="Q71" s="77">
        <v>0</v>
      </c>
      <c r="R71" s="77">
        <v>696.40331985</v>
      </c>
      <c r="S71" s="78">
        <v>2.3E-3</v>
      </c>
      <c r="T71" s="78">
        <v>2.3999999999999998E-3</v>
      </c>
      <c r="U71" s="78">
        <v>1E-4</v>
      </c>
    </row>
    <row r="72" spans="2:21">
      <c r="B72" t="s">
        <v>527</v>
      </c>
      <c r="C72" t="s">
        <v>528</v>
      </c>
      <c r="D72" t="s">
        <v>100</v>
      </c>
      <c r="E72" t="s">
        <v>123</v>
      </c>
      <c r="F72" t="s">
        <v>529</v>
      </c>
      <c r="G72" t="s">
        <v>530</v>
      </c>
      <c r="H72" t="s">
        <v>426</v>
      </c>
      <c r="I72" t="s">
        <v>150</v>
      </c>
      <c r="J72" t="s">
        <v>531</v>
      </c>
      <c r="K72" s="77">
        <v>6.32</v>
      </c>
      <c r="L72" t="s">
        <v>123</v>
      </c>
      <c r="M72" s="78">
        <v>1.4999999999999999E-2</v>
      </c>
      <c r="N72" s="78">
        <v>2.29E-2</v>
      </c>
      <c r="O72" s="77">
        <v>6007000</v>
      </c>
      <c r="P72" s="77">
        <v>95.72</v>
      </c>
      <c r="Q72" s="77">
        <v>0</v>
      </c>
      <c r="R72" s="77">
        <v>5749.9004000000004</v>
      </c>
      <c r="S72" s="78">
        <v>1.5599999999999999E-2</v>
      </c>
      <c r="T72" s="78">
        <v>1.9599999999999999E-2</v>
      </c>
      <c r="U72" s="78">
        <v>1.1999999999999999E-3</v>
      </c>
    </row>
    <row r="73" spans="2:21">
      <c r="B73" t="s">
        <v>532</v>
      </c>
      <c r="C73" t="s">
        <v>533</v>
      </c>
      <c r="D73" t="s">
        <v>100</v>
      </c>
      <c r="E73" t="s">
        <v>123</v>
      </c>
      <c r="F73" t="s">
        <v>534</v>
      </c>
      <c r="G73" t="s">
        <v>530</v>
      </c>
      <c r="H73" t="s">
        <v>433</v>
      </c>
      <c r="I73" t="s">
        <v>209</v>
      </c>
      <c r="J73" t="s">
        <v>535</v>
      </c>
      <c r="K73" s="77">
        <v>4.0999999999999996</v>
      </c>
      <c r="L73" t="s">
        <v>102</v>
      </c>
      <c r="M73" s="78">
        <v>2.0500000000000001E-2</v>
      </c>
      <c r="N73" s="78">
        <v>1.6799999999999999E-2</v>
      </c>
      <c r="O73" s="77">
        <v>3038411</v>
      </c>
      <c r="P73" s="77">
        <v>102.41</v>
      </c>
      <c r="Q73" s="77">
        <v>0</v>
      </c>
      <c r="R73" s="77">
        <v>3111.6367051000002</v>
      </c>
      <c r="S73" s="78">
        <v>4.4999999999999997E-3</v>
      </c>
      <c r="T73" s="78">
        <v>1.06E-2</v>
      </c>
      <c r="U73" s="78">
        <v>6.9999999999999999E-4</v>
      </c>
    </row>
    <row r="74" spans="2:21">
      <c r="B74" t="s">
        <v>536</v>
      </c>
      <c r="C74" t="s">
        <v>537</v>
      </c>
      <c r="D74" t="s">
        <v>100</v>
      </c>
      <c r="E74" t="s">
        <v>123</v>
      </c>
      <c r="F74" t="s">
        <v>538</v>
      </c>
      <c r="G74" t="s">
        <v>438</v>
      </c>
      <c r="H74" t="s">
        <v>433</v>
      </c>
      <c r="I74" t="s">
        <v>209</v>
      </c>
      <c r="J74" t="s">
        <v>393</v>
      </c>
      <c r="K74" s="77">
        <v>1.47</v>
      </c>
      <c r="L74" t="s">
        <v>102</v>
      </c>
      <c r="M74" s="78">
        <v>4.2000000000000003E-2</v>
      </c>
      <c r="N74" s="78">
        <v>1.3899999999999999E-2</v>
      </c>
      <c r="O74" s="77">
        <v>926752.93</v>
      </c>
      <c r="P74" s="77">
        <v>104.15</v>
      </c>
      <c r="Q74" s="77">
        <v>208.70419000000001</v>
      </c>
      <c r="R74" s="77">
        <v>1173.917366595</v>
      </c>
      <c r="S74" s="78">
        <v>4.1999999999999997E-3</v>
      </c>
      <c r="T74" s="78">
        <v>4.0000000000000001E-3</v>
      </c>
      <c r="U74" s="78">
        <v>2.9999999999999997E-4</v>
      </c>
    </row>
    <row r="75" spans="2:21">
      <c r="B75" t="s">
        <v>539</v>
      </c>
      <c r="C75" t="s">
        <v>540</v>
      </c>
      <c r="D75" t="s">
        <v>100</v>
      </c>
      <c r="E75" t="s">
        <v>123</v>
      </c>
      <c r="F75" t="s">
        <v>538</v>
      </c>
      <c r="G75" t="s">
        <v>438</v>
      </c>
      <c r="H75" t="s">
        <v>433</v>
      </c>
      <c r="I75" t="s">
        <v>209</v>
      </c>
      <c r="J75" t="s">
        <v>541</v>
      </c>
      <c r="K75" s="77">
        <v>2.06</v>
      </c>
      <c r="L75" t="s">
        <v>102</v>
      </c>
      <c r="M75" s="78">
        <v>3.4200000000000001E-2</v>
      </c>
      <c r="N75" s="78">
        <v>1.03E-2</v>
      </c>
      <c r="O75" s="77">
        <v>2839500</v>
      </c>
      <c r="P75" s="77">
        <v>106.47</v>
      </c>
      <c r="Q75" s="77">
        <v>0</v>
      </c>
      <c r="R75" s="77">
        <v>3023.2156500000001</v>
      </c>
      <c r="S75" s="78">
        <v>8.5000000000000006E-3</v>
      </c>
      <c r="T75" s="78">
        <v>1.03E-2</v>
      </c>
      <c r="U75" s="78">
        <v>5.9999999999999995E-4</v>
      </c>
    </row>
    <row r="76" spans="2:21">
      <c r="B76" t="s">
        <v>542</v>
      </c>
      <c r="C76" t="s">
        <v>543</v>
      </c>
      <c r="D76" t="s">
        <v>100</v>
      </c>
      <c r="E76" t="s">
        <v>123</v>
      </c>
      <c r="F76" t="s">
        <v>437</v>
      </c>
      <c r="G76" t="s">
        <v>438</v>
      </c>
      <c r="H76" t="s">
        <v>433</v>
      </c>
      <c r="I76" t="s">
        <v>209</v>
      </c>
      <c r="J76" t="s">
        <v>501</v>
      </c>
      <c r="K76" s="77">
        <v>1.81</v>
      </c>
      <c r="L76" t="s">
        <v>102</v>
      </c>
      <c r="M76" s="78">
        <v>4.2000000000000003E-2</v>
      </c>
      <c r="N76" s="78">
        <v>1.4E-2</v>
      </c>
      <c r="O76" s="77">
        <v>337158</v>
      </c>
      <c r="P76" s="77">
        <v>105.7</v>
      </c>
      <c r="Q76" s="77">
        <v>0</v>
      </c>
      <c r="R76" s="77">
        <v>356.37600600000002</v>
      </c>
      <c r="S76" s="78">
        <v>6.9999999999999999E-4</v>
      </c>
      <c r="T76" s="78">
        <v>1.1999999999999999E-3</v>
      </c>
      <c r="U76" s="78">
        <v>1E-4</v>
      </c>
    </row>
    <row r="77" spans="2:21">
      <c r="B77" t="s">
        <v>544</v>
      </c>
      <c r="C77" t="s">
        <v>545</v>
      </c>
      <c r="D77" t="s">
        <v>100</v>
      </c>
      <c r="E77" t="s">
        <v>123</v>
      </c>
      <c r="F77" t="s">
        <v>546</v>
      </c>
      <c r="G77" t="s">
        <v>547</v>
      </c>
      <c r="H77" t="s">
        <v>433</v>
      </c>
      <c r="I77" t="s">
        <v>209</v>
      </c>
      <c r="J77" t="s">
        <v>548</v>
      </c>
      <c r="K77" s="77">
        <v>1.47</v>
      </c>
      <c r="L77" t="s">
        <v>102</v>
      </c>
      <c r="M77" s="78">
        <v>4.1000000000000002E-2</v>
      </c>
      <c r="N77" s="78">
        <v>5.1000000000000004E-3</v>
      </c>
      <c r="O77" s="77">
        <v>720322.2</v>
      </c>
      <c r="P77" s="77">
        <v>105.67</v>
      </c>
      <c r="Q77" s="77">
        <v>0</v>
      </c>
      <c r="R77" s="77">
        <v>761.16446873999996</v>
      </c>
      <c r="S77" s="78">
        <v>1.6000000000000001E-3</v>
      </c>
      <c r="T77" s="78">
        <v>2.5999999999999999E-3</v>
      </c>
      <c r="U77" s="78">
        <v>2.0000000000000001E-4</v>
      </c>
    </row>
    <row r="78" spans="2:21">
      <c r="B78" t="s">
        <v>549</v>
      </c>
      <c r="C78" t="s">
        <v>550</v>
      </c>
      <c r="D78" t="s">
        <v>100</v>
      </c>
      <c r="E78" t="s">
        <v>123</v>
      </c>
      <c r="F78" t="s">
        <v>551</v>
      </c>
      <c r="G78" t="s">
        <v>345</v>
      </c>
      <c r="H78" t="s">
        <v>447</v>
      </c>
      <c r="I78" t="s">
        <v>209</v>
      </c>
      <c r="J78" t="s">
        <v>401</v>
      </c>
      <c r="K78" s="77">
        <v>5.46</v>
      </c>
      <c r="L78" t="s">
        <v>102</v>
      </c>
      <c r="M78" s="78">
        <v>2.5000000000000001E-2</v>
      </c>
      <c r="N78" s="78">
        <v>2.2700000000000001E-2</v>
      </c>
      <c r="O78" s="77">
        <v>6727000</v>
      </c>
      <c r="P78" s="77">
        <v>102.1</v>
      </c>
      <c r="Q78" s="77">
        <v>0</v>
      </c>
      <c r="R78" s="77">
        <v>6868.2669999999998</v>
      </c>
      <c r="S78" s="78">
        <v>7.9000000000000008E-3</v>
      </c>
      <c r="T78" s="78">
        <v>2.3400000000000001E-2</v>
      </c>
      <c r="U78" s="78">
        <v>1.5E-3</v>
      </c>
    </row>
    <row r="79" spans="2:21">
      <c r="B79" t="s">
        <v>552</v>
      </c>
      <c r="C79" t="s">
        <v>553</v>
      </c>
      <c r="D79" t="s">
        <v>100</v>
      </c>
      <c r="E79" t="s">
        <v>123</v>
      </c>
      <c r="F79" t="s">
        <v>554</v>
      </c>
      <c r="G79" t="s">
        <v>345</v>
      </c>
      <c r="H79" t="s">
        <v>447</v>
      </c>
      <c r="I79" t="s">
        <v>209</v>
      </c>
      <c r="J79" t="s">
        <v>501</v>
      </c>
      <c r="K79" s="77">
        <v>4.3099999999999996</v>
      </c>
      <c r="L79" t="s">
        <v>102</v>
      </c>
      <c r="M79" s="78">
        <v>2.7E-2</v>
      </c>
      <c r="N79" s="78">
        <v>3.1E-2</v>
      </c>
      <c r="O79" s="77">
        <v>3441866.73</v>
      </c>
      <c r="P79" s="77">
        <v>99.11</v>
      </c>
      <c r="Q79" s="77">
        <v>0</v>
      </c>
      <c r="R79" s="77">
        <v>3411.2341161029999</v>
      </c>
      <c r="S79" s="78">
        <v>4.1999999999999997E-3</v>
      </c>
      <c r="T79" s="78">
        <v>1.1599999999999999E-2</v>
      </c>
      <c r="U79" s="78">
        <v>6.9999999999999999E-4</v>
      </c>
    </row>
    <row r="80" spans="2:21">
      <c r="B80" t="s">
        <v>555</v>
      </c>
      <c r="C80" t="s">
        <v>556</v>
      </c>
      <c r="D80" t="s">
        <v>100</v>
      </c>
      <c r="E80" t="s">
        <v>123</v>
      </c>
      <c r="F80" t="s">
        <v>557</v>
      </c>
      <c r="G80" t="s">
        <v>345</v>
      </c>
      <c r="H80" t="s">
        <v>558</v>
      </c>
      <c r="I80" t="s">
        <v>150</v>
      </c>
      <c r="J80" t="s">
        <v>434</v>
      </c>
      <c r="K80" s="77">
        <v>0.99</v>
      </c>
      <c r="L80" t="s">
        <v>102</v>
      </c>
      <c r="M80" s="78">
        <v>4.5499999999999999E-2</v>
      </c>
      <c r="N80" s="78">
        <v>5.4000000000000003E-3</v>
      </c>
      <c r="O80" s="77">
        <v>1225888.92</v>
      </c>
      <c r="P80" s="77">
        <v>104</v>
      </c>
      <c r="Q80" s="77">
        <v>27.88897</v>
      </c>
      <c r="R80" s="77">
        <v>1302.8134468000001</v>
      </c>
      <c r="S80" s="78">
        <v>1.0500000000000001E-2</v>
      </c>
      <c r="T80" s="78">
        <v>4.4000000000000003E-3</v>
      </c>
      <c r="U80" s="78">
        <v>2.9999999999999997E-4</v>
      </c>
    </row>
    <row r="81" spans="2:21">
      <c r="B81" s="79" t="s">
        <v>304</v>
      </c>
      <c r="C81" s="16"/>
      <c r="D81" s="16"/>
      <c r="E81" s="16"/>
      <c r="F81" s="16"/>
      <c r="K81" s="81">
        <v>2.0299999999999998</v>
      </c>
      <c r="N81" s="80">
        <v>3.1399999999999997E-2</v>
      </c>
      <c r="O81" s="81">
        <v>9666495.8000000007</v>
      </c>
      <c r="Q81" s="81">
        <v>0</v>
      </c>
      <c r="R81" s="81">
        <v>8536.3452687400004</v>
      </c>
      <c r="T81" s="80">
        <v>2.9000000000000001E-2</v>
      </c>
      <c r="U81" s="80">
        <v>1.8E-3</v>
      </c>
    </row>
    <row r="82" spans="2:21">
      <c r="B82" t="s">
        <v>559</v>
      </c>
      <c r="C82" t="s">
        <v>560</v>
      </c>
      <c r="D82" t="s">
        <v>100</v>
      </c>
      <c r="E82" t="s">
        <v>123</v>
      </c>
      <c r="F82" t="s">
        <v>561</v>
      </c>
      <c r="G82" t="s">
        <v>562</v>
      </c>
      <c r="H82" t="s">
        <v>208</v>
      </c>
      <c r="I82" t="s">
        <v>209</v>
      </c>
      <c r="J82" t="s">
        <v>563</v>
      </c>
      <c r="K82" s="77">
        <v>1.61</v>
      </c>
      <c r="L82" t="s">
        <v>102</v>
      </c>
      <c r="M82" s="78">
        <v>2.9000000000000001E-2</v>
      </c>
      <c r="N82" s="78">
        <v>2.52E-2</v>
      </c>
      <c r="O82" s="77">
        <v>4587457</v>
      </c>
      <c r="P82" s="77">
        <v>87.21</v>
      </c>
      <c r="Q82" s="77">
        <v>0</v>
      </c>
      <c r="R82" s="77">
        <v>4000.7212497</v>
      </c>
      <c r="S82" s="78">
        <v>5.1999999999999998E-3</v>
      </c>
      <c r="T82" s="78">
        <v>1.3599999999999999E-2</v>
      </c>
      <c r="U82" s="78">
        <v>8.9999999999999998E-4</v>
      </c>
    </row>
    <row r="83" spans="2:21">
      <c r="B83" t="s">
        <v>564</v>
      </c>
      <c r="C83" t="s">
        <v>565</v>
      </c>
      <c r="D83" t="s">
        <v>100</v>
      </c>
      <c r="E83" t="s">
        <v>123</v>
      </c>
      <c r="F83" t="s">
        <v>566</v>
      </c>
      <c r="G83" t="s">
        <v>567</v>
      </c>
      <c r="H83" t="s">
        <v>363</v>
      </c>
      <c r="I83" t="s">
        <v>209</v>
      </c>
      <c r="J83" t="s">
        <v>311</v>
      </c>
      <c r="K83" s="77">
        <v>1.95</v>
      </c>
      <c r="L83" t="s">
        <v>102</v>
      </c>
      <c r="M83" s="78">
        <v>3.49E-2</v>
      </c>
      <c r="N83" s="78">
        <v>2.8799999999999999E-2</v>
      </c>
      <c r="O83" s="77">
        <v>1442236</v>
      </c>
      <c r="P83" s="77">
        <v>87.88</v>
      </c>
      <c r="Q83" s="77">
        <v>0</v>
      </c>
      <c r="R83" s="77">
        <v>1267.4369968000001</v>
      </c>
      <c r="S83" s="78">
        <v>1.1000000000000001E-3</v>
      </c>
      <c r="T83" s="78">
        <v>4.3E-3</v>
      </c>
      <c r="U83" s="78">
        <v>2.9999999999999997E-4</v>
      </c>
    </row>
    <row r="84" spans="2:21">
      <c r="B84" t="s">
        <v>568</v>
      </c>
      <c r="C84" t="s">
        <v>569</v>
      </c>
      <c r="D84" t="s">
        <v>100</v>
      </c>
      <c r="E84" t="s">
        <v>123</v>
      </c>
      <c r="F84" t="s">
        <v>546</v>
      </c>
      <c r="G84" t="s">
        <v>547</v>
      </c>
      <c r="H84" t="s">
        <v>433</v>
      </c>
      <c r="I84" t="s">
        <v>209</v>
      </c>
      <c r="J84" t="s">
        <v>434</v>
      </c>
      <c r="K84" s="77">
        <v>2.61</v>
      </c>
      <c r="L84" t="s">
        <v>102</v>
      </c>
      <c r="M84" s="78">
        <v>5.6000000000000001E-2</v>
      </c>
      <c r="N84" s="78">
        <v>2.5700000000000001E-2</v>
      </c>
      <c r="O84" s="77">
        <v>1186102.8</v>
      </c>
      <c r="P84" s="77">
        <v>97.58</v>
      </c>
      <c r="Q84" s="77">
        <v>0</v>
      </c>
      <c r="R84" s="77">
        <v>1157.39911224</v>
      </c>
      <c r="S84" s="78">
        <v>4.5999999999999999E-3</v>
      </c>
      <c r="T84" s="78">
        <v>3.8999999999999998E-3</v>
      </c>
      <c r="U84" s="78">
        <v>2.0000000000000001E-4</v>
      </c>
    </row>
    <row r="85" spans="2:21">
      <c r="B85" t="s">
        <v>570</v>
      </c>
      <c r="C85" t="s">
        <v>571</v>
      </c>
      <c r="D85" t="s">
        <v>100</v>
      </c>
      <c r="E85" t="s">
        <v>123</v>
      </c>
      <c r="F85" t="s">
        <v>554</v>
      </c>
      <c r="G85" t="s">
        <v>345</v>
      </c>
      <c r="H85" t="s">
        <v>447</v>
      </c>
      <c r="I85" t="s">
        <v>209</v>
      </c>
      <c r="J85" t="s">
        <v>572</v>
      </c>
      <c r="K85" s="77">
        <v>2.54</v>
      </c>
      <c r="L85" t="s">
        <v>102</v>
      </c>
      <c r="M85" s="78">
        <v>4.7E-2</v>
      </c>
      <c r="N85" s="78">
        <v>4.8000000000000001E-2</v>
      </c>
      <c r="O85" s="77">
        <v>2450700</v>
      </c>
      <c r="P85" s="77">
        <v>86.13</v>
      </c>
      <c r="Q85" s="77">
        <v>0</v>
      </c>
      <c r="R85" s="77">
        <v>2110.78791</v>
      </c>
      <c r="S85" s="78">
        <v>4.3E-3</v>
      </c>
      <c r="T85" s="78">
        <v>7.1999999999999998E-3</v>
      </c>
      <c r="U85" s="78">
        <v>5.0000000000000001E-4</v>
      </c>
    </row>
    <row r="86" spans="2:21">
      <c r="B86" s="79" t="s">
        <v>573</v>
      </c>
      <c r="C86" s="16"/>
      <c r="D86" s="16"/>
      <c r="E86" s="16"/>
      <c r="F86" s="16"/>
      <c r="K86" s="81">
        <v>0</v>
      </c>
      <c r="N86" s="80">
        <v>0</v>
      </c>
      <c r="O86" s="81">
        <v>0</v>
      </c>
      <c r="Q86" s="81">
        <v>0</v>
      </c>
      <c r="R86" s="81">
        <v>0</v>
      </c>
      <c r="T86" s="80">
        <v>0</v>
      </c>
      <c r="U86" s="80">
        <v>0</v>
      </c>
    </row>
    <row r="87" spans="2:21">
      <c r="B87" t="s">
        <v>229</v>
      </c>
      <c r="C87" t="s">
        <v>229</v>
      </c>
      <c r="D87" s="16"/>
      <c r="E87" s="16"/>
      <c r="F87" s="16"/>
      <c r="G87" t="s">
        <v>229</v>
      </c>
      <c r="H87" t="s">
        <v>229</v>
      </c>
      <c r="K87" s="77">
        <v>0</v>
      </c>
      <c r="L87" t="s">
        <v>229</v>
      </c>
      <c r="M87" s="78">
        <v>0</v>
      </c>
      <c r="N87" s="78">
        <v>0</v>
      </c>
      <c r="O87" s="77">
        <v>0</v>
      </c>
      <c r="P87" s="77">
        <v>0</v>
      </c>
      <c r="R87" s="77">
        <v>0</v>
      </c>
      <c r="S87" s="78">
        <v>0</v>
      </c>
      <c r="T87" s="78">
        <v>0</v>
      </c>
      <c r="U87" s="78">
        <v>0</v>
      </c>
    </row>
    <row r="88" spans="2:21">
      <c r="B88" s="79" t="s">
        <v>234</v>
      </c>
      <c r="C88" s="16"/>
      <c r="D88" s="16"/>
      <c r="E88" s="16"/>
      <c r="F88" s="16"/>
      <c r="K88" s="81">
        <v>6.3</v>
      </c>
      <c r="N88" s="80">
        <v>3.5999999999999997E-2</v>
      </c>
      <c r="O88" s="81">
        <v>1798000</v>
      </c>
      <c r="Q88" s="81">
        <v>0</v>
      </c>
      <c r="R88" s="81">
        <v>5845.0456956500002</v>
      </c>
      <c r="T88" s="80">
        <v>1.9900000000000001E-2</v>
      </c>
      <c r="U88" s="80">
        <v>1.1999999999999999E-3</v>
      </c>
    </row>
    <row r="89" spans="2:21">
      <c r="B89" s="79" t="s">
        <v>305</v>
      </c>
      <c r="C89" s="16"/>
      <c r="D89" s="16"/>
      <c r="E89" s="16"/>
      <c r="F89" s="16"/>
      <c r="K89" s="81">
        <v>0</v>
      </c>
      <c r="N89" s="80">
        <v>0</v>
      </c>
      <c r="O89" s="81">
        <v>0</v>
      </c>
      <c r="Q89" s="81">
        <v>0</v>
      </c>
      <c r="R89" s="81">
        <v>0</v>
      </c>
      <c r="T89" s="80">
        <v>0</v>
      </c>
      <c r="U89" s="80">
        <v>0</v>
      </c>
    </row>
    <row r="90" spans="2:21">
      <c r="B90" t="s">
        <v>229</v>
      </c>
      <c r="C90" t="s">
        <v>229</v>
      </c>
      <c r="D90" s="16"/>
      <c r="E90" s="16"/>
      <c r="F90" s="16"/>
      <c r="G90" t="s">
        <v>229</v>
      </c>
      <c r="H90" t="s">
        <v>229</v>
      </c>
      <c r="K90" s="77">
        <v>0</v>
      </c>
      <c r="L90" t="s">
        <v>229</v>
      </c>
      <c r="M90" s="78">
        <v>0</v>
      </c>
      <c r="N90" s="78">
        <v>0</v>
      </c>
      <c r="O90" s="77">
        <v>0</v>
      </c>
      <c r="P90" s="77">
        <v>0</v>
      </c>
      <c r="R90" s="77">
        <v>0</v>
      </c>
      <c r="S90" s="78">
        <v>0</v>
      </c>
      <c r="T90" s="78">
        <v>0</v>
      </c>
      <c r="U90" s="78">
        <v>0</v>
      </c>
    </row>
    <row r="91" spans="2:21">
      <c r="B91" s="79" t="s">
        <v>306</v>
      </c>
      <c r="C91" s="16"/>
      <c r="D91" s="16"/>
      <c r="E91" s="16"/>
      <c r="F91" s="16"/>
      <c r="K91" s="81">
        <v>6.3</v>
      </c>
      <c r="N91" s="80">
        <v>3.5999999999999997E-2</v>
      </c>
      <c r="O91" s="81">
        <v>1798000</v>
      </c>
      <c r="Q91" s="81">
        <v>0</v>
      </c>
      <c r="R91" s="81">
        <v>5845.0456956500002</v>
      </c>
      <c r="T91" s="80">
        <v>1.9900000000000001E-2</v>
      </c>
      <c r="U91" s="80">
        <v>1.1999999999999999E-3</v>
      </c>
    </row>
    <row r="92" spans="2:21">
      <c r="B92" t="s">
        <v>574</v>
      </c>
      <c r="C92" t="s">
        <v>575</v>
      </c>
      <c r="D92" t="s">
        <v>123</v>
      </c>
      <c r="E92" t="s">
        <v>576</v>
      </c>
      <c r="F92" t="s">
        <v>577</v>
      </c>
      <c r="G92" t="s">
        <v>578</v>
      </c>
      <c r="H92" t="s">
        <v>579</v>
      </c>
      <c r="I92" t="s">
        <v>580</v>
      </c>
      <c r="J92" t="s">
        <v>581</v>
      </c>
      <c r="K92" s="77">
        <v>6.3</v>
      </c>
      <c r="L92" t="s">
        <v>106</v>
      </c>
      <c r="M92" s="78">
        <v>4.1300000000000003E-2</v>
      </c>
      <c r="N92" s="78">
        <v>3.5999999999999997E-2</v>
      </c>
      <c r="O92" s="77">
        <v>1798000</v>
      </c>
      <c r="P92" s="77">
        <v>104.52925</v>
      </c>
      <c r="Q92" s="77">
        <v>0</v>
      </c>
      <c r="R92" s="77">
        <v>5845.0456956500002</v>
      </c>
      <c r="S92" s="78">
        <v>3.5999999999999999E-3</v>
      </c>
      <c r="T92" s="78">
        <v>1.9900000000000001E-2</v>
      </c>
      <c r="U92" s="78">
        <v>1.1999999999999999E-3</v>
      </c>
    </row>
    <row r="93" spans="2:21">
      <c r="B93" t="s">
        <v>236</v>
      </c>
      <c r="C93" s="16"/>
      <c r="D93" s="16"/>
      <c r="E93" s="16"/>
      <c r="F93" s="16"/>
    </row>
    <row r="94" spans="2:21">
      <c r="B94" t="s">
        <v>299</v>
      </c>
      <c r="C94" s="16"/>
      <c r="D94" s="16"/>
      <c r="E94" s="16"/>
      <c r="F94" s="16"/>
    </row>
    <row r="95" spans="2:21">
      <c r="B95" t="s">
        <v>300</v>
      </c>
      <c r="C95" s="16"/>
      <c r="D95" s="16"/>
      <c r="E95" s="16"/>
      <c r="F95" s="16"/>
    </row>
    <row r="96" spans="2:21">
      <c r="B96" t="s">
        <v>301</v>
      </c>
      <c r="C96" s="16"/>
      <c r="D96" s="16"/>
      <c r="E96" s="16"/>
      <c r="F96" s="16"/>
    </row>
    <row r="97" spans="2:6">
      <c r="B97" t="s">
        <v>302</v>
      </c>
      <c r="C97" s="16"/>
      <c r="D97" s="16"/>
      <c r="E97" s="16"/>
      <c r="F97" s="16"/>
    </row>
    <row r="98" spans="2:6">
      <c r="C98" s="16"/>
      <c r="D98" s="16"/>
      <c r="E98" s="16"/>
      <c r="F98" s="16"/>
    </row>
    <row r="99" spans="2:6">
      <c r="C99" s="16"/>
      <c r="D99" s="16"/>
      <c r="E99" s="16"/>
      <c r="F99" s="16"/>
    </row>
    <row r="100" spans="2:6">
      <c r="C100" s="16"/>
      <c r="D100" s="16"/>
      <c r="E100" s="16"/>
      <c r="F100" s="16"/>
    </row>
    <row r="101" spans="2:6">
      <c r="C101" s="16"/>
      <c r="D101" s="16"/>
      <c r="E101" s="16"/>
      <c r="F101" s="16"/>
    </row>
    <row r="102" spans="2:6">
      <c r="C102" s="16"/>
      <c r="D102" s="16"/>
      <c r="E102" s="16"/>
      <c r="F102" s="16"/>
    </row>
    <row r="103" spans="2:6">
      <c r="C103" s="16"/>
      <c r="D103" s="16"/>
      <c r="E103" s="16"/>
      <c r="F103" s="16"/>
    </row>
    <row r="104" spans="2:6">
      <c r="C104" s="16"/>
      <c r="D104" s="16"/>
      <c r="E104" s="16"/>
      <c r="F104" s="16"/>
    </row>
    <row r="105" spans="2:6">
      <c r="C105" s="16"/>
      <c r="D105" s="16"/>
      <c r="E105" s="16"/>
      <c r="F105" s="16"/>
    </row>
    <row r="106" spans="2:6">
      <c r="C106" s="16"/>
      <c r="D106" s="16"/>
      <c r="E106" s="16"/>
      <c r="F106" s="16"/>
    </row>
    <row r="107" spans="2:6">
      <c r="C107" s="16"/>
      <c r="D107" s="16"/>
      <c r="E107" s="16"/>
      <c r="F107" s="16"/>
    </row>
    <row r="108" spans="2:6">
      <c r="C108" s="16"/>
      <c r="D108" s="16"/>
      <c r="E108" s="16"/>
      <c r="F108" s="16"/>
    </row>
    <row r="109" spans="2:6">
      <c r="C109" s="16"/>
      <c r="D109" s="16"/>
      <c r="E109" s="16"/>
      <c r="F109" s="16"/>
    </row>
    <row r="110" spans="2:6">
      <c r="C110" s="16"/>
      <c r="D110" s="16"/>
      <c r="E110" s="16"/>
      <c r="F110" s="16"/>
    </row>
    <row r="111" spans="2:6">
      <c r="C111" s="16"/>
      <c r="D111" s="16"/>
      <c r="E111" s="16"/>
      <c r="F111" s="16"/>
    </row>
    <row r="112" spans="2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35439801.43</v>
      </c>
      <c r="J11" s="7"/>
      <c r="K11" s="75">
        <v>350.19116000000002</v>
      </c>
      <c r="L11" s="75">
        <v>843702.04621724074</v>
      </c>
      <c r="M11" s="7"/>
      <c r="N11" s="76">
        <v>1</v>
      </c>
      <c r="O11" s="76">
        <v>0.1804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30551021.350000001</v>
      </c>
      <c r="K12" s="81">
        <v>319.49957999999998</v>
      </c>
      <c r="L12" s="81">
        <v>592199.05968399998</v>
      </c>
      <c r="N12" s="80">
        <v>0.70189999999999997</v>
      </c>
      <c r="O12" s="80">
        <v>0.12659999999999999</v>
      </c>
    </row>
    <row r="13" spans="2:62">
      <c r="B13" s="79" t="s">
        <v>582</v>
      </c>
      <c r="E13" s="16"/>
      <c r="F13" s="16"/>
      <c r="G13" s="16"/>
      <c r="I13" s="81">
        <v>12290825.58</v>
      </c>
      <c r="K13" s="81">
        <v>265.50438000000003</v>
      </c>
      <c r="L13" s="81">
        <v>369987.0665667</v>
      </c>
      <c r="N13" s="80">
        <v>0.4385</v>
      </c>
      <c r="O13" s="80">
        <v>7.9100000000000004E-2</v>
      </c>
    </row>
    <row r="14" spans="2:62">
      <c r="B14" t="s">
        <v>583</v>
      </c>
      <c r="C14" t="s">
        <v>584</v>
      </c>
      <c r="D14" t="s">
        <v>100</v>
      </c>
      <c r="E14" t="s">
        <v>123</v>
      </c>
      <c r="F14" t="s">
        <v>551</v>
      </c>
      <c r="G14" t="s">
        <v>345</v>
      </c>
      <c r="H14" t="s">
        <v>102</v>
      </c>
      <c r="I14" s="77">
        <v>274504</v>
      </c>
      <c r="J14" s="77">
        <v>3490</v>
      </c>
      <c r="K14" s="77">
        <v>0</v>
      </c>
      <c r="L14" s="77">
        <v>9580.1895999999997</v>
      </c>
      <c r="M14" s="78">
        <v>1.4E-3</v>
      </c>
      <c r="N14" s="78">
        <v>1.14E-2</v>
      </c>
      <c r="O14" s="78">
        <v>2E-3</v>
      </c>
    </row>
    <row r="15" spans="2:62">
      <c r="B15" t="s">
        <v>585</v>
      </c>
      <c r="C15" t="s">
        <v>586</v>
      </c>
      <c r="D15" t="s">
        <v>100</v>
      </c>
      <c r="E15" t="s">
        <v>123</v>
      </c>
      <c r="F15" t="s">
        <v>587</v>
      </c>
      <c r="G15" t="s">
        <v>530</v>
      </c>
      <c r="H15" t="s">
        <v>102</v>
      </c>
      <c r="I15" s="77">
        <v>35901</v>
      </c>
      <c r="J15" s="77">
        <v>23820</v>
      </c>
      <c r="K15" s="77">
        <v>0</v>
      </c>
      <c r="L15" s="77">
        <v>8551.6182000000008</v>
      </c>
      <c r="M15" s="78">
        <v>5.9999999999999995E-4</v>
      </c>
      <c r="N15" s="78">
        <v>1.01E-2</v>
      </c>
      <c r="O15" s="78">
        <v>1.8E-3</v>
      </c>
    </row>
    <row r="16" spans="2:62">
      <c r="B16" t="s">
        <v>588</v>
      </c>
      <c r="C16" t="s">
        <v>589</v>
      </c>
      <c r="D16" t="s">
        <v>100</v>
      </c>
      <c r="E16" t="s">
        <v>123</v>
      </c>
      <c r="F16" t="s">
        <v>534</v>
      </c>
      <c r="G16" t="s">
        <v>530</v>
      </c>
      <c r="H16" t="s">
        <v>102</v>
      </c>
      <c r="I16" s="77">
        <v>1233945</v>
      </c>
      <c r="J16" s="77">
        <v>1325</v>
      </c>
      <c r="K16" s="77">
        <v>0</v>
      </c>
      <c r="L16" s="77">
        <v>16349.77125</v>
      </c>
      <c r="M16" s="78">
        <v>2.5000000000000001E-3</v>
      </c>
      <c r="N16" s="78">
        <v>1.9400000000000001E-2</v>
      </c>
      <c r="O16" s="78">
        <v>3.5000000000000001E-3</v>
      </c>
    </row>
    <row r="17" spans="2:15">
      <c r="B17" t="s">
        <v>590</v>
      </c>
      <c r="C17" t="s">
        <v>591</v>
      </c>
      <c r="D17" t="s">
        <v>100</v>
      </c>
      <c r="E17" t="s">
        <v>123</v>
      </c>
      <c r="F17" t="s">
        <v>592</v>
      </c>
      <c r="G17" t="s">
        <v>484</v>
      </c>
      <c r="H17" t="s">
        <v>102</v>
      </c>
      <c r="I17" s="77">
        <v>217634</v>
      </c>
      <c r="J17" s="77">
        <v>4023</v>
      </c>
      <c r="K17" s="77">
        <v>0</v>
      </c>
      <c r="L17" s="77">
        <v>8755.4158200000002</v>
      </c>
      <c r="M17" s="78">
        <v>8.0000000000000004E-4</v>
      </c>
      <c r="N17" s="78">
        <v>1.04E-2</v>
      </c>
      <c r="O17" s="78">
        <v>1.9E-3</v>
      </c>
    </row>
    <row r="18" spans="2:15">
      <c r="B18" t="s">
        <v>593</v>
      </c>
      <c r="C18" t="s">
        <v>594</v>
      </c>
      <c r="D18" t="s">
        <v>100</v>
      </c>
      <c r="E18" t="s">
        <v>123</v>
      </c>
      <c r="F18" t="s">
        <v>595</v>
      </c>
      <c r="G18" t="s">
        <v>484</v>
      </c>
      <c r="H18" t="s">
        <v>102</v>
      </c>
      <c r="I18" s="77">
        <v>303443</v>
      </c>
      <c r="J18" s="77">
        <v>3534</v>
      </c>
      <c r="K18" s="77">
        <v>221.48339000000001</v>
      </c>
      <c r="L18" s="77">
        <v>10945.159009999999</v>
      </c>
      <c r="M18" s="78">
        <v>1.4E-3</v>
      </c>
      <c r="N18" s="78">
        <v>1.2999999999999999E-2</v>
      </c>
      <c r="O18" s="78">
        <v>2.3E-3</v>
      </c>
    </row>
    <row r="19" spans="2:15">
      <c r="B19" t="s">
        <v>596</v>
      </c>
      <c r="C19" t="s">
        <v>597</v>
      </c>
      <c r="D19" t="s">
        <v>100</v>
      </c>
      <c r="E19" t="s">
        <v>123</v>
      </c>
      <c r="F19" t="s">
        <v>598</v>
      </c>
      <c r="G19" t="s">
        <v>471</v>
      </c>
      <c r="H19" t="s">
        <v>102</v>
      </c>
      <c r="I19" s="77">
        <v>30771</v>
      </c>
      <c r="J19" s="77">
        <v>53900</v>
      </c>
      <c r="K19" s="77">
        <v>44.020989999999998</v>
      </c>
      <c r="L19" s="77">
        <v>16629.58999</v>
      </c>
      <c r="M19" s="78">
        <v>6.9999999999999999E-4</v>
      </c>
      <c r="N19" s="78">
        <v>1.9699999999999999E-2</v>
      </c>
      <c r="O19" s="78">
        <v>3.5999999999999999E-3</v>
      </c>
    </row>
    <row r="20" spans="2:15">
      <c r="B20" t="s">
        <v>599</v>
      </c>
      <c r="C20" t="s">
        <v>600</v>
      </c>
      <c r="D20" t="s">
        <v>100</v>
      </c>
      <c r="E20" t="s">
        <v>123</v>
      </c>
      <c r="F20" t="s">
        <v>442</v>
      </c>
      <c r="G20" t="s">
        <v>438</v>
      </c>
      <c r="H20" t="s">
        <v>102</v>
      </c>
      <c r="I20" s="77">
        <v>332810</v>
      </c>
      <c r="J20" s="77">
        <v>1993</v>
      </c>
      <c r="K20" s="77">
        <v>0</v>
      </c>
      <c r="L20" s="77">
        <v>6632.9032999999999</v>
      </c>
      <c r="M20" s="78">
        <v>8.0000000000000004E-4</v>
      </c>
      <c r="N20" s="78">
        <v>7.9000000000000008E-3</v>
      </c>
      <c r="O20" s="78">
        <v>1.4E-3</v>
      </c>
    </row>
    <row r="21" spans="2:15">
      <c r="B21" t="s">
        <v>601</v>
      </c>
      <c r="C21" t="s">
        <v>602</v>
      </c>
      <c r="D21" t="s">
        <v>100</v>
      </c>
      <c r="E21" t="s">
        <v>123</v>
      </c>
      <c r="F21" t="s">
        <v>603</v>
      </c>
      <c r="G21" t="s">
        <v>310</v>
      </c>
      <c r="H21" t="s">
        <v>102</v>
      </c>
      <c r="I21" s="77">
        <v>163073</v>
      </c>
      <c r="J21" s="77">
        <v>12950</v>
      </c>
      <c r="K21" s="77">
        <v>0</v>
      </c>
      <c r="L21" s="77">
        <v>21117.9535</v>
      </c>
      <c r="M21" s="78">
        <v>1.6000000000000001E-3</v>
      </c>
      <c r="N21" s="78">
        <v>2.5000000000000001E-2</v>
      </c>
      <c r="O21" s="78">
        <v>4.4999999999999997E-3</v>
      </c>
    </row>
    <row r="22" spans="2:15">
      <c r="B22" t="s">
        <v>604</v>
      </c>
      <c r="C22" t="s">
        <v>605</v>
      </c>
      <c r="D22" t="s">
        <v>100</v>
      </c>
      <c r="E22" t="s">
        <v>123</v>
      </c>
      <c r="F22" t="s">
        <v>606</v>
      </c>
      <c r="G22" t="s">
        <v>310</v>
      </c>
      <c r="H22" t="s">
        <v>102</v>
      </c>
      <c r="I22" s="77">
        <v>913462</v>
      </c>
      <c r="J22" s="77">
        <v>2094</v>
      </c>
      <c r="K22" s="77">
        <v>0</v>
      </c>
      <c r="L22" s="77">
        <v>19127.89428</v>
      </c>
      <c r="M22" s="78">
        <v>8.0000000000000004E-4</v>
      </c>
      <c r="N22" s="78">
        <v>2.2700000000000001E-2</v>
      </c>
      <c r="O22" s="78">
        <v>4.1000000000000003E-3</v>
      </c>
    </row>
    <row r="23" spans="2:15">
      <c r="B23" t="s">
        <v>607</v>
      </c>
      <c r="C23" t="s">
        <v>608</v>
      </c>
      <c r="D23" t="s">
        <v>100</v>
      </c>
      <c r="E23" t="s">
        <v>123</v>
      </c>
      <c r="F23" t="s">
        <v>309</v>
      </c>
      <c r="G23" t="s">
        <v>310</v>
      </c>
      <c r="H23" t="s">
        <v>102</v>
      </c>
      <c r="I23" s="77">
        <v>1646599</v>
      </c>
      <c r="J23" s="77">
        <v>3345</v>
      </c>
      <c r="K23" s="77">
        <v>0</v>
      </c>
      <c r="L23" s="77">
        <v>55078.736550000001</v>
      </c>
      <c r="M23" s="78">
        <v>1.1000000000000001E-3</v>
      </c>
      <c r="N23" s="78">
        <v>6.5299999999999997E-2</v>
      </c>
      <c r="O23" s="78">
        <v>1.18E-2</v>
      </c>
    </row>
    <row r="24" spans="2:15">
      <c r="B24" t="s">
        <v>609</v>
      </c>
      <c r="C24" t="s">
        <v>610</v>
      </c>
      <c r="D24" t="s">
        <v>100</v>
      </c>
      <c r="E24" t="s">
        <v>123</v>
      </c>
      <c r="F24" t="s">
        <v>409</v>
      </c>
      <c r="G24" t="s">
        <v>310</v>
      </c>
      <c r="H24" t="s">
        <v>102</v>
      </c>
      <c r="I24" s="77">
        <v>101254</v>
      </c>
      <c r="J24" s="77">
        <v>12000</v>
      </c>
      <c r="K24" s="77">
        <v>0</v>
      </c>
      <c r="L24" s="77">
        <v>12150.48</v>
      </c>
      <c r="M24" s="78">
        <v>4.0000000000000002E-4</v>
      </c>
      <c r="N24" s="78">
        <v>1.44E-2</v>
      </c>
      <c r="O24" s="78">
        <v>2.5999999999999999E-3</v>
      </c>
    </row>
    <row r="25" spans="2:15">
      <c r="B25" t="s">
        <v>611</v>
      </c>
      <c r="C25" t="s">
        <v>612</v>
      </c>
      <c r="D25" t="s">
        <v>100</v>
      </c>
      <c r="E25" t="s">
        <v>123</v>
      </c>
      <c r="F25" t="s">
        <v>613</v>
      </c>
      <c r="G25" t="s">
        <v>310</v>
      </c>
      <c r="H25" t="s">
        <v>102</v>
      </c>
      <c r="I25" s="77">
        <v>1006752</v>
      </c>
      <c r="J25" s="77">
        <v>3210</v>
      </c>
      <c r="K25" s="77">
        <v>0</v>
      </c>
      <c r="L25" s="77">
        <v>32316.7392</v>
      </c>
      <c r="M25" s="78">
        <v>8.0000000000000004E-4</v>
      </c>
      <c r="N25" s="78">
        <v>3.8300000000000001E-2</v>
      </c>
      <c r="O25" s="78">
        <v>6.8999999999999999E-3</v>
      </c>
    </row>
    <row r="26" spans="2:15">
      <c r="B26" t="s">
        <v>614</v>
      </c>
      <c r="C26" t="s">
        <v>615</v>
      </c>
      <c r="D26" t="s">
        <v>100</v>
      </c>
      <c r="E26" t="s">
        <v>123</v>
      </c>
      <c r="F26" t="s">
        <v>546</v>
      </c>
      <c r="G26" t="s">
        <v>547</v>
      </c>
      <c r="H26" t="s">
        <v>102</v>
      </c>
      <c r="I26" s="77">
        <v>4174</v>
      </c>
      <c r="J26" s="77">
        <v>134500</v>
      </c>
      <c r="K26" s="77">
        <v>0</v>
      </c>
      <c r="L26" s="77">
        <v>5614.03</v>
      </c>
      <c r="M26" s="78">
        <v>5.0000000000000001E-4</v>
      </c>
      <c r="N26" s="78">
        <v>6.7000000000000002E-3</v>
      </c>
      <c r="O26" s="78">
        <v>1.1999999999999999E-3</v>
      </c>
    </row>
    <row r="27" spans="2:15">
      <c r="B27" t="s">
        <v>616</v>
      </c>
      <c r="C27" t="s">
        <v>617</v>
      </c>
      <c r="D27" t="s">
        <v>100</v>
      </c>
      <c r="E27" t="s">
        <v>123</v>
      </c>
      <c r="F27" t="s">
        <v>479</v>
      </c>
      <c r="G27" t="s">
        <v>391</v>
      </c>
      <c r="H27" t="s">
        <v>102</v>
      </c>
      <c r="I27" s="77">
        <v>439642</v>
      </c>
      <c r="J27" s="77">
        <v>3001</v>
      </c>
      <c r="K27" s="77">
        <v>0</v>
      </c>
      <c r="L27" s="77">
        <v>13193.656419999999</v>
      </c>
      <c r="M27" s="78">
        <v>2.9999999999999997E-4</v>
      </c>
      <c r="N27" s="78">
        <v>1.5599999999999999E-2</v>
      </c>
      <c r="O27" s="78">
        <v>2.8E-3</v>
      </c>
    </row>
    <row r="28" spans="2:15">
      <c r="B28" t="s">
        <v>618</v>
      </c>
      <c r="C28" t="s">
        <v>619</v>
      </c>
      <c r="D28" t="s">
        <v>100</v>
      </c>
      <c r="E28" t="s">
        <v>123</v>
      </c>
      <c r="F28" t="s">
        <v>620</v>
      </c>
      <c r="G28" t="s">
        <v>621</v>
      </c>
      <c r="H28" t="s">
        <v>102</v>
      </c>
      <c r="I28" s="77">
        <v>168308</v>
      </c>
      <c r="J28" s="77">
        <v>9700</v>
      </c>
      <c r="K28" s="77">
        <v>0</v>
      </c>
      <c r="L28" s="77">
        <v>16325.876</v>
      </c>
      <c r="M28" s="78">
        <v>1.4E-3</v>
      </c>
      <c r="N28" s="78">
        <v>1.9400000000000001E-2</v>
      </c>
      <c r="O28" s="78">
        <v>3.5000000000000001E-3</v>
      </c>
    </row>
    <row r="29" spans="2:15">
      <c r="B29" t="s">
        <v>622</v>
      </c>
      <c r="C29" t="s">
        <v>623</v>
      </c>
      <c r="D29" t="s">
        <v>100</v>
      </c>
      <c r="E29" t="s">
        <v>123</v>
      </c>
      <c r="F29" t="s">
        <v>517</v>
      </c>
      <c r="G29" t="s">
        <v>518</v>
      </c>
      <c r="H29" t="s">
        <v>102</v>
      </c>
      <c r="I29" s="77">
        <v>170375</v>
      </c>
      <c r="J29" s="77">
        <v>2752</v>
      </c>
      <c r="K29" s="77">
        <v>0</v>
      </c>
      <c r="L29" s="77">
        <v>4688.72</v>
      </c>
      <c r="M29" s="78">
        <v>5.0000000000000001E-4</v>
      </c>
      <c r="N29" s="78">
        <v>5.5999999999999999E-3</v>
      </c>
      <c r="O29" s="78">
        <v>1E-3</v>
      </c>
    </row>
    <row r="30" spans="2:15">
      <c r="B30" t="s">
        <v>624</v>
      </c>
      <c r="C30" t="s">
        <v>625</v>
      </c>
      <c r="D30" t="s">
        <v>100</v>
      </c>
      <c r="E30" t="s">
        <v>123</v>
      </c>
      <c r="F30" t="s">
        <v>362</v>
      </c>
      <c r="G30" t="s">
        <v>351</v>
      </c>
      <c r="H30" t="s">
        <v>102</v>
      </c>
      <c r="I30" s="77">
        <v>102717.43</v>
      </c>
      <c r="J30" s="77">
        <v>6969</v>
      </c>
      <c r="K30" s="77">
        <v>0</v>
      </c>
      <c r="L30" s="77">
        <v>7158.3776967000003</v>
      </c>
      <c r="M30" s="78">
        <v>8.0000000000000004E-4</v>
      </c>
      <c r="N30" s="78">
        <v>8.5000000000000006E-3</v>
      </c>
      <c r="O30" s="78">
        <v>1.5E-3</v>
      </c>
    </row>
    <row r="31" spans="2:15">
      <c r="B31" t="s">
        <v>626</v>
      </c>
      <c r="C31" t="s">
        <v>627</v>
      </c>
      <c r="D31" t="s">
        <v>100</v>
      </c>
      <c r="E31" t="s">
        <v>123</v>
      </c>
      <c r="F31" t="s">
        <v>396</v>
      </c>
      <c r="G31" t="s">
        <v>351</v>
      </c>
      <c r="H31" t="s">
        <v>102</v>
      </c>
      <c r="I31" s="77">
        <v>186736</v>
      </c>
      <c r="J31" s="77">
        <v>5793</v>
      </c>
      <c r="K31" s="77">
        <v>0</v>
      </c>
      <c r="L31" s="77">
        <v>10817.616480000001</v>
      </c>
      <c r="M31" s="78">
        <v>1.1000000000000001E-3</v>
      </c>
      <c r="N31" s="78">
        <v>1.2800000000000001E-2</v>
      </c>
      <c r="O31" s="78">
        <v>2.3E-3</v>
      </c>
    </row>
    <row r="32" spans="2:15">
      <c r="B32" t="s">
        <v>628</v>
      </c>
      <c r="C32" t="s">
        <v>629</v>
      </c>
      <c r="D32" t="s">
        <v>100</v>
      </c>
      <c r="E32" t="s">
        <v>123</v>
      </c>
      <c r="F32" t="s">
        <v>630</v>
      </c>
      <c r="G32" t="s">
        <v>351</v>
      </c>
      <c r="H32" t="s">
        <v>102</v>
      </c>
      <c r="I32" s="77">
        <v>311628</v>
      </c>
      <c r="J32" s="77">
        <v>2528</v>
      </c>
      <c r="K32" s="77">
        <v>0</v>
      </c>
      <c r="L32" s="77">
        <v>7877.9558399999996</v>
      </c>
      <c r="M32" s="78">
        <v>6.9999999999999999E-4</v>
      </c>
      <c r="N32" s="78">
        <v>9.2999999999999992E-3</v>
      </c>
      <c r="O32" s="78">
        <v>1.6999999999999999E-3</v>
      </c>
    </row>
    <row r="33" spans="2:15">
      <c r="B33" t="s">
        <v>631</v>
      </c>
      <c r="C33" t="s">
        <v>632</v>
      </c>
      <c r="D33" t="s">
        <v>100</v>
      </c>
      <c r="E33" t="s">
        <v>123</v>
      </c>
      <c r="F33" t="s">
        <v>399</v>
      </c>
      <c r="G33" t="s">
        <v>351</v>
      </c>
      <c r="H33" t="s">
        <v>102</v>
      </c>
      <c r="I33" s="77">
        <v>13645</v>
      </c>
      <c r="J33" s="77">
        <v>50800</v>
      </c>
      <c r="K33" s="77">
        <v>0</v>
      </c>
      <c r="L33" s="77">
        <v>6931.66</v>
      </c>
      <c r="M33" s="78">
        <v>5.9999999999999995E-4</v>
      </c>
      <c r="N33" s="78">
        <v>8.2000000000000007E-3</v>
      </c>
      <c r="O33" s="78">
        <v>1.5E-3</v>
      </c>
    </row>
    <row r="34" spans="2:15">
      <c r="B34" t="s">
        <v>633</v>
      </c>
      <c r="C34" t="s">
        <v>634</v>
      </c>
      <c r="D34" t="s">
        <v>100</v>
      </c>
      <c r="E34" t="s">
        <v>123</v>
      </c>
      <c r="F34" t="s">
        <v>371</v>
      </c>
      <c r="G34" t="s">
        <v>351</v>
      </c>
      <c r="H34" t="s">
        <v>102</v>
      </c>
      <c r="I34" s="77">
        <v>1237950.1499999999</v>
      </c>
      <c r="J34" s="77">
        <v>1338</v>
      </c>
      <c r="K34" s="77">
        <v>0</v>
      </c>
      <c r="L34" s="77">
        <v>16563.773007</v>
      </c>
      <c r="M34" s="78">
        <v>1.5E-3</v>
      </c>
      <c r="N34" s="78">
        <v>1.9599999999999999E-2</v>
      </c>
      <c r="O34" s="78">
        <v>3.5000000000000001E-3</v>
      </c>
    </row>
    <row r="35" spans="2:15">
      <c r="B35" t="s">
        <v>635</v>
      </c>
      <c r="C35" t="s">
        <v>636</v>
      </c>
      <c r="D35" t="s">
        <v>100</v>
      </c>
      <c r="E35" t="s">
        <v>123</v>
      </c>
      <c r="F35" t="s">
        <v>378</v>
      </c>
      <c r="G35" t="s">
        <v>351</v>
      </c>
      <c r="H35" t="s">
        <v>102</v>
      </c>
      <c r="I35" s="77">
        <v>17660</v>
      </c>
      <c r="J35" s="77">
        <v>29000</v>
      </c>
      <c r="K35" s="77">
        <v>0</v>
      </c>
      <c r="L35" s="77">
        <v>5121.3999999999996</v>
      </c>
      <c r="M35" s="78">
        <v>4.0000000000000002E-4</v>
      </c>
      <c r="N35" s="78">
        <v>6.1000000000000004E-3</v>
      </c>
      <c r="O35" s="78">
        <v>1.1000000000000001E-3</v>
      </c>
    </row>
    <row r="36" spans="2:15">
      <c r="B36" t="s">
        <v>637</v>
      </c>
      <c r="C36" t="s">
        <v>638</v>
      </c>
      <c r="D36" t="s">
        <v>100</v>
      </c>
      <c r="E36" t="s">
        <v>123</v>
      </c>
      <c r="F36" t="s">
        <v>355</v>
      </c>
      <c r="G36" t="s">
        <v>351</v>
      </c>
      <c r="H36" t="s">
        <v>102</v>
      </c>
      <c r="I36" s="77">
        <v>23399</v>
      </c>
      <c r="J36" s="77">
        <v>29700</v>
      </c>
      <c r="K36" s="77">
        <v>0</v>
      </c>
      <c r="L36" s="77">
        <v>6949.5029999999997</v>
      </c>
      <c r="M36" s="78">
        <v>2.0000000000000001E-4</v>
      </c>
      <c r="N36" s="78">
        <v>8.2000000000000007E-3</v>
      </c>
      <c r="O36" s="78">
        <v>1.5E-3</v>
      </c>
    </row>
    <row r="37" spans="2:15">
      <c r="B37" t="s">
        <v>639</v>
      </c>
      <c r="C37" t="s">
        <v>640</v>
      </c>
      <c r="D37" t="s">
        <v>100</v>
      </c>
      <c r="E37" t="s">
        <v>123</v>
      </c>
      <c r="F37" t="s">
        <v>641</v>
      </c>
      <c r="G37" t="s">
        <v>642</v>
      </c>
      <c r="H37" t="s">
        <v>102</v>
      </c>
      <c r="I37" s="77">
        <v>268776</v>
      </c>
      <c r="J37" s="77">
        <v>2695</v>
      </c>
      <c r="K37" s="77">
        <v>0</v>
      </c>
      <c r="L37" s="77">
        <v>7243.5132000000003</v>
      </c>
      <c r="M37" s="78">
        <v>2.0000000000000001E-4</v>
      </c>
      <c r="N37" s="78">
        <v>8.6E-3</v>
      </c>
      <c r="O37" s="78">
        <v>1.5E-3</v>
      </c>
    </row>
    <row r="38" spans="2:15">
      <c r="B38" t="s">
        <v>643</v>
      </c>
      <c r="C38" t="s">
        <v>644</v>
      </c>
      <c r="D38" t="s">
        <v>100</v>
      </c>
      <c r="E38" t="s">
        <v>123</v>
      </c>
      <c r="F38" t="s">
        <v>385</v>
      </c>
      <c r="G38" t="s">
        <v>386</v>
      </c>
      <c r="H38" t="s">
        <v>102</v>
      </c>
      <c r="I38" s="77">
        <v>608444</v>
      </c>
      <c r="J38" s="77">
        <v>2590</v>
      </c>
      <c r="K38" s="77">
        <v>0</v>
      </c>
      <c r="L38" s="77">
        <v>15758.6996</v>
      </c>
      <c r="M38" s="78">
        <v>2.2000000000000001E-3</v>
      </c>
      <c r="N38" s="78">
        <v>1.8700000000000001E-2</v>
      </c>
      <c r="O38" s="78">
        <v>3.3999999999999998E-3</v>
      </c>
    </row>
    <row r="39" spans="2:15">
      <c r="B39" t="s">
        <v>645</v>
      </c>
      <c r="C39" t="s">
        <v>646</v>
      </c>
      <c r="D39" t="s">
        <v>100</v>
      </c>
      <c r="E39" t="s">
        <v>123</v>
      </c>
      <c r="F39" t="s">
        <v>647</v>
      </c>
      <c r="G39" t="s">
        <v>129</v>
      </c>
      <c r="H39" t="s">
        <v>102</v>
      </c>
      <c r="I39" s="77">
        <v>16666</v>
      </c>
      <c r="J39" s="77">
        <v>95170</v>
      </c>
      <c r="K39" s="77">
        <v>0</v>
      </c>
      <c r="L39" s="77">
        <v>15861.0322</v>
      </c>
      <c r="M39" s="78">
        <v>2.0000000000000001E-4</v>
      </c>
      <c r="N39" s="78">
        <v>1.8800000000000001E-2</v>
      </c>
      <c r="O39" s="78">
        <v>3.3999999999999998E-3</v>
      </c>
    </row>
    <row r="40" spans="2:15">
      <c r="B40" t="s">
        <v>648</v>
      </c>
      <c r="C40" t="s">
        <v>649</v>
      </c>
      <c r="D40" t="s">
        <v>100</v>
      </c>
      <c r="E40" t="s">
        <v>123</v>
      </c>
      <c r="F40" t="s">
        <v>490</v>
      </c>
      <c r="G40" t="s">
        <v>132</v>
      </c>
      <c r="H40" t="s">
        <v>102</v>
      </c>
      <c r="I40" s="77">
        <v>2460557</v>
      </c>
      <c r="J40" s="77">
        <v>513.9</v>
      </c>
      <c r="K40" s="77">
        <v>0</v>
      </c>
      <c r="L40" s="77">
        <v>12644.802422999999</v>
      </c>
      <c r="M40" s="78">
        <v>8.9999999999999998E-4</v>
      </c>
      <c r="N40" s="78">
        <v>1.4999999999999999E-2</v>
      </c>
      <c r="O40" s="78">
        <v>2.7000000000000001E-3</v>
      </c>
    </row>
    <row r="41" spans="2:15">
      <c r="B41" s="79" t="s">
        <v>650</v>
      </c>
      <c r="E41" s="16"/>
      <c r="F41" s="16"/>
      <c r="G41" s="16"/>
      <c r="I41" s="81">
        <v>5441972.5199999996</v>
      </c>
      <c r="K41" s="81">
        <v>53.995199999999997</v>
      </c>
      <c r="L41" s="81">
        <v>137468.9188788</v>
      </c>
      <c r="N41" s="80">
        <v>0.16289999999999999</v>
      </c>
      <c r="O41" s="80">
        <v>2.9399999999999999E-2</v>
      </c>
    </row>
    <row r="42" spans="2:15">
      <c r="B42" t="s">
        <v>651</v>
      </c>
      <c r="C42" t="s">
        <v>652</v>
      </c>
      <c r="D42" t="s">
        <v>100</v>
      </c>
      <c r="E42" t="s">
        <v>123</v>
      </c>
      <c r="F42" t="s">
        <v>529</v>
      </c>
      <c r="G42" t="s">
        <v>530</v>
      </c>
      <c r="H42" t="s">
        <v>102</v>
      </c>
      <c r="I42" s="77">
        <v>1051996</v>
      </c>
      <c r="J42" s="77">
        <v>765.4</v>
      </c>
      <c r="K42" s="77">
        <v>0</v>
      </c>
      <c r="L42" s="77">
        <v>8051.9773839999998</v>
      </c>
      <c r="M42" s="78">
        <v>1.1000000000000001E-3</v>
      </c>
      <c r="N42" s="78">
        <v>9.4999999999999998E-3</v>
      </c>
      <c r="O42" s="78">
        <v>1.6999999999999999E-3</v>
      </c>
    </row>
    <row r="43" spans="2:15">
      <c r="B43" t="s">
        <v>653</v>
      </c>
      <c r="C43" t="s">
        <v>654</v>
      </c>
      <c r="D43" t="s">
        <v>100</v>
      </c>
      <c r="E43" t="s">
        <v>123</v>
      </c>
      <c r="F43" t="s">
        <v>655</v>
      </c>
      <c r="G43" t="s">
        <v>484</v>
      </c>
      <c r="H43" t="s">
        <v>102</v>
      </c>
      <c r="I43" s="77">
        <v>178965</v>
      </c>
      <c r="J43" s="77">
        <v>7980</v>
      </c>
      <c r="K43" s="77">
        <v>0</v>
      </c>
      <c r="L43" s="77">
        <v>14281.406999999999</v>
      </c>
      <c r="M43" s="78">
        <v>2.5999999999999999E-3</v>
      </c>
      <c r="N43" s="78">
        <v>1.6899999999999998E-2</v>
      </c>
      <c r="O43" s="78">
        <v>3.0999999999999999E-3</v>
      </c>
    </row>
    <row r="44" spans="2:15">
      <c r="B44" t="s">
        <v>656</v>
      </c>
      <c r="C44" t="s">
        <v>657</v>
      </c>
      <c r="D44" t="s">
        <v>100</v>
      </c>
      <c r="E44" t="s">
        <v>123</v>
      </c>
      <c r="F44" t="s">
        <v>658</v>
      </c>
      <c r="G44" t="s">
        <v>438</v>
      </c>
      <c r="H44" t="s">
        <v>102</v>
      </c>
      <c r="I44" s="77">
        <v>54588</v>
      </c>
      <c r="J44" s="77">
        <v>19970</v>
      </c>
      <c r="K44" s="77">
        <v>0</v>
      </c>
      <c r="L44" s="77">
        <v>10901.223599999999</v>
      </c>
      <c r="M44" s="78">
        <v>4.3E-3</v>
      </c>
      <c r="N44" s="78">
        <v>1.29E-2</v>
      </c>
      <c r="O44" s="78">
        <v>2.3E-3</v>
      </c>
    </row>
    <row r="45" spans="2:15">
      <c r="B45" t="s">
        <v>659</v>
      </c>
      <c r="C45" t="s">
        <v>660</v>
      </c>
      <c r="D45" t="s">
        <v>100</v>
      </c>
      <c r="E45" t="s">
        <v>123</v>
      </c>
      <c r="F45" t="s">
        <v>500</v>
      </c>
      <c r="G45" t="s">
        <v>438</v>
      </c>
      <c r="H45" t="s">
        <v>102</v>
      </c>
      <c r="I45" s="77">
        <v>22091</v>
      </c>
      <c r="J45" s="77">
        <v>30230</v>
      </c>
      <c r="K45" s="77">
        <v>0</v>
      </c>
      <c r="L45" s="77">
        <v>6678.1093000000001</v>
      </c>
      <c r="M45" s="78">
        <v>1.1999999999999999E-3</v>
      </c>
      <c r="N45" s="78">
        <v>7.9000000000000008E-3</v>
      </c>
      <c r="O45" s="78">
        <v>1.4E-3</v>
      </c>
    </row>
    <row r="46" spans="2:15">
      <c r="B46" t="s">
        <v>661</v>
      </c>
      <c r="C46" t="s">
        <v>662</v>
      </c>
      <c r="D46" t="s">
        <v>100</v>
      </c>
      <c r="E46" t="s">
        <v>123</v>
      </c>
      <c r="F46" t="s">
        <v>663</v>
      </c>
      <c r="G46" t="s">
        <v>547</v>
      </c>
      <c r="H46" t="s">
        <v>102</v>
      </c>
      <c r="I46" s="77">
        <v>21669</v>
      </c>
      <c r="J46" s="77">
        <v>22900</v>
      </c>
      <c r="K46" s="77">
        <v>0</v>
      </c>
      <c r="L46" s="77">
        <v>4962.201</v>
      </c>
      <c r="M46" s="78">
        <v>5.9999999999999995E-4</v>
      </c>
      <c r="N46" s="78">
        <v>5.8999999999999999E-3</v>
      </c>
      <c r="O46" s="78">
        <v>1.1000000000000001E-3</v>
      </c>
    </row>
    <row r="47" spans="2:15">
      <c r="B47" t="s">
        <v>664</v>
      </c>
      <c r="C47" t="s">
        <v>665</v>
      </c>
      <c r="D47" t="s">
        <v>100</v>
      </c>
      <c r="E47" t="s">
        <v>123</v>
      </c>
      <c r="F47" t="s">
        <v>666</v>
      </c>
      <c r="G47" t="s">
        <v>567</v>
      </c>
      <c r="H47" t="s">
        <v>102</v>
      </c>
      <c r="I47" s="77">
        <v>53483</v>
      </c>
      <c r="J47" s="77">
        <v>25510</v>
      </c>
      <c r="K47" s="77">
        <v>0</v>
      </c>
      <c r="L47" s="77">
        <v>13643.513300000001</v>
      </c>
      <c r="M47" s="78">
        <v>2.8999999999999998E-3</v>
      </c>
      <c r="N47" s="78">
        <v>1.6199999999999999E-2</v>
      </c>
      <c r="O47" s="78">
        <v>2.8999999999999998E-3</v>
      </c>
    </row>
    <row r="48" spans="2:15">
      <c r="B48" t="s">
        <v>667</v>
      </c>
      <c r="C48" t="s">
        <v>668</v>
      </c>
      <c r="D48" t="s">
        <v>100</v>
      </c>
      <c r="E48" t="s">
        <v>123</v>
      </c>
      <c r="F48" t="s">
        <v>669</v>
      </c>
      <c r="G48" t="s">
        <v>567</v>
      </c>
      <c r="H48" t="s">
        <v>102</v>
      </c>
      <c r="I48" s="77">
        <v>829996</v>
      </c>
      <c r="J48" s="77">
        <v>672.3</v>
      </c>
      <c r="K48" s="77">
        <v>0</v>
      </c>
      <c r="L48" s="77">
        <v>5580.0631080000003</v>
      </c>
      <c r="M48" s="78">
        <v>6.9999999999999999E-4</v>
      </c>
      <c r="N48" s="78">
        <v>6.6E-3</v>
      </c>
      <c r="O48" s="78">
        <v>1.1999999999999999E-3</v>
      </c>
    </row>
    <row r="49" spans="2:15">
      <c r="B49" t="s">
        <v>670</v>
      </c>
      <c r="C49" t="s">
        <v>671</v>
      </c>
      <c r="D49" t="s">
        <v>100</v>
      </c>
      <c r="E49" t="s">
        <v>123</v>
      </c>
      <c r="F49" t="s">
        <v>566</v>
      </c>
      <c r="G49" t="s">
        <v>567</v>
      </c>
      <c r="H49" t="s">
        <v>102</v>
      </c>
      <c r="I49" s="77">
        <v>1415653.8</v>
      </c>
      <c r="J49" s="77">
        <v>89.6</v>
      </c>
      <c r="K49" s="77">
        <v>0</v>
      </c>
      <c r="L49" s="77">
        <v>1268.4258047999999</v>
      </c>
      <c r="M49" s="78">
        <v>5.0000000000000001E-4</v>
      </c>
      <c r="N49" s="78">
        <v>1.5E-3</v>
      </c>
      <c r="O49" s="78">
        <v>2.9999999999999997E-4</v>
      </c>
    </row>
    <row r="50" spans="2:15">
      <c r="B50" t="s">
        <v>672</v>
      </c>
      <c r="C50" t="s">
        <v>673</v>
      </c>
      <c r="D50" t="s">
        <v>100</v>
      </c>
      <c r="E50" t="s">
        <v>123</v>
      </c>
      <c r="F50" t="s">
        <v>674</v>
      </c>
      <c r="G50" t="s">
        <v>675</v>
      </c>
      <c r="H50" t="s">
        <v>102</v>
      </c>
      <c r="I50" s="77">
        <v>13748</v>
      </c>
      <c r="J50" s="77">
        <v>31420</v>
      </c>
      <c r="K50" s="77">
        <v>0</v>
      </c>
      <c r="L50" s="77">
        <v>4319.6216000000004</v>
      </c>
      <c r="M50" s="78">
        <v>8.9999999999999998E-4</v>
      </c>
      <c r="N50" s="78">
        <v>5.1000000000000004E-3</v>
      </c>
      <c r="O50" s="78">
        <v>8.9999999999999998E-4</v>
      </c>
    </row>
    <row r="51" spans="2:15">
      <c r="B51" t="s">
        <v>676</v>
      </c>
      <c r="C51" t="s">
        <v>677</v>
      </c>
      <c r="D51" t="s">
        <v>100</v>
      </c>
      <c r="E51" t="s">
        <v>123</v>
      </c>
      <c r="F51" t="s">
        <v>678</v>
      </c>
      <c r="G51" t="s">
        <v>405</v>
      </c>
      <c r="H51" t="s">
        <v>102</v>
      </c>
      <c r="I51" s="77">
        <v>140953</v>
      </c>
      <c r="J51" s="77">
        <v>6200</v>
      </c>
      <c r="K51" s="77">
        <v>0</v>
      </c>
      <c r="L51" s="77">
        <v>8739.0859999999993</v>
      </c>
      <c r="M51" s="78">
        <v>2.5000000000000001E-3</v>
      </c>
      <c r="N51" s="78">
        <v>1.04E-2</v>
      </c>
      <c r="O51" s="78">
        <v>1.9E-3</v>
      </c>
    </row>
    <row r="52" spans="2:15">
      <c r="B52" t="s">
        <v>679</v>
      </c>
      <c r="C52" t="s">
        <v>680</v>
      </c>
      <c r="D52" t="s">
        <v>100</v>
      </c>
      <c r="E52" t="s">
        <v>123</v>
      </c>
      <c r="F52" t="s">
        <v>404</v>
      </c>
      <c r="G52" t="s">
        <v>405</v>
      </c>
      <c r="H52" t="s">
        <v>102</v>
      </c>
      <c r="I52" s="77">
        <v>179984</v>
      </c>
      <c r="J52" s="77">
        <v>2459</v>
      </c>
      <c r="K52" s="77">
        <v>53.995199999999997</v>
      </c>
      <c r="L52" s="77">
        <v>4479.8017600000003</v>
      </c>
      <c r="M52" s="78">
        <v>1.1999999999999999E-3</v>
      </c>
      <c r="N52" s="78">
        <v>5.3E-3</v>
      </c>
      <c r="O52" s="78">
        <v>1E-3</v>
      </c>
    </row>
    <row r="53" spans="2:15">
      <c r="B53" t="s">
        <v>681</v>
      </c>
      <c r="C53" t="s">
        <v>682</v>
      </c>
      <c r="D53" t="s">
        <v>100</v>
      </c>
      <c r="E53" t="s">
        <v>123</v>
      </c>
      <c r="F53" t="s">
        <v>487</v>
      </c>
      <c r="G53" t="s">
        <v>405</v>
      </c>
      <c r="H53" t="s">
        <v>102</v>
      </c>
      <c r="I53" s="77">
        <v>81138</v>
      </c>
      <c r="J53" s="77">
        <v>6552</v>
      </c>
      <c r="K53" s="77">
        <v>0</v>
      </c>
      <c r="L53" s="77">
        <v>5316.16176</v>
      </c>
      <c r="M53" s="78">
        <v>1.1000000000000001E-3</v>
      </c>
      <c r="N53" s="78">
        <v>6.3E-3</v>
      </c>
      <c r="O53" s="78">
        <v>1.1000000000000001E-3</v>
      </c>
    </row>
    <row r="54" spans="2:15">
      <c r="B54" t="s">
        <v>683</v>
      </c>
      <c r="C54" t="s">
        <v>684</v>
      </c>
      <c r="D54" t="s">
        <v>100</v>
      </c>
      <c r="E54" t="s">
        <v>123</v>
      </c>
      <c r="F54" t="s">
        <v>685</v>
      </c>
      <c r="G54" t="s">
        <v>351</v>
      </c>
      <c r="H54" t="s">
        <v>102</v>
      </c>
      <c r="I54" s="77">
        <v>24510</v>
      </c>
      <c r="J54" s="77">
        <v>14280</v>
      </c>
      <c r="K54" s="77">
        <v>0</v>
      </c>
      <c r="L54" s="77">
        <v>3500.0279999999998</v>
      </c>
      <c r="M54" s="78">
        <v>6.9999999999999999E-4</v>
      </c>
      <c r="N54" s="78">
        <v>4.1000000000000003E-3</v>
      </c>
      <c r="O54" s="78">
        <v>6.9999999999999999E-4</v>
      </c>
    </row>
    <row r="55" spans="2:15">
      <c r="B55" t="s">
        <v>686</v>
      </c>
      <c r="C55" t="s">
        <v>687</v>
      </c>
      <c r="D55" t="s">
        <v>100</v>
      </c>
      <c r="E55" t="s">
        <v>123</v>
      </c>
      <c r="F55" t="s">
        <v>688</v>
      </c>
      <c r="G55" t="s">
        <v>351</v>
      </c>
      <c r="H55" t="s">
        <v>102</v>
      </c>
      <c r="I55" s="77">
        <v>209943</v>
      </c>
      <c r="J55" s="77">
        <v>2222</v>
      </c>
      <c r="K55" s="77">
        <v>0</v>
      </c>
      <c r="L55" s="77">
        <v>4664.9334600000002</v>
      </c>
      <c r="M55" s="78">
        <v>1.1999999999999999E-3</v>
      </c>
      <c r="N55" s="78">
        <v>5.4999999999999997E-3</v>
      </c>
      <c r="O55" s="78">
        <v>1E-3</v>
      </c>
    </row>
    <row r="56" spans="2:15">
      <c r="B56" t="s">
        <v>689</v>
      </c>
      <c r="C56" t="s">
        <v>690</v>
      </c>
      <c r="D56" t="s">
        <v>100</v>
      </c>
      <c r="E56" t="s">
        <v>123</v>
      </c>
      <c r="F56" t="s">
        <v>691</v>
      </c>
      <c r="G56" t="s">
        <v>125</v>
      </c>
      <c r="H56" t="s">
        <v>102</v>
      </c>
      <c r="I56" s="77">
        <v>13926</v>
      </c>
      <c r="J56" s="77">
        <v>20850</v>
      </c>
      <c r="K56" s="77">
        <v>0</v>
      </c>
      <c r="L56" s="77">
        <v>2903.5709999999999</v>
      </c>
      <c r="M56" s="78">
        <v>1.4E-3</v>
      </c>
      <c r="N56" s="78">
        <v>3.3999999999999998E-3</v>
      </c>
      <c r="O56" s="78">
        <v>5.9999999999999995E-4</v>
      </c>
    </row>
    <row r="57" spans="2:15">
      <c r="B57" t="s">
        <v>692</v>
      </c>
      <c r="C57" t="s">
        <v>693</v>
      </c>
      <c r="D57" t="s">
        <v>100</v>
      </c>
      <c r="E57" t="s">
        <v>123</v>
      </c>
      <c r="F57" t="s">
        <v>694</v>
      </c>
      <c r="G57" t="s">
        <v>125</v>
      </c>
      <c r="H57" t="s">
        <v>102</v>
      </c>
      <c r="I57" s="77">
        <v>102727</v>
      </c>
      <c r="J57" s="77">
        <v>1060</v>
      </c>
      <c r="K57" s="77">
        <v>0</v>
      </c>
      <c r="L57" s="77">
        <v>1088.9061999999999</v>
      </c>
      <c r="M57" s="78">
        <v>1.1000000000000001E-3</v>
      </c>
      <c r="N57" s="78">
        <v>1.2999999999999999E-3</v>
      </c>
      <c r="O57" s="78">
        <v>2.0000000000000001E-4</v>
      </c>
    </row>
    <row r="58" spans="2:15">
      <c r="B58" t="s">
        <v>695</v>
      </c>
      <c r="C58" t="s">
        <v>696</v>
      </c>
      <c r="D58" t="s">
        <v>100</v>
      </c>
      <c r="E58" t="s">
        <v>123</v>
      </c>
      <c r="F58" t="s">
        <v>697</v>
      </c>
      <c r="G58" t="s">
        <v>386</v>
      </c>
      <c r="H58" t="s">
        <v>102</v>
      </c>
      <c r="I58" s="77">
        <v>10632</v>
      </c>
      <c r="J58" s="77">
        <v>55990</v>
      </c>
      <c r="K58" s="77">
        <v>0</v>
      </c>
      <c r="L58" s="77">
        <v>5952.8567999999996</v>
      </c>
      <c r="M58" s="78">
        <v>8.0000000000000004E-4</v>
      </c>
      <c r="N58" s="78">
        <v>7.1000000000000004E-3</v>
      </c>
      <c r="O58" s="78">
        <v>1.2999999999999999E-3</v>
      </c>
    </row>
    <row r="59" spans="2:15">
      <c r="B59" t="s">
        <v>698</v>
      </c>
      <c r="C59" t="s">
        <v>699</v>
      </c>
      <c r="D59" t="s">
        <v>100</v>
      </c>
      <c r="E59" t="s">
        <v>123</v>
      </c>
      <c r="F59" t="s">
        <v>700</v>
      </c>
      <c r="G59" t="s">
        <v>701</v>
      </c>
      <c r="H59" t="s">
        <v>102</v>
      </c>
      <c r="I59" s="77">
        <v>80740</v>
      </c>
      <c r="J59" s="77">
        <v>6190</v>
      </c>
      <c r="K59" s="77">
        <v>0</v>
      </c>
      <c r="L59" s="77">
        <v>4997.8059999999996</v>
      </c>
      <c r="M59" s="78">
        <v>1.1000000000000001E-3</v>
      </c>
      <c r="N59" s="78">
        <v>5.8999999999999999E-3</v>
      </c>
      <c r="O59" s="78">
        <v>1.1000000000000001E-3</v>
      </c>
    </row>
    <row r="60" spans="2:15">
      <c r="B60" t="s">
        <v>702</v>
      </c>
      <c r="C60" t="s">
        <v>703</v>
      </c>
      <c r="D60" t="s">
        <v>100</v>
      </c>
      <c r="E60" t="s">
        <v>123</v>
      </c>
      <c r="F60" t="s">
        <v>704</v>
      </c>
      <c r="G60" t="s">
        <v>701</v>
      </c>
      <c r="H60" t="s">
        <v>102</v>
      </c>
      <c r="I60" s="77">
        <v>16910</v>
      </c>
      <c r="J60" s="77">
        <v>20850</v>
      </c>
      <c r="K60" s="77">
        <v>0</v>
      </c>
      <c r="L60" s="77">
        <v>3525.7350000000001</v>
      </c>
      <c r="M60" s="78">
        <v>6.9999999999999999E-4</v>
      </c>
      <c r="N60" s="78">
        <v>4.1999999999999997E-3</v>
      </c>
      <c r="O60" s="78">
        <v>8.0000000000000004E-4</v>
      </c>
    </row>
    <row r="61" spans="2:15">
      <c r="B61" t="s">
        <v>705</v>
      </c>
      <c r="C61" t="s">
        <v>706</v>
      </c>
      <c r="D61" t="s">
        <v>100</v>
      </c>
      <c r="E61" t="s">
        <v>123</v>
      </c>
      <c r="F61" t="s">
        <v>707</v>
      </c>
      <c r="G61" t="s">
        <v>701</v>
      </c>
      <c r="H61" t="s">
        <v>102</v>
      </c>
      <c r="I61" s="77">
        <v>18192</v>
      </c>
      <c r="J61" s="77">
        <v>37980</v>
      </c>
      <c r="K61" s="77">
        <v>0</v>
      </c>
      <c r="L61" s="77">
        <v>6909.3216000000002</v>
      </c>
      <c r="M61" s="78">
        <v>1.1000000000000001E-3</v>
      </c>
      <c r="N61" s="78">
        <v>8.2000000000000007E-3</v>
      </c>
      <c r="O61" s="78">
        <v>1.5E-3</v>
      </c>
    </row>
    <row r="62" spans="2:15">
      <c r="B62" t="s">
        <v>708</v>
      </c>
      <c r="C62" t="s">
        <v>709</v>
      </c>
      <c r="D62" t="s">
        <v>100</v>
      </c>
      <c r="E62" t="s">
        <v>123</v>
      </c>
      <c r="F62" t="s">
        <v>710</v>
      </c>
      <c r="G62" t="s">
        <v>475</v>
      </c>
      <c r="H62" t="s">
        <v>102</v>
      </c>
      <c r="I62" s="77">
        <v>743606</v>
      </c>
      <c r="J62" s="77">
        <v>1680</v>
      </c>
      <c r="K62" s="77">
        <v>0</v>
      </c>
      <c r="L62" s="77">
        <v>12492.5808</v>
      </c>
      <c r="M62" s="78">
        <v>3.8E-3</v>
      </c>
      <c r="N62" s="78">
        <v>1.4800000000000001E-2</v>
      </c>
      <c r="O62" s="78">
        <v>2.7000000000000001E-3</v>
      </c>
    </row>
    <row r="63" spans="2:15">
      <c r="B63" t="s">
        <v>711</v>
      </c>
      <c r="C63" t="s">
        <v>712</v>
      </c>
      <c r="D63" t="s">
        <v>100</v>
      </c>
      <c r="E63" t="s">
        <v>123</v>
      </c>
      <c r="F63" t="s">
        <v>474</v>
      </c>
      <c r="G63" t="s">
        <v>475</v>
      </c>
      <c r="H63" t="s">
        <v>102</v>
      </c>
      <c r="I63" s="77">
        <v>126323.72</v>
      </c>
      <c r="J63" s="77">
        <v>1535</v>
      </c>
      <c r="K63" s="77">
        <v>0</v>
      </c>
      <c r="L63" s="77">
        <v>1939.0691019999999</v>
      </c>
      <c r="M63" s="78">
        <v>5.9999999999999995E-4</v>
      </c>
      <c r="N63" s="78">
        <v>2.3E-3</v>
      </c>
      <c r="O63" s="78">
        <v>4.0000000000000002E-4</v>
      </c>
    </row>
    <row r="64" spans="2:15">
      <c r="B64" t="s">
        <v>713</v>
      </c>
      <c r="C64" t="s">
        <v>714</v>
      </c>
      <c r="D64" t="s">
        <v>100</v>
      </c>
      <c r="E64" t="s">
        <v>123</v>
      </c>
      <c r="F64" t="s">
        <v>509</v>
      </c>
      <c r="G64" t="s">
        <v>132</v>
      </c>
      <c r="H64" t="s">
        <v>102</v>
      </c>
      <c r="I64" s="77">
        <v>50198</v>
      </c>
      <c r="J64" s="77">
        <v>2535</v>
      </c>
      <c r="K64" s="77">
        <v>0</v>
      </c>
      <c r="L64" s="77">
        <v>1272.5192999999999</v>
      </c>
      <c r="M64" s="78">
        <v>2.9999999999999997E-4</v>
      </c>
      <c r="N64" s="78">
        <v>1.5E-3</v>
      </c>
      <c r="O64" s="78">
        <v>2.9999999999999997E-4</v>
      </c>
    </row>
    <row r="65" spans="2:15">
      <c r="B65" s="79" t="s">
        <v>715</v>
      </c>
      <c r="E65" s="16"/>
      <c r="F65" s="16"/>
      <c r="G65" s="16"/>
      <c r="I65" s="81">
        <v>12818223.25</v>
      </c>
      <c r="K65" s="81">
        <v>0</v>
      </c>
      <c r="L65" s="81">
        <v>84743.074238500005</v>
      </c>
      <c r="N65" s="80">
        <v>0.1004</v>
      </c>
      <c r="O65" s="80">
        <v>1.8100000000000002E-2</v>
      </c>
    </row>
    <row r="66" spans="2:15">
      <c r="B66" t="s">
        <v>716</v>
      </c>
      <c r="C66" t="s">
        <v>717</v>
      </c>
      <c r="D66" t="s">
        <v>100</v>
      </c>
      <c r="E66" t="s">
        <v>123</v>
      </c>
      <c r="F66" t="s">
        <v>718</v>
      </c>
      <c r="G66" t="s">
        <v>345</v>
      </c>
      <c r="H66" t="s">
        <v>102</v>
      </c>
      <c r="I66" s="77">
        <v>55010.25</v>
      </c>
      <c r="J66" s="77">
        <v>2761</v>
      </c>
      <c r="K66" s="77">
        <v>0</v>
      </c>
      <c r="L66" s="77">
        <v>1518.8330025</v>
      </c>
      <c r="M66" s="78">
        <v>4.0000000000000002E-4</v>
      </c>
      <c r="N66" s="78">
        <v>1.8E-3</v>
      </c>
      <c r="O66" s="78">
        <v>2.9999999999999997E-4</v>
      </c>
    </row>
    <row r="67" spans="2:15">
      <c r="B67" t="s">
        <v>719</v>
      </c>
      <c r="C67" t="s">
        <v>720</v>
      </c>
      <c r="D67" t="s">
        <v>100</v>
      </c>
      <c r="E67" t="s">
        <v>123</v>
      </c>
      <c r="F67" t="s">
        <v>721</v>
      </c>
      <c r="G67" t="s">
        <v>438</v>
      </c>
      <c r="H67" t="s">
        <v>102</v>
      </c>
      <c r="I67" s="77">
        <v>502538</v>
      </c>
      <c r="J67" s="77">
        <v>2769</v>
      </c>
      <c r="K67" s="77">
        <v>0</v>
      </c>
      <c r="L67" s="77">
        <v>13915.27722</v>
      </c>
      <c r="M67" s="78">
        <v>9.5999999999999992E-3</v>
      </c>
      <c r="N67" s="78">
        <v>1.6500000000000001E-2</v>
      </c>
      <c r="O67" s="78">
        <v>3.0000000000000001E-3</v>
      </c>
    </row>
    <row r="68" spans="2:15">
      <c r="B68" t="s">
        <v>722</v>
      </c>
      <c r="C68" t="s">
        <v>723</v>
      </c>
      <c r="D68" t="s">
        <v>100</v>
      </c>
      <c r="E68" t="s">
        <v>123</v>
      </c>
      <c r="F68" t="s">
        <v>724</v>
      </c>
      <c r="G68" t="s">
        <v>547</v>
      </c>
      <c r="H68" t="s">
        <v>102</v>
      </c>
      <c r="I68" s="77">
        <v>245000</v>
      </c>
      <c r="J68" s="77">
        <v>10210</v>
      </c>
      <c r="K68" s="77">
        <v>0</v>
      </c>
      <c r="L68" s="77">
        <v>25014.5</v>
      </c>
      <c r="M68" s="78">
        <v>6.13E-2</v>
      </c>
      <c r="N68" s="78">
        <v>2.9600000000000001E-2</v>
      </c>
      <c r="O68" s="78">
        <v>5.3E-3</v>
      </c>
    </row>
    <row r="69" spans="2:15">
      <c r="B69" t="s">
        <v>725</v>
      </c>
      <c r="C69" t="s">
        <v>726</v>
      </c>
      <c r="D69" t="s">
        <v>100</v>
      </c>
      <c r="E69" t="s">
        <v>123</v>
      </c>
      <c r="F69" t="s">
        <v>727</v>
      </c>
      <c r="G69" t="s">
        <v>547</v>
      </c>
      <c r="H69" t="s">
        <v>102</v>
      </c>
      <c r="I69" s="77">
        <v>1487184</v>
      </c>
      <c r="J69" s="77">
        <v>974</v>
      </c>
      <c r="K69" s="77">
        <v>0</v>
      </c>
      <c r="L69" s="77">
        <v>14485.17216</v>
      </c>
      <c r="M69" s="78">
        <v>1.61E-2</v>
      </c>
      <c r="N69" s="78">
        <v>1.72E-2</v>
      </c>
      <c r="O69" s="78">
        <v>3.0999999999999999E-3</v>
      </c>
    </row>
    <row r="70" spans="2:15">
      <c r="B70" t="s">
        <v>728</v>
      </c>
      <c r="C70" t="s">
        <v>729</v>
      </c>
      <c r="D70" t="s">
        <v>100</v>
      </c>
      <c r="E70" t="s">
        <v>123</v>
      </c>
      <c r="F70" t="s">
        <v>730</v>
      </c>
      <c r="G70" t="s">
        <v>731</v>
      </c>
      <c r="H70" t="s">
        <v>102</v>
      </c>
      <c r="I70" s="77">
        <v>297600</v>
      </c>
      <c r="J70" s="77">
        <v>320.5</v>
      </c>
      <c r="K70" s="77">
        <v>0</v>
      </c>
      <c r="L70" s="77">
        <v>953.80799999999999</v>
      </c>
      <c r="M70" s="78">
        <v>7.3800000000000004E-2</v>
      </c>
      <c r="N70" s="78">
        <v>1.1000000000000001E-3</v>
      </c>
      <c r="O70" s="78">
        <v>2.0000000000000001E-4</v>
      </c>
    </row>
    <row r="71" spans="2:15">
      <c r="B71" t="s">
        <v>732</v>
      </c>
      <c r="C71" t="s">
        <v>733</v>
      </c>
      <c r="D71" t="s">
        <v>100</v>
      </c>
      <c r="E71" t="s">
        <v>123</v>
      </c>
      <c r="F71" t="s">
        <v>425</v>
      </c>
      <c r="G71" t="s">
        <v>405</v>
      </c>
      <c r="H71" t="s">
        <v>102</v>
      </c>
      <c r="I71" s="77">
        <v>361200</v>
      </c>
      <c r="J71" s="77">
        <v>811.5</v>
      </c>
      <c r="K71" s="77">
        <v>0</v>
      </c>
      <c r="L71" s="77">
        <v>2931.1379999999999</v>
      </c>
      <c r="M71" s="78">
        <v>2.2000000000000001E-3</v>
      </c>
      <c r="N71" s="78">
        <v>3.5000000000000001E-3</v>
      </c>
      <c r="O71" s="78">
        <v>5.9999999999999995E-4</v>
      </c>
    </row>
    <row r="72" spans="2:15">
      <c r="B72" t="s">
        <v>734</v>
      </c>
      <c r="C72" t="s">
        <v>735</v>
      </c>
      <c r="D72" t="s">
        <v>100</v>
      </c>
      <c r="E72" t="s">
        <v>123</v>
      </c>
      <c r="F72" t="s">
        <v>429</v>
      </c>
      <c r="G72" t="s">
        <v>405</v>
      </c>
      <c r="H72" t="s">
        <v>102</v>
      </c>
      <c r="I72" s="77">
        <v>8539</v>
      </c>
      <c r="J72" s="77">
        <v>20600</v>
      </c>
      <c r="K72" s="77">
        <v>0</v>
      </c>
      <c r="L72" s="77">
        <v>1759.0340000000001</v>
      </c>
      <c r="M72" s="78">
        <v>2.0000000000000001E-4</v>
      </c>
      <c r="N72" s="78">
        <v>2.0999999999999999E-3</v>
      </c>
      <c r="O72" s="78">
        <v>4.0000000000000002E-4</v>
      </c>
    </row>
    <row r="73" spans="2:15">
      <c r="B73" t="s">
        <v>736</v>
      </c>
      <c r="C73" t="s">
        <v>737</v>
      </c>
      <c r="D73" t="s">
        <v>100</v>
      </c>
      <c r="E73" t="s">
        <v>123</v>
      </c>
      <c r="F73" t="s">
        <v>738</v>
      </c>
      <c r="G73" t="s">
        <v>351</v>
      </c>
      <c r="H73" t="s">
        <v>102</v>
      </c>
      <c r="I73" s="77">
        <v>1490258</v>
      </c>
      <c r="J73" s="77">
        <v>861</v>
      </c>
      <c r="K73" s="77">
        <v>0</v>
      </c>
      <c r="L73" s="77">
        <v>12831.12138</v>
      </c>
      <c r="M73" s="78">
        <v>1.3100000000000001E-2</v>
      </c>
      <c r="N73" s="78">
        <v>1.52E-2</v>
      </c>
      <c r="O73" s="78">
        <v>2.7000000000000001E-3</v>
      </c>
    </row>
    <row r="74" spans="2:15">
      <c r="B74" t="s">
        <v>739</v>
      </c>
      <c r="C74" t="s">
        <v>740</v>
      </c>
      <c r="D74" t="s">
        <v>100</v>
      </c>
      <c r="E74" t="s">
        <v>123</v>
      </c>
      <c r="F74" t="s">
        <v>741</v>
      </c>
      <c r="G74" t="s">
        <v>386</v>
      </c>
      <c r="H74" t="s">
        <v>102</v>
      </c>
      <c r="I74" s="77">
        <v>8370894</v>
      </c>
      <c r="J74" s="77">
        <v>135.4</v>
      </c>
      <c r="K74" s="77">
        <v>0</v>
      </c>
      <c r="L74" s="77">
        <v>11334.190476</v>
      </c>
      <c r="M74" s="78">
        <v>4.7899999999999998E-2</v>
      </c>
      <c r="N74" s="78">
        <v>1.34E-2</v>
      </c>
      <c r="O74" s="78">
        <v>2.3999999999999998E-3</v>
      </c>
    </row>
    <row r="75" spans="2:15">
      <c r="B75" s="79" t="s">
        <v>742</v>
      </c>
      <c r="E75" s="16"/>
      <c r="F75" s="16"/>
      <c r="G75" s="16"/>
      <c r="I75" s="81">
        <v>0</v>
      </c>
      <c r="K75" s="81">
        <v>0</v>
      </c>
      <c r="L75" s="81">
        <v>0</v>
      </c>
      <c r="N75" s="80">
        <v>0</v>
      </c>
      <c r="O75" s="80">
        <v>0</v>
      </c>
    </row>
    <row r="76" spans="2:15">
      <c r="B76" t="s">
        <v>229</v>
      </c>
      <c r="C76" t="s">
        <v>229</v>
      </c>
      <c r="E76" s="16"/>
      <c r="F76" s="16"/>
      <c r="G76" t="s">
        <v>229</v>
      </c>
      <c r="H76" t="s">
        <v>229</v>
      </c>
      <c r="I76" s="77">
        <v>0</v>
      </c>
      <c r="J76" s="77">
        <v>0</v>
      </c>
      <c r="L76" s="77">
        <v>0</v>
      </c>
      <c r="M76" s="78">
        <v>0</v>
      </c>
      <c r="N76" s="78">
        <v>0</v>
      </c>
      <c r="O76" s="78">
        <v>0</v>
      </c>
    </row>
    <row r="77" spans="2:15">
      <c r="B77" s="79" t="s">
        <v>234</v>
      </c>
      <c r="E77" s="16"/>
      <c r="F77" s="16"/>
      <c r="G77" s="16"/>
      <c r="I77" s="81">
        <v>4888780.08</v>
      </c>
      <c r="K77" s="81">
        <v>30.691579999999998</v>
      </c>
      <c r="L77" s="81">
        <v>251502.98653324074</v>
      </c>
      <c r="N77" s="80">
        <v>0.29809999999999998</v>
      </c>
      <c r="O77" s="80">
        <v>5.3800000000000001E-2</v>
      </c>
    </row>
    <row r="78" spans="2:15">
      <c r="B78" s="79" t="s">
        <v>305</v>
      </c>
      <c r="E78" s="16"/>
      <c r="F78" s="16"/>
      <c r="G78" s="16"/>
      <c r="I78" s="81">
        <v>4416274</v>
      </c>
      <c r="K78" s="81">
        <v>0</v>
      </c>
      <c r="L78" s="81">
        <v>103724.3524647095</v>
      </c>
      <c r="N78" s="80">
        <v>0.1229</v>
      </c>
      <c r="O78" s="80">
        <v>2.2200000000000001E-2</v>
      </c>
    </row>
    <row r="79" spans="2:15">
      <c r="B79" t="s">
        <v>743</v>
      </c>
      <c r="C79" t="s">
        <v>744</v>
      </c>
      <c r="D79" t="s">
        <v>745</v>
      </c>
      <c r="E79" t="s">
        <v>576</v>
      </c>
      <c r="F79" t="s">
        <v>746</v>
      </c>
      <c r="G79" t="s">
        <v>747</v>
      </c>
      <c r="H79" t="s">
        <v>106</v>
      </c>
      <c r="I79" s="77">
        <v>227872</v>
      </c>
      <c r="J79" s="77">
        <v>942</v>
      </c>
      <c r="K79" s="77">
        <v>0</v>
      </c>
      <c r="L79" s="77">
        <v>6675.7836864000001</v>
      </c>
      <c r="M79" s="78">
        <v>4.5999999999999999E-3</v>
      </c>
      <c r="N79" s="78">
        <v>7.9000000000000008E-3</v>
      </c>
      <c r="O79" s="78">
        <v>1.4E-3</v>
      </c>
    </row>
    <row r="80" spans="2:15">
      <c r="B80" t="s">
        <v>748</v>
      </c>
      <c r="C80" t="s">
        <v>749</v>
      </c>
      <c r="D80" t="s">
        <v>750</v>
      </c>
      <c r="E80" t="s">
        <v>576</v>
      </c>
      <c r="F80" t="s">
        <v>751</v>
      </c>
      <c r="G80" t="s">
        <v>752</v>
      </c>
      <c r="H80" t="s">
        <v>106</v>
      </c>
      <c r="I80" s="77">
        <v>24294</v>
      </c>
      <c r="J80" s="77">
        <v>15225</v>
      </c>
      <c r="K80" s="77">
        <v>0</v>
      </c>
      <c r="L80" s="77">
        <v>11503.148265</v>
      </c>
      <c r="M80" s="78">
        <v>5.0000000000000001E-4</v>
      </c>
      <c r="N80" s="78">
        <v>1.3599999999999999E-2</v>
      </c>
      <c r="O80" s="78">
        <v>2.5000000000000001E-3</v>
      </c>
    </row>
    <row r="81" spans="2:15">
      <c r="B81" t="s">
        <v>753</v>
      </c>
      <c r="C81" t="s">
        <v>754</v>
      </c>
      <c r="D81" t="s">
        <v>750</v>
      </c>
      <c r="E81" t="s">
        <v>576</v>
      </c>
      <c r="F81" t="s">
        <v>755</v>
      </c>
      <c r="G81" t="s">
        <v>756</v>
      </c>
      <c r="H81" t="s">
        <v>106</v>
      </c>
      <c r="I81" s="77">
        <v>13256</v>
      </c>
      <c r="J81" s="77">
        <v>11370</v>
      </c>
      <c r="K81" s="77">
        <v>0</v>
      </c>
      <c r="L81" s="77">
        <v>4687.4143919999997</v>
      </c>
      <c r="M81" s="78">
        <v>4.0000000000000002E-4</v>
      </c>
      <c r="N81" s="78">
        <v>5.5999999999999999E-3</v>
      </c>
      <c r="O81" s="78">
        <v>1E-3</v>
      </c>
    </row>
    <row r="82" spans="2:15">
      <c r="B82" t="s">
        <v>757</v>
      </c>
      <c r="C82" t="s">
        <v>758</v>
      </c>
      <c r="D82" t="s">
        <v>745</v>
      </c>
      <c r="E82" t="s">
        <v>576</v>
      </c>
      <c r="F82" t="s">
        <v>759</v>
      </c>
      <c r="G82" t="s">
        <v>756</v>
      </c>
      <c r="H82" t="s">
        <v>106</v>
      </c>
      <c r="I82" s="77">
        <v>3981429</v>
      </c>
      <c r="J82" s="77">
        <v>550.005</v>
      </c>
      <c r="K82" s="77">
        <v>0</v>
      </c>
      <c r="L82" s="77">
        <v>68102.962157209506</v>
      </c>
      <c r="M82" s="78">
        <v>1.7299999999999999E-2</v>
      </c>
      <c r="N82" s="78">
        <v>8.0699999999999994E-2</v>
      </c>
      <c r="O82" s="78">
        <v>1.46E-2</v>
      </c>
    </row>
    <row r="83" spans="2:15">
      <c r="B83" t="s">
        <v>760</v>
      </c>
      <c r="C83" t="s">
        <v>761</v>
      </c>
      <c r="D83" t="s">
        <v>745</v>
      </c>
      <c r="E83" t="s">
        <v>576</v>
      </c>
      <c r="F83" t="s">
        <v>762</v>
      </c>
      <c r="G83" t="s">
        <v>756</v>
      </c>
      <c r="H83" t="s">
        <v>106</v>
      </c>
      <c r="I83" s="77">
        <v>17009</v>
      </c>
      <c r="J83" s="77">
        <v>15779</v>
      </c>
      <c r="K83" s="77">
        <v>0</v>
      </c>
      <c r="L83" s="77">
        <v>8346.7738420999995</v>
      </c>
      <c r="M83" s="78">
        <v>2.9999999999999997E-4</v>
      </c>
      <c r="N83" s="78">
        <v>9.9000000000000008E-3</v>
      </c>
      <c r="O83" s="78">
        <v>1.8E-3</v>
      </c>
    </row>
    <row r="84" spans="2:15">
      <c r="B84" t="s">
        <v>763</v>
      </c>
      <c r="C84" t="s">
        <v>764</v>
      </c>
      <c r="D84" t="s">
        <v>745</v>
      </c>
      <c r="E84" t="s">
        <v>123</v>
      </c>
      <c r="F84" t="s">
        <v>765</v>
      </c>
      <c r="G84" t="s">
        <v>766</v>
      </c>
      <c r="H84" t="s">
        <v>106</v>
      </c>
      <c r="I84" s="77">
        <v>152414</v>
      </c>
      <c r="J84" s="77">
        <v>930</v>
      </c>
      <c r="K84" s="77">
        <v>0</v>
      </c>
      <c r="L84" s="77">
        <v>4408.2701219999999</v>
      </c>
      <c r="M84" s="78">
        <v>2.2000000000000001E-3</v>
      </c>
      <c r="N84" s="78">
        <v>5.1999999999999998E-3</v>
      </c>
      <c r="O84" s="78">
        <v>8.9999999999999998E-4</v>
      </c>
    </row>
    <row r="85" spans="2:15">
      <c r="B85" s="79" t="s">
        <v>306</v>
      </c>
      <c r="E85" s="16"/>
      <c r="F85" s="16"/>
      <c r="G85" s="16"/>
      <c r="I85" s="81">
        <v>472506.08</v>
      </c>
      <c r="K85" s="81">
        <v>30.691579999999998</v>
      </c>
      <c r="L85" s="81">
        <v>147778.63406853125</v>
      </c>
      <c r="N85" s="80">
        <v>0.17519999999999999</v>
      </c>
      <c r="O85" s="80">
        <v>3.1600000000000003E-2</v>
      </c>
    </row>
    <row r="86" spans="2:15">
      <c r="B86" t="s">
        <v>767</v>
      </c>
      <c r="C86" t="s">
        <v>768</v>
      </c>
      <c r="D86" t="s">
        <v>750</v>
      </c>
      <c r="E86" t="s">
        <v>576</v>
      </c>
      <c r="F86" t="s">
        <v>769</v>
      </c>
      <c r="G86" t="s">
        <v>770</v>
      </c>
      <c r="H86" t="s">
        <v>106</v>
      </c>
      <c r="I86" s="77">
        <v>37302</v>
      </c>
      <c r="J86" s="77">
        <v>8240</v>
      </c>
      <c r="K86" s="77">
        <v>0</v>
      </c>
      <c r="L86" s="77">
        <v>9559.1597280000005</v>
      </c>
      <c r="M86" s="78">
        <v>1E-4</v>
      </c>
      <c r="N86" s="78">
        <v>1.1299999999999999E-2</v>
      </c>
      <c r="O86" s="78">
        <v>2E-3</v>
      </c>
    </row>
    <row r="87" spans="2:15">
      <c r="B87" t="s">
        <v>771</v>
      </c>
      <c r="C87" t="s">
        <v>772</v>
      </c>
      <c r="D87" t="s">
        <v>100</v>
      </c>
      <c r="E87" t="s">
        <v>576</v>
      </c>
      <c r="F87" t="s">
        <v>773</v>
      </c>
      <c r="G87" t="s">
        <v>774</v>
      </c>
      <c r="H87" t="s">
        <v>106</v>
      </c>
      <c r="I87" s="77">
        <v>21813</v>
      </c>
      <c r="J87" s="77">
        <v>33635</v>
      </c>
      <c r="K87" s="77">
        <v>0</v>
      </c>
      <c r="L87" s="77">
        <v>22817.4559305</v>
      </c>
      <c r="M87" s="78">
        <v>0</v>
      </c>
      <c r="N87" s="78">
        <v>2.7E-2</v>
      </c>
      <c r="O87" s="78">
        <v>4.8999999999999998E-3</v>
      </c>
    </row>
    <row r="88" spans="2:15">
      <c r="B88" t="s">
        <v>775</v>
      </c>
      <c r="C88" t="s">
        <v>776</v>
      </c>
      <c r="D88" t="s">
        <v>777</v>
      </c>
      <c r="E88" t="s">
        <v>576</v>
      </c>
      <c r="F88" t="s">
        <v>778</v>
      </c>
      <c r="G88" t="s">
        <v>774</v>
      </c>
      <c r="H88" t="s">
        <v>106</v>
      </c>
      <c r="I88" s="77">
        <v>3370</v>
      </c>
      <c r="J88" s="77">
        <v>164900</v>
      </c>
      <c r="K88" s="77">
        <v>0</v>
      </c>
      <c r="L88" s="77">
        <v>17282.674299999999</v>
      </c>
      <c r="M88" s="78">
        <v>0</v>
      </c>
      <c r="N88" s="78">
        <v>2.0500000000000001E-2</v>
      </c>
      <c r="O88" s="78">
        <v>3.7000000000000002E-3</v>
      </c>
    </row>
    <row r="89" spans="2:15">
      <c r="B89" t="s">
        <v>779</v>
      </c>
      <c r="C89" t="s">
        <v>780</v>
      </c>
      <c r="D89" t="s">
        <v>777</v>
      </c>
      <c r="E89" t="s">
        <v>576</v>
      </c>
      <c r="F89" t="s">
        <v>781</v>
      </c>
      <c r="G89" t="s">
        <v>782</v>
      </c>
      <c r="H89" t="s">
        <v>110</v>
      </c>
      <c r="I89" s="77">
        <v>720</v>
      </c>
      <c r="J89" s="77">
        <v>1090</v>
      </c>
      <c r="K89" s="77">
        <v>0</v>
      </c>
      <c r="L89" s="77">
        <v>27.6241752</v>
      </c>
      <c r="M89" s="78">
        <v>0</v>
      </c>
      <c r="N89" s="78">
        <v>0</v>
      </c>
      <c r="O89" s="78">
        <v>0</v>
      </c>
    </row>
    <row r="90" spans="2:15">
      <c r="B90" t="s">
        <v>783</v>
      </c>
      <c r="C90" t="s">
        <v>784</v>
      </c>
      <c r="D90" t="s">
        <v>123</v>
      </c>
      <c r="E90" t="s">
        <v>576</v>
      </c>
      <c r="F90" t="s">
        <v>785</v>
      </c>
      <c r="G90" t="s">
        <v>782</v>
      </c>
      <c r="H90" t="s">
        <v>110</v>
      </c>
      <c r="I90" s="77">
        <v>244648.08</v>
      </c>
      <c r="J90" s="77">
        <v>359.5</v>
      </c>
      <c r="K90" s="77">
        <v>0</v>
      </c>
      <c r="L90" s="77">
        <v>3095.7867125672401</v>
      </c>
      <c r="M90" s="78">
        <v>5.9999999999999995E-4</v>
      </c>
      <c r="N90" s="78">
        <v>3.7000000000000002E-3</v>
      </c>
      <c r="O90" s="78">
        <v>6.9999999999999999E-4</v>
      </c>
    </row>
    <row r="91" spans="2:15">
      <c r="B91" t="s">
        <v>786</v>
      </c>
      <c r="C91" t="s">
        <v>787</v>
      </c>
      <c r="D91" t="s">
        <v>788</v>
      </c>
      <c r="E91" t="s">
        <v>576</v>
      </c>
      <c r="F91" t="s">
        <v>789</v>
      </c>
      <c r="G91" t="s">
        <v>782</v>
      </c>
      <c r="H91" t="s">
        <v>113</v>
      </c>
      <c r="I91" s="77">
        <v>59142</v>
      </c>
      <c r="J91" s="77">
        <v>1432</v>
      </c>
      <c r="K91" s="77">
        <v>0</v>
      </c>
      <c r="L91" s="77">
        <v>3559.661879664</v>
      </c>
      <c r="M91" s="78">
        <v>1.4E-3</v>
      </c>
      <c r="N91" s="78">
        <v>4.1999999999999997E-3</v>
      </c>
      <c r="O91" s="78">
        <v>8.0000000000000004E-4</v>
      </c>
    </row>
    <row r="92" spans="2:15">
      <c r="B92" t="s">
        <v>790</v>
      </c>
      <c r="C92" t="s">
        <v>791</v>
      </c>
      <c r="D92" t="s">
        <v>750</v>
      </c>
      <c r="E92" t="s">
        <v>576</v>
      </c>
      <c r="F92" t="s">
        <v>792</v>
      </c>
      <c r="G92" t="s">
        <v>793</v>
      </c>
      <c r="H92" t="s">
        <v>106</v>
      </c>
      <c r="I92" s="77">
        <v>31892</v>
      </c>
      <c r="J92" s="77">
        <v>12031</v>
      </c>
      <c r="K92" s="77">
        <v>30.691579999999998</v>
      </c>
      <c r="L92" s="77">
        <v>11963.5330572</v>
      </c>
      <c r="M92" s="78">
        <v>0</v>
      </c>
      <c r="N92" s="78">
        <v>1.4200000000000001E-2</v>
      </c>
      <c r="O92" s="78">
        <v>2.5999999999999999E-3</v>
      </c>
    </row>
    <row r="93" spans="2:15">
      <c r="B93" t="s">
        <v>794</v>
      </c>
      <c r="C93" t="s">
        <v>795</v>
      </c>
      <c r="D93" t="s">
        <v>750</v>
      </c>
      <c r="E93" t="s">
        <v>576</v>
      </c>
      <c r="F93" t="s">
        <v>796</v>
      </c>
      <c r="G93" t="s">
        <v>756</v>
      </c>
      <c r="H93" t="s">
        <v>106</v>
      </c>
      <c r="I93" s="77">
        <v>16262</v>
      </c>
      <c r="J93" s="77">
        <v>11879</v>
      </c>
      <c r="K93" s="77">
        <v>0</v>
      </c>
      <c r="L93" s="77">
        <v>6007.7828677999996</v>
      </c>
      <c r="M93" s="78">
        <v>0</v>
      </c>
      <c r="N93" s="78">
        <v>7.1000000000000004E-3</v>
      </c>
      <c r="O93" s="78">
        <v>1.2999999999999999E-3</v>
      </c>
    </row>
    <row r="94" spans="2:15">
      <c r="B94" t="s">
        <v>797</v>
      </c>
      <c r="C94" t="s">
        <v>798</v>
      </c>
      <c r="D94" t="s">
        <v>750</v>
      </c>
      <c r="E94" t="s">
        <v>576</v>
      </c>
      <c r="F94" t="s">
        <v>799</v>
      </c>
      <c r="G94" t="s">
        <v>756</v>
      </c>
      <c r="H94" t="s">
        <v>106</v>
      </c>
      <c r="I94" s="77">
        <v>739</v>
      </c>
      <c r="J94" s="77">
        <v>333434</v>
      </c>
      <c r="K94" s="77">
        <v>0</v>
      </c>
      <c r="L94" s="77">
        <v>7663.2802786000002</v>
      </c>
      <c r="M94" s="78">
        <v>0</v>
      </c>
      <c r="N94" s="78">
        <v>9.1000000000000004E-3</v>
      </c>
      <c r="O94" s="78">
        <v>1.6000000000000001E-3</v>
      </c>
    </row>
    <row r="95" spans="2:15">
      <c r="B95" t="s">
        <v>800</v>
      </c>
      <c r="C95" t="s">
        <v>801</v>
      </c>
      <c r="D95" t="s">
        <v>750</v>
      </c>
      <c r="E95" t="s">
        <v>576</v>
      </c>
      <c r="F95" t="s">
        <v>802</v>
      </c>
      <c r="G95" t="s">
        <v>756</v>
      </c>
      <c r="H95" t="s">
        <v>106</v>
      </c>
      <c r="I95" s="77">
        <v>23208</v>
      </c>
      <c r="J95" s="77">
        <v>33632</v>
      </c>
      <c r="K95" s="77">
        <v>0</v>
      </c>
      <c r="L95" s="77">
        <v>24274.5282816</v>
      </c>
      <c r="M95" s="78">
        <v>0</v>
      </c>
      <c r="N95" s="78">
        <v>2.8799999999999999E-2</v>
      </c>
      <c r="O95" s="78">
        <v>5.1999999999999998E-3</v>
      </c>
    </row>
    <row r="96" spans="2:15">
      <c r="B96" t="s">
        <v>803</v>
      </c>
      <c r="C96" t="s">
        <v>804</v>
      </c>
      <c r="D96" t="s">
        <v>750</v>
      </c>
      <c r="E96" t="s">
        <v>576</v>
      </c>
      <c r="F96" t="s">
        <v>805</v>
      </c>
      <c r="G96" t="s">
        <v>766</v>
      </c>
      <c r="H96" t="s">
        <v>106</v>
      </c>
      <c r="I96" s="77">
        <v>30678</v>
      </c>
      <c r="J96" s="77">
        <v>17757</v>
      </c>
      <c r="K96" s="77">
        <v>0</v>
      </c>
      <c r="L96" s="77">
        <v>16941.701550599999</v>
      </c>
      <c r="M96" s="78">
        <v>0</v>
      </c>
      <c r="N96" s="78">
        <v>2.01E-2</v>
      </c>
      <c r="O96" s="78">
        <v>3.5999999999999999E-3</v>
      </c>
    </row>
    <row r="97" spans="2:15">
      <c r="B97" t="s">
        <v>806</v>
      </c>
      <c r="C97" t="s">
        <v>807</v>
      </c>
      <c r="D97" t="s">
        <v>750</v>
      </c>
      <c r="E97" t="s">
        <v>576</v>
      </c>
      <c r="F97" t="s">
        <v>808</v>
      </c>
      <c r="G97" t="s">
        <v>766</v>
      </c>
      <c r="H97" t="s">
        <v>106</v>
      </c>
      <c r="I97" s="77">
        <v>2732</v>
      </c>
      <c r="J97" s="77">
        <v>289359</v>
      </c>
      <c r="K97" s="77">
        <v>0</v>
      </c>
      <c r="L97" s="77">
        <v>24585.4453068</v>
      </c>
      <c r="M97" s="78">
        <v>0</v>
      </c>
      <c r="N97" s="78">
        <v>2.9100000000000001E-2</v>
      </c>
      <c r="O97" s="78">
        <v>5.3E-3</v>
      </c>
    </row>
    <row r="98" spans="2:15">
      <c r="B98" t="s">
        <v>236</v>
      </c>
      <c r="E98" s="16"/>
      <c r="F98" s="16"/>
      <c r="G98" s="16"/>
    </row>
    <row r="99" spans="2:15">
      <c r="B99" t="s">
        <v>299</v>
      </c>
      <c r="E99" s="16"/>
      <c r="F99" s="16"/>
      <c r="G99" s="16"/>
    </row>
    <row r="100" spans="2:15">
      <c r="B100" t="s">
        <v>300</v>
      </c>
      <c r="E100" s="16"/>
      <c r="F100" s="16"/>
      <c r="G100" s="16"/>
    </row>
    <row r="101" spans="2:15">
      <c r="B101" t="s">
        <v>301</v>
      </c>
      <c r="E101" s="16"/>
      <c r="F101" s="16"/>
      <c r="G101" s="16"/>
    </row>
    <row r="102" spans="2:15">
      <c r="B102" t="s">
        <v>302</v>
      </c>
      <c r="E102" s="16"/>
      <c r="F102" s="16"/>
      <c r="G102" s="16"/>
    </row>
    <row r="103" spans="2:15">
      <c r="E103" s="16"/>
      <c r="F103" s="16"/>
      <c r="G103" s="16"/>
    </row>
    <row r="104" spans="2:15">
      <c r="E104" s="16"/>
      <c r="F104" s="16"/>
      <c r="G104" s="16"/>
    </row>
    <row r="105" spans="2:15">
      <c r="E105" s="16"/>
      <c r="F105" s="16"/>
      <c r="G105" s="16"/>
    </row>
    <row r="106" spans="2:15">
      <c r="E106" s="16"/>
      <c r="F106" s="16"/>
      <c r="G106" s="16"/>
    </row>
    <row r="107" spans="2:15">
      <c r="E107" s="16"/>
      <c r="F107" s="16"/>
      <c r="G107" s="16"/>
    </row>
    <row r="108" spans="2:15">
      <c r="E108" s="16"/>
      <c r="F108" s="16"/>
      <c r="G108" s="16"/>
    </row>
    <row r="109" spans="2:15">
      <c r="E109" s="16"/>
      <c r="F109" s="16"/>
      <c r="G109" s="16"/>
    </row>
    <row r="110" spans="2:15">
      <c r="E110" s="16"/>
      <c r="F110" s="16"/>
      <c r="G110" s="16"/>
    </row>
    <row r="111" spans="2:15"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19371618.140000001</v>
      </c>
      <c r="I11" s="7"/>
      <c r="J11" s="75">
        <v>783.33422029999997</v>
      </c>
      <c r="K11" s="75">
        <v>947514.02392863715</v>
      </c>
      <c r="L11" s="7"/>
      <c r="M11" s="76">
        <v>1</v>
      </c>
      <c r="N11" s="76">
        <v>0.2026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16017941.140000001</v>
      </c>
      <c r="J12" s="81">
        <v>0</v>
      </c>
      <c r="K12" s="81">
        <v>269751.05429945397</v>
      </c>
      <c r="M12" s="80">
        <v>0.28470000000000001</v>
      </c>
      <c r="N12" s="80">
        <v>5.7700000000000001E-2</v>
      </c>
    </row>
    <row r="13" spans="2:63">
      <c r="B13" s="79" t="s">
        <v>809</v>
      </c>
      <c r="D13" s="16"/>
      <c r="E13" s="16"/>
      <c r="F13" s="16"/>
      <c r="G13" s="16"/>
      <c r="H13" s="81">
        <v>3657936</v>
      </c>
      <c r="J13" s="81">
        <v>0</v>
      </c>
      <c r="K13" s="81">
        <v>107444.65211</v>
      </c>
      <c r="M13" s="80">
        <v>0.1134</v>
      </c>
      <c r="N13" s="80">
        <v>2.3E-2</v>
      </c>
    </row>
    <row r="14" spans="2:63">
      <c r="B14" t="s">
        <v>810</v>
      </c>
      <c r="C14" t="s">
        <v>811</v>
      </c>
      <c r="D14" t="s">
        <v>100</v>
      </c>
      <c r="E14" t="s">
        <v>812</v>
      </c>
      <c r="F14" t="s">
        <v>813</v>
      </c>
      <c r="G14" t="s">
        <v>102</v>
      </c>
      <c r="H14" s="77">
        <v>565571</v>
      </c>
      <c r="I14" s="77">
        <v>1199</v>
      </c>
      <c r="J14" s="77">
        <v>0</v>
      </c>
      <c r="K14" s="77">
        <v>6781.1962899999999</v>
      </c>
      <c r="L14" s="78">
        <v>1.0500000000000001E-2</v>
      </c>
      <c r="M14" s="78">
        <v>7.1999999999999998E-3</v>
      </c>
      <c r="N14" s="78">
        <v>1.4E-3</v>
      </c>
    </row>
    <row r="15" spans="2:63">
      <c r="B15" t="s">
        <v>814</v>
      </c>
      <c r="C15" t="s">
        <v>815</v>
      </c>
      <c r="D15" t="s">
        <v>100</v>
      </c>
      <c r="E15" t="s">
        <v>816</v>
      </c>
      <c r="F15" t="s">
        <v>813</v>
      </c>
      <c r="G15" t="s">
        <v>102</v>
      </c>
      <c r="H15" s="77">
        <v>683877</v>
      </c>
      <c r="I15" s="77">
        <v>3137</v>
      </c>
      <c r="J15" s="77">
        <v>0</v>
      </c>
      <c r="K15" s="77">
        <v>21453.22149</v>
      </c>
      <c r="L15" s="78">
        <v>2.8E-3</v>
      </c>
      <c r="M15" s="78">
        <v>2.2599999999999999E-2</v>
      </c>
      <c r="N15" s="78">
        <v>4.5999999999999999E-3</v>
      </c>
    </row>
    <row r="16" spans="2:63">
      <c r="B16" t="s">
        <v>817</v>
      </c>
      <c r="C16" t="s">
        <v>818</v>
      </c>
      <c r="D16" t="s">
        <v>100</v>
      </c>
      <c r="E16" t="s">
        <v>816</v>
      </c>
      <c r="F16" t="s">
        <v>813</v>
      </c>
      <c r="G16" t="s">
        <v>102</v>
      </c>
      <c r="H16" s="77">
        <v>1585489</v>
      </c>
      <c r="I16" s="77">
        <v>1966</v>
      </c>
      <c r="J16" s="77">
        <v>0</v>
      </c>
      <c r="K16" s="77">
        <v>31170.713739999999</v>
      </c>
      <c r="L16" s="78">
        <v>5.0000000000000001E-3</v>
      </c>
      <c r="M16" s="78">
        <v>3.2899999999999999E-2</v>
      </c>
      <c r="N16" s="78">
        <v>6.7000000000000002E-3</v>
      </c>
    </row>
    <row r="17" spans="2:14">
      <c r="B17" t="s">
        <v>819</v>
      </c>
      <c r="C17" t="s">
        <v>820</v>
      </c>
      <c r="D17" t="s">
        <v>100</v>
      </c>
      <c r="E17" t="s">
        <v>821</v>
      </c>
      <c r="F17" t="s">
        <v>813</v>
      </c>
      <c r="G17" t="s">
        <v>102</v>
      </c>
      <c r="H17" s="77">
        <v>650319</v>
      </c>
      <c r="I17" s="77">
        <v>2141</v>
      </c>
      <c r="J17" s="77">
        <v>0</v>
      </c>
      <c r="K17" s="77">
        <v>13923.32979</v>
      </c>
      <c r="L17" s="78">
        <v>6.9999999999999999E-4</v>
      </c>
      <c r="M17" s="78">
        <v>1.47E-2</v>
      </c>
      <c r="N17" s="78">
        <v>3.0000000000000001E-3</v>
      </c>
    </row>
    <row r="18" spans="2:14">
      <c r="B18" t="s">
        <v>822</v>
      </c>
      <c r="C18" t="s">
        <v>823</v>
      </c>
      <c r="D18" t="s">
        <v>100</v>
      </c>
      <c r="E18" t="s">
        <v>824</v>
      </c>
      <c r="F18" t="s">
        <v>813</v>
      </c>
      <c r="G18" t="s">
        <v>102</v>
      </c>
      <c r="H18" s="77">
        <v>153076</v>
      </c>
      <c r="I18" s="77">
        <v>19590</v>
      </c>
      <c r="J18" s="77">
        <v>0</v>
      </c>
      <c r="K18" s="77">
        <v>29987.588400000001</v>
      </c>
      <c r="L18" s="78">
        <v>5.4999999999999997E-3</v>
      </c>
      <c r="M18" s="78">
        <v>3.1600000000000003E-2</v>
      </c>
      <c r="N18" s="78">
        <v>6.4000000000000003E-3</v>
      </c>
    </row>
    <row r="19" spans="2:14">
      <c r="B19" t="s">
        <v>825</v>
      </c>
      <c r="C19" t="s">
        <v>826</v>
      </c>
      <c r="D19" t="s">
        <v>100</v>
      </c>
      <c r="E19" t="s">
        <v>824</v>
      </c>
      <c r="F19" t="s">
        <v>813</v>
      </c>
      <c r="G19" t="s">
        <v>102</v>
      </c>
      <c r="H19" s="77">
        <v>19604</v>
      </c>
      <c r="I19" s="77">
        <v>21060</v>
      </c>
      <c r="J19" s="77">
        <v>0</v>
      </c>
      <c r="K19" s="77">
        <v>4128.6023999999998</v>
      </c>
      <c r="L19" s="78">
        <v>1E-3</v>
      </c>
      <c r="M19" s="78">
        <v>4.4000000000000003E-3</v>
      </c>
      <c r="N19" s="78">
        <v>8.9999999999999998E-4</v>
      </c>
    </row>
    <row r="20" spans="2:14">
      <c r="B20" s="79" t="s">
        <v>827</v>
      </c>
      <c r="D20" s="16"/>
      <c r="E20" s="16"/>
      <c r="F20" s="16"/>
      <c r="G20" s="16"/>
      <c r="H20" s="81">
        <v>1970803</v>
      </c>
      <c r="J20" s="81">
        <v>0</v>
      </c>
      <c r="K20" s="81">
        <v>95424.527679999999</v>
      </c>
      <c r="M20" s="80">
        <v>0.1007</v>
      </c>
      <c r="N20" s="80">
        <v>2.0400000000000001E-2</v>
      </c>
    </row>
    <row r="21" spans="2:14">
      <c r="B21" t="s">
        <v>828</v>
      </c>
      <c r="C21" t="s">
        <v>829</v>
      </c>
      <c r="D21" t="s">
        <v>100</v>
      </c>
      <c r="E21" t="s">
        <v>824</v>
      </c>
      <c r="F21" t="s">
        <v>813</v>
      </c>
      <c r="G21" t="s">
        <v>102</v>
      </c>
      <c r="H21" s="77">
        <v>70941</v>
      </c>
      <c r="I21" s="77">
        <v>4379</v>
      </c>
      <c r="J21" s="77">
        <v>0</v>
      </c>
      <c r="K21" s="77">
        <v>3106.50639</v>
      </c>
      <c r="L21" s="78">
        <v>2.0299999999999999E-2</v>
      </c>
      <c r="M21" s="78">
        <v>3.3E-3</v>
      </c>
      <c r="N21" s="78">
        <v>6.9999999999999999E-4</v>
      </c>
    </row>
    <row r="22" spans="2:14">
      <c r="B22" t="s">
        <v>830</v>
      </c>
      <c r="C22" t="s">
        <v>831</v>
      </c>
      <c r="D22" t="s">
        <v>100</v>
      </c>
      <c r="E22" t="s">
        <v>824</v>
      </c>
      <c r="F22" t="s">
        <v>813</v>
      </c>
      <c r="G22" t="s">
        <v>102</v>
      </c>
      <c r="H22" s="77">
        <v>45626</v>
      </c>
      <c r="I22" s="77">
        <v>9537</v>
      </c>
      <c r="J22" s="77">
        <v>0</v>
      </c>
      <c r="K22" s="77">
        <v>4351.3516200000004</v>
      </c>
      <c r="L22" s="78">
        <v>1.44E-2</v>
      </c>
      <c r="M22" s="78">
        <v>4.5999999999999999E-3</v>
      </c>
      <c r="N22" s="78">
        <v>8.9999999999999998E-4</v>
      </c>
    </row>
    <row r="23" spans="2:14">
      <c r="B23" t="s">
        <v>832</v>
      </c>
      <c r="C23" t="s">
        <v>833</v>
      </c>
      <c r="D23" t="s">
        <v>100</v>
      </c>
      <c r="E23" t="s">
        <v>824</v>
      </c>
      <c r="F23" t="s">
        <v>813</v>
      </c>
      <c r="G23" t="s">
        <v>102</v>
      </c>
      <c r="H23" s="77">
        <v>282529</v>
      </c>
      <c r="I23" s="77">
        <v>3543</v>
      </c>
      <c r="J23" s="77">
        <v>0</v>
      </c>
      <c r="K23" s="77">
        <v>10010.002469999999</v>
      </c>
      <c r="L23" s="78">
        <v>8.3000000000000001E-3</v>
      </c>
      <c r="M23" s="78">
        <v>1.06E-2</v>
      </c>
      <c r="N23" s="78">
        <v>2.0999999999999999E-3</v>
      </c>
    </row>
    <row r="24" spans="2:14">
      <c r="B24" t="s">
        <v>834</v>
      </c>
      <c r="C24" t="s">
        <v>835</v>
      </c>
      <c r="D24" t="s">
        <v>100</v>
      </c>
      <c r="E24" t="s">
        <v>824</v>
      </c>
      <c r="F24" t="s">
        <v>813</v>
      </c>
      <c r="G24" t="s">
        <v>102</v>
      </c>
      <c r="H24" s="77">
        <v>1571707</v>
      </c>
      <c r="I24" s="77">
        <v>4960</v>
      </c>
      <c r="J24" s="77">
        <v>0</v>
      </c>
      <c r="K24" s="77">
        <v>77956.667199999996</v>
      </c>
      <c r="L24" s="78">
        <v>2.2599999999999999E-2</v>
      </c>
      <c r="M24" s="78">
        <v>8.2299999999999998E-2</v>
      </c>
      <c r="N24" s="78">
        <v>1.67E-2</v>
      </c>
    </row>
    <row r="25" spans="2:14">
      <c r="B25" s="79" t="s">
        <v>836</v>
      </c>
      <c r="D25" s="16"/>
      <c r="E25" s="16"/>
      <c r="F25" s="16"/>
      <c r="G25" s="16"/>
      <c r="H25" s="81">
        <v>10389202.140000001</v>
      </c>
      <c r="J25" s="81">
        <v>0</v>
      </c>
      <c r="K25" s="81">
        <v>66881.874509454006</v>
      </c>
      <c r="M25" s="80">
        <v>7.0599999999999996E-2</v>
      </c>
      <c r="N25" s="80">
        <v>1.43E-2</v>
      </c>
    </row>
    <row r="26" spans="2:14">
      <c r="B26" t="s">
        <v>837</v>
      </c>
      <c r="C26" t="s">
        <v>838</v>
      </c>
      <c r="D26" t="s">
        <v>100</v>
      </c>
      <c r="E26" t="s">
        <v>821</v>
      </c>
      <c r="F26" t="s">
        <v>839</v>
      </c>
      <c r="G26" t="s">
        <v>102</v>
      </c>
      <c r="H26" s="77">
        <v>3030470</v>
      </c>
      <c r="I26" s="77">
        <v>382.36</v>
      </c>
      <c r="J26" s="77">
        <v>0</v>
      </c>
      <c r="K26" s="77">
        <v>11587.305092000001</v>
      </c>
      <c r="L26" s="78">
        <v>1.1000000000000001E-3</v>
      </c>
      <c r="M26" s="78">
        <v>1.2200000000000001E-2</v>
      </c>
      <c r="N26" s="78">
        <v>2.5000000000000001E-3</v>
      </c>
    </row>
    <row r="27" spans="2:14">
      <c r="B27" t="s">
        <v>840</v>
      </c>
      <c r="C27" t="s">
        <v>841</v>
      </c>
      <c r="D27" t="s">
        <v>100</v>
      </c>
      <c r="E27" t="s">
        <v>821</v>
      </c>
      <c r="F27" t="s">
        <v>839</v>
      </c>
      <c r="G27" t="s">
        <v>102</v>
      </c>
      <c r="H27" s="77">
        <v>6543958.1399999997</v>
      </c>
      <c r="I27" s="77">
        <v>371.11</v>
      </c>
      <c r="J27" s="77">
        <v>0</v>
      </c>
      <c r="K27" s="77">
        <v>24285.283053354</v>
      </c>
      <c r="L27" s="78">
        <v>4.7999999999999996E-3</v>
      </c>
      <c r="M27" s="78">
        <v>2.5600000000000001E-2</v>
      </c>
      <c r="N27" s="78">
        <v>5.1999999999999998E-3</v>
      </c>
    </row>
    <row r="28" spans="2:14">
      <c r="B28" t="s">
        <v>842</v>
      </c>
      <c r="C28" t="s">
        <v>843</v>
      </c>
      <c r="D28" t="s">
        <v>100</v>
      </c>
      <c r="E28" t="s">
        <v>821</v>
      </c>
      <c r="F28" t="s">
        <v>839</v>
      </c>
      <c r="G28" t="s">
        <v>102</v>
      </c>
      <c r="H28" s="77">
        <v>532687</v>
      </c>
      <c r="I28" s="77">
        <v>3792.73</v>
      </c>
      <c r="J28" s="77">
        <v>0</v>
      </c>
      <c r="K28" s="77">
        <v>20203.379655100001</v>
      </c>
      <c r="L28" s="78">
        <v>2.6800000000000001E-2</v>
      </c>
      <c r="M28" s="78">
        <v>2.1299999999999999E-2</v>
      </c>
      <c r="N28" s="78">
        <v>4.3E-3</v>
      </c>
    </row>
    <row r="29" spans="2:14">
      <c r="B29" t="s">
        <v>844</v>
      </c>
      <c r="C29" t="s">
        <v>845</v>
      </c>
      <c r="D29" t="s">
        <v>100</v>
      </c>
      <c r="E29" t="s">
        <v>824</v>
      </c>
      <c r="F29" t="s">
        <v>839</v>
      </c>
      <c r="G29" t="s">
        <v>102</v>
      </c>
      <c r="H29" s="77">
        <v>282087</v>
      </c>
      <c r="I29" s="77">
        <v>3830.7</v>
      </c>
      <c r="J29" s="77">
        <v>0</v>
      </c>
      <c r="K29" s="77">
        <v>10805.906709000001</v>
      </c>
      <c r="L29" s="78">
        <v>4.5999999999999999E-3</v>
      </c>
      <c r="M29" s="78">
        <v>1.14E-2</v>
      </c>
      <c r="N29" s="78">
        <v>2.3E-3</v>
      </c>
    </row>
    <row r="30" spans="2:14">
      <c r="B30" s="79" t="s">
        <v>846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573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847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229</v>
      </c>
      <c r="C35" t="s">
        <v>229</v>
      </c>
      <c r="D35" s="16"/>
      <c r="E35" s="16"/>
      <c r="F35" t="s">
        <v>229</v>
      </c>
      <c r="G35" t="s">
        <v>229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234</v>
      </c>
      <c r="D36" s="16"/>
      <c r="E36" s="16"/>
      <c r="F36" s="16"/>
      <c r="G36" s="16"/>
      <c r="H36" s="81">
        <v>3353677</v>
      </c>
      <c r="J36" s="81">
        <v>783.33422029999997</v>
      </c>
      <c r="K36" s="81">
        <v>677762.96962918318</v>
      </c>
      <c r="M36" s="80">
        <v>0.71530000000000005</v>
      </c>
      <c r="N36" s="80">
        <v>0.1449</v>
      </c>
    </row>
    <row r="37" spans="2:14">
      <c r="B37" s="79" t="s">
        <v>848</v>
      </c>
      <c r="D37" s="16"/>
      <c r="E37" s="16"/>
      <c r="F37" s="16"/>
      <c r="G37" s="16"/>
      <c r="H37" s="81">
        <v>3353677</v>
      </c>
      <c r="J37" s="81">
        <v>783.33422029999997</v>
      </c>
      <c r="K37" s="81">
        <v>677762.96962918318</v>
      </c>
      <c r="M37" s="80">
        <v>0.71530000000000005</v>
      </c>
      <c r="N37" s="80">
        <v>0.1449</v>
      </c>
    </row>
    <row r="38" spans="2:14">
      <c r="B38" t="s">
        <v>849</v>
      </c>
      <c r="C38" t="s">
        <v>850</v>
      </c>
      <c r="D38" t="s">
        <v>777</v>
      </c>
      <c r="E38" t="s">
        <v>851</v>
      </c>
      <c r="F38" t="s">
        <v>852</v>
      </c>
      <c r="G38" t="s">
        <v>110</v>
      </c>
      <c r="H38" s="77">
        <v>17472</v>
      </c>
      <c r="I38" s="77">
        <v>13462</v>
      </c>
      <c r="J38" s="77">
        <v>0</v>
      </c>
      <c r="K38" s="77">
        <v>8279.0886447360008</v>
      </c>
      <c r="L38" s="78">
        <v>0</v>
      </c>
      <c r="M38" s="78">
        <v>8.6999999999999994E-3</v>
      </c>
      <c r="N38" s="78">
        <v>1.8E-3</v>
      </c>
    </row>
    <row r="39" spans="2:14">
      <c r="B39" t="s">
        <v>853</v>
      </c>
      <c r="C39" t="s">
        <v>854</v>
      </c>
      <c r="D39" t="s">
        <v>750</v>
      </c>
      <c r="E39" t="s">
        <v>851</v>
      </c>
      <c r="F39" t="s">
        <v>852</v>
      </c>
      <c r="G39" t="s">
        <v>106</v>
      </c>
      <c r="H39" s="77">
        <v>72202</v>
      </c>
      <c r="I39" s="77">
        <v>22245</v>
      </c>
      <c r="J39" s="77">
        <v>0</v>
      </c>
      <c r="K39" s="77">
        <v>49950.751538999997</v>
      </c>
      <c r="L39" s="78">
        <v>0</v>
      </c>
      <c r="M39" s="78">
        <v>5.2699999999999997E-2</v>
      </c>
      <c r="N39" s="78">
        <v>1.0699999999999999E-2</v>
      </c>
    </row>
    <row r="40" spans="2:14">
      <c r="B40" t="s">
        <v>855</v>
      </c>
      <c r="C40" t="s">
        <v>856</v>
      </c>
      <c r="D40" t="s">
        <v>750</v>
      </c>
      <c r="E40" t="s">
        <v>857</v>
      </c>
      <c r="F40" t="s">
        <v>852</v>
      </c>
      <c r="G40" t="s">
        <v>106</v>
      </c>
      <c r="H40" s="77">
        <v>98853</v>
      </c>
      <c r="I40" s="77">
        <v>9061</v>
      </c>
      <c r="J40" s="77">
        <v>0</v>
      </c>
      <c r="K40" s="77">
        <v>27856.488726299998</v>
      </c>
      <c r="L40" s="78">
        <v>0</v>
      </c>
      <c r="M40" s="78">
        <v>2.9399999999999999E-2</v>
      </c>
      <c r="N40" s="78">
        <v>6.0000000000000001E-3</v>
      </c>
    </row>
    <row r="41" spans="2:14">
      <c r="B41" t="s">
        <v>858</v>
      </c>
      <c r="C41" t="s">
        <v>859</v>
      </c>
      <c r="D41" t="s">
        <v>123</v>
      </c>
      <c r="E41" t="s">
        <v>860</v>
      </c>
      <c r="F41" t="s">
        <v>813</v>
      </c>
      <c r="G41" t="s">
        <v>106</v>
      </c>
      <c r="H41" s="77">
        <v>115851</v>
      </c>
      <c r="I41" s="77">
        <v>1983</v>
      </c>
      <c r="J41" s="77">
        <v>0</v>
      </c>
      <c r="K41" s="77">
        <v>7144.6817762999999</v>
      </c>
      <c r="L41" s="78">
        <v>0</v>
      </c>
      <c r="M41" s="78">
        <v>7.4999999999999997E-3</v>
      </c>
      <c r="N41" s="78">
        <v>1.5E-3</v>
      </c>
    </row>
    <row r="42" spans="2:14">
      <c r="B42" t="s">
        <v>861</v>
      </c>
      <c r="C42" t="s">
        <v>862</v>
      </c>
      <c r="D42" t="s">
        <v>750</v>
      </c>
      <c r="E42" t="s">
        <v>863</v>
      </c>
      <c r="F42" t="s">
        <v>813</v>
      </c>
      <c r="G42" t="s">
        <v>106</v>
      </c>
      <c r="H42" s="77">
        <v>26376</v>
      </c>
      <c r="I42" s="77">
        <v>54232</v>
      </c>
      <c r="J42" s="77">
        <v>12.6775418</v>
      </c>
      <c r="K42" s="77">
        <v>44498.840057000001</v>
      </c>
      <c r="L42" s="78">
        <v>0</v>
      </c>
      <c r="M42" s="78">
        <v>4.7E-2</v>
      </c>
      <c r="N42" s="78">
        <v>9.4999999999999998E-3</v>
      </c>
    </row>
    <row r="43" spans="2:14">
      <c r="B43" t="s">
        <v>864</v>
      </c>
      <c r="C43" t="s">
        <v>865</v>
      </c>
      <c r="D43" t="s">
        <v>745</v>
      </c>
      <c r="E43" t="s">
        <v>866</v>
      </c>
      <c r="F43" t="s">
        <v>813</v>
      </c>
      <c r="G43" t="s">
        <v>106</v>
      </c>
      <c r="H43" s="77">
        <v>158440</v>
      </c>
      <c r="I43" s="77">
        <v>5279</v>
      </c>
      <c r="J43" s="77">
        <v>0</v>
      </c>
      <c r="K43" s="77">
        <v>26012.188036</v>
      </c>
      <c r="L43" s="78">
        <v>0</v>
      </c>
      <c r="M43" s="78">
        <v>2.75E-2</v>
      </c>
      <c r="N43" s="78">
        <v>5.5999999999999999E-3</v>
      </c>
    </row>
    <row r="44" spans="2:14">
      <c r="B44" t="s">
        <v>867</v>
      </c>
      <c r="C44" t="s">
        <v>868</v>
      </c>
      <c r="D44" t="s">
        <v>123</v>
      </c>
      <c r="E44" t="s">
        <v>869</v>
      </c>
      <c r="F44" t="s">
        <v>813</v>
      </c>
      <c r="G44" t="s">
        <v>106</v>
      </c>
      <c r="H44" s="77">
        <v>401936</v>
      </c>
      <c r="I44" s="77">
        <v>2879</v>
      </c>
      <c r="J44" s="77">
        <v>123.9820782</v>
      </c>
      <c r="K44" s="77">
        <v>36112.085516599996</v>
      </c>
      <c r="L44" s="78">
        <v>1E-4</v>
      </c>
      <c r="M44" s="78">
        <v>3.8100000000000002E-2</v>
      </c>
      <c r="N44" s="78">
        <v>7.7000000000000002E-3</v>
      </c>
    </row>
    <row r="45" spans="2:14">
      <c r="B45" t="s">
        <v>870</v>
      </c>
      <c r="C45" t="s">
        <v>871</v>
      </c>
      <c r="D45" t="s">
        <v>745</v>
      </c>
      <c r="E45" t="s">
        <v>869</v>
      </c>
      <c r="F45" t="s">
        <v>813</v>
      </c>
      <c r="G45" t="s">
        <v>106</v>
      </c>
      <c r="H45" s="77">
        <v>166882</v>
      </c>
      <c r="I45" s="77">
        <v>2652</v>
      </c>
      <c r="J45" s="77">
        <v>242.37701029999999</v>
      </c>
      <c r="K45" s="77">
        <v>14006.337100700001</v>
      </c>
      <c r="L45" s="78">
        <v>1E-4</v>
      </c>
      <c r="M45" s="78">
        <v>1.4800000000000001E-2</v>
      </c>
      <c r="N45" s="78">
        <v>3.0000000000000001E-3</v>
      </c>
    </row>
    <row r="46" spans="2:14">
      <c r="B46" t="s">
        <v>872</v>
      </c>
      <c r="C46" t="s">
        <v>873</v>
      </c>
      <c r="D46" t="s">
        <v>750</v>
      </c>
      <c r="E46" t="s">
        <v>874</v>
      </c>
      <c r="F46" t="s">
        <v>813</v>
      </c>
      <c r="G46" t="s">
        <v>106</v>
      </c>
      <c r="H46" s="77">
        <v>27144</v>
      </c>
      <c r="I46" s="77">
        <v>16275</v>
      </c>
      <c r="J46" s="77">
        <v>0</v>
      </c>
      <c r="K46" s="77">
        <v>13739.00346</v>
      </c>
      <c r="L46" s="78">
        <v>0</v>
      </c>
      <c r="M46" s="78">
        <v>1.4500000000000001E-2</v>
      </c>
      <c r="N46" s="78">
        <v>2.8999999999999998E-3</v>
      </c>
    </row>
    <row r="47" spans="2:14">
      <c r="B47" t="s">
        <v>875</v>
      </c>
      <c r="C47" t="s">
        <v>876</v>
      </c>
      <c r="D47" t="s">
        <v>745</v>
      </c>
      <c r="E47" t="s">
        <v>877</v>
      </c>
      <c r="F47" t="s">
        <v>813</v>
      </c>
      <c r="G47" t="s">
        <v>106</v>
      </c>
      <c r="H47" s="77">
        <v>14033</v>
      </c>
      <c r="I47" s="77">
        <v>39785</v>
      </c>
      <c r="J47" s="77">
        <v>0</v>
      </c>
      <c r="K47" s="77">
        <v>17363.220345500002</v>
      </c>
      <c r="L47" s="78">
        <v>0</v>
      </c>
      <c r="M47" s="78">
        <v>1.83E-2</v>
      </c>
      <c r="N47" s="78">
        <v>3.7000000000000002E-3</v>
      </c>
    </row>
    <row r="48" spans="2:14">
      <c r="B48" t="s">
        <v>878</v>
      </c>
      <c r="C48" t="s">
        <v>879</v>
      </c>
      <c r="D48" t="s">
        <v>123</v>
      </c>
      <c r="E48" t="s">
        <v>851</v>
      </c>
      <c r="F48" t="s">
        <v>813</v>
      </c>
      <c r="G48" t="s">
        <v>106</v>
      </c>
      <c r="H48" s="77">
        <v>87041</v>
      </c>
      <c r="I48" s="77">
        <v>3658</v>
      </c>
      <c r="J48" s="77">
        <v>0</v>
      </c>
      <c r="K48" s="77">
        <v>9902.1149158000007</v>
      </c>
      <c r="L48" s="78">
        <v>0</v>
      </c>
      <c r="M48" s="78">
        <v>1.0500000000000001E-2</v>
      </c>
      <c r="N48" s="78">
        <v>2.0999999999999999E-3</v>
      </c>
    </row>
    <row r="49" spans="2:14">
      <c r="B49" t="s">
        <v>880</v>
      </c>
      <c r="C49" t="s">
        <v>881</v>
      </c>
      <c r="D49" t="s">
        <v>777</v>
      </c>
      <c r="E49" t="s">
        <v>851</v>
      </c>
      <c r="F49" t="s">
        <v>813</v>
      </c>
      <c r="G49" t="s">
        <v>110</v>
      </c>
      <c r="H49" s="77">
        <v>307131</v>
      </c>
      <c r="I49" s="77">
        <v>1000.8</v>
      </c>
      <c r="J49" s="77">
        <v>0</v>
      </c>
      <c r="K49" s="77">
        <v>10819.352632255201</v>
      </c>
      <c r="L49" s="78">
        <v>2.0000000000000001E-4</v>
      </c>
      <c r="M49" s="78">
        <v>1.14E-2</v>
      </c>
      <c r="N49" s="78">
        <v>2.3E-3</v>
      </c>
    </row>
    <row r="50" spans="2:14">
      <c r="B50" t="s">
        <v>882</v>
      </c>
      <c r="C50" t="s">
        <v>883</v>
      </c>
      <c r="D50" t="s">
        <v>788</v>
      </c>
      <c r="E50" t="s">
        <v>851</v>
      </c>
      <c r="F50" t="s">
        <v>813</v>
      </c>
      <c r="G50" t="s">
        <v>106</v>
      </c>
      <c r="H50" s="77">
        <v>224894</v>
      </c>
      <c r="I50" s="77">
        <v>962.13</v>
      </c>
      <c r="J50" s="77">
        <v>0</v>
      </c>
      <c r="K50" s="77">
        <v>6729.3329172419999</v>
      </c>
      <c r="L50" s="78">
        <v>1E-4</v>
      </c>
      <c r="M50" s="78">
        <v>7.1000000000000004E-3</v>
      </c>
      <c r="N50" s="78">
        <v>1.4E-3</v>
      </c>
    </row>
    <row r="51" spans="2:14">
      <c r="B51" t="s">
        <v>884</v>
      </c>
      <c r="C51" t="s">
        <v>885</v>
      </c>
      <c r="D51" t="s">
        <v>750</v>
      </c>
      <c r="E51" t="s">
        <v>886</v>
      </c>
      <c r="F51" t="s">
        <v>813</v>
      </c>
      <c r="G51" t="s">
        <v>106</v>
      </c>
      <c r="H51" s="77">
        <v>127271</v>
      </c>
      <c r="I51" s="77">
        <v>3649</v>
      </c>
      <c r="J51" s="77">
        <v>0</v>
      </c>
      <c r="K51" s="77">
        <v>14443.209436900001</v>
      </c>
      <c r="L51" s="78">
        <v>0</v>
      </c>
      <c r="M51" s="78">
        <v>1.52E-2</v>
      </c>
      <c r="N51" s="78">
        <v>3.0999999999999999E-3</v>
      </c>
    </row>
    <row r="52" spans="2:14">
      <c r="B52" t="s">
        <v>887</v>
      </c>
      <c r="C52" t="s">
        <v>888</v>
      </c>
      <c r="D52" t="s">
        <v>750</v>
      </c>
      <c r="E52" t="s">
        <v>857</v>
      </c>
      <c r="F52" t="s">
        <v>813</v>
      </c>
      <c r="G52" t="s">
        <v>106</v>
      </c>
      <c r="H52" s="77">
        <v>29123</v>
      </c>
      <c r="I52" s="77">
        <v>14089</v>
      </c>
      <c r="J52" s="77">
        <v>0</v>
      </c>
      <c r="K52" s="77">
        <v>12760.7637517</v>
      </c>
      <c r="L52" s="78">
        <v>0</v>
      </c>
      <c r="M52" s="78">
        <v>1.35E-2</v>
      </c>
      <c r="N52" s="78">
        <v>2.7000000000000001E-3</v>
      </c>
    </row>
    <row r="53" spans="2:14">
      <c r="B53" t="s">
        <v>889</v>
      </c>
      <c r="C53" t="s">
        <v>890</v>
      </c>
      <c r="D53" t="s">
        <v>750</v>
      </c>
      <c r="E53" t="s">
        <v>857</v>
      </c>
      <c r="F53" t="s">
        <v>813</v>
      </c>
      <c r="G53" t="s">
        <v>106</v>
      </c>
      <c r="H53" s="77">
        <v>105955</v>
      </c>
      <c r="I53" s="77">
        <v>47496</v>
      </c>
      <c r="J53" s="77">
        <v>404.29759000000001</v>
      </c>
      <c r="K53" s="77">
        <v>156913.14053800001</v>
      </c>
      <c r="L53" s="78">
        <v>0</v>
      </c>
      <c r="M53" s="78">
        <v>0.1656</v>
      </c>
      <c r="N53" s="78">
        <v>3.3500000000000002E-2</v>
      </c>
    </row>
    <row r="54" spans="2:14">
      <c r="B54" t="s">
        <v>891</v>
      </c>
      <c r="C54" t="s">
        <v>892</v>
      </c>
      <c r="D54" t="s">
        <v>750</v>
      </c>
      <c r="E54" t="s">
        <v>857</v>
      </c>
      <c r="F54" t="s">
        <v>813</v>
      </c>
      <c r="G54" t="s">
        <v>106</v>
      </c>
      <c r="H54" s="77">
        <v>104742</v>
      </c>
      <c r="I54" s="77">
        <v>5550</v>
      </c>
      <c r="J54" s="77">
        <v>0</v>
      </c>
      <c r="K54" s="77">
        <v>18078.992910000001</v>
      </c>
      <c r="L54" s="78">
        <v>0</v>
      </c>
      <c r="M54" s="78">
        <v>1.9099999999999999E-2</v>
      </c>
      <c r="N54" s="78">
        <v>3.8999999999999998E-3</v>
      </c>
    </row>
    <row r="55" spans="2:14">
      <c r="B55" t="s">
        <v>893</v>
      </c>
      <c r="C55" t="s">
        <v>894</v>
      </c>
      <c r="D55" t="s">
        <v>750</v>
      </c>
      <c r="E55" t="s">
        <v>857</v>
      </c>
      <c r="F55" t="s">
        <v>813</v>
      </c>
      <c r="G55" t="s">
        <v>106</v>
      </c>
      <c r="H55" s="77">
        <v>757852</v>
      </c>
      <c r="I55" s="77">
        <v>3905</v>
      </c>
      <c r="J55" s="77">
        <v>0</v>
      </c>
      <c r="K55" s="77">
        <v>92037.715066000004</v>
      </c>
      <c r="L55" s="78">
        <v>0</v>
      </c>
      <c r="M55" s="78">
        <v>9.7100000000000006E-2</v>
      </c>
      <c r="N55" s="78">
        <v>1.9699999999999999E-2</v>
      </c>
    </row>
    <row r="56" spans="2:14">
      <c r="B56" t="s">
        <v>895</v>
      </c>
      <c r="C56" t="s">
        <v>896</v>
      </c>
      <c r="D56" t="s">
        <v>750</v>
      </c>
      <c r="E56" t="s">
        <v>857</v>
      </c>
      <c r="F56" t="s">
        <v>813</v>
      </c>
      <c r="G56" t="s">
        <v>106</v>
      </c>
      <c r="H56" s="77">
        <v>175793</v>
      </c>
      <c r="I56" s="77">
        <v>10581</v>
      </c>
      <c r="J56" s="77">
        <v>0</v>
      </c>
      <c r="K56" s="77">
        <v>57848.044296300002</v>
      </c>
      <c r="L56" s="78">
        <v>0</v>
      </c>
      <c r="M56" s="78">
        <v>6.1100000000000002E-2</v>
      </c>
      <c r="N56" s="78">
        <v>1.24E-2</v>
      </c>
    </row>
    <row r="57" spans="2:14">
      <c r="B57" t="s">
        <v>897</v>
      </c>
      <c r="C57" t="s">
        <v>898</v>
      </c>
      <c r="D57" t="s">
        <v>750</v>
      </c>
      <c r="E57" t="s">
        <v>899</v>
      </c>
      <c r="F57" t="s">
        <v>813</v>
      </c>
      <c r="G57" t="s">
        <v>106</v>
      </c>
      <c r="H57" s="77">
        <v>19855</v>
      </c>
      <c r="I57" s="77">
        <v>45817</v>
      </c>
      <c r="J57" s="77">
        <v>0</v>
      </c>
      <c r="K57" s="77">
        <v>28291.562238499999</v>
      </c>
      <c r="L57" s="78">
        <v>0</v>
      </c>
      <c r="M57" s="78">
        <v>2.9899999999999999E-2</v>
      </c>
      <c r="N57" s="78">
        <v>6.0000000000000001E-3</v>
      </c>
    </row>
    <row r="58" spans="2:14">
      <c r="B58" t="s">
        <v>900</v>
      </c>
      <c r="C58" t="s">
        <v>901</v>
      </c>
      <c r="D58" t="s">
        <v>750</v>
      </c>
      <c r="E58" t="s">
        <v>902</v>
      </c>
      <c r="F58" t="s">
        <v>813</v>
      </c>
      <c r="G58" t="s">
        <v>106</v>
      </c>
      <c r="H58" s="77">
        <v>113950</v>
      </c>
      <c r="I58" s="77">
        <v>3648</v>
      </c>
      <c r="J58" s="77">
        <v>0</v>
      </c>
      <c r="K58" s="77">
        <v>12927.94656</v>
      </c>
      <c r="L58" s="78">
        <v>1E-4</v>
      </c>
      <c r="M58" s="78">
        <v>1.3599999999999999E-2</v>
      </c>
      <c r="N58" s="78">
        <v>2.8E-3</v>
      </c>
    </row>
    <row r="59" spans="2:14">
      <c r="B59" t="s">
        <v>903</v>
      </c>
      <c r="C59" t="s">
        <v>904</v>
      </c>
      <c r="D59" t="s">
        <v>788</v>
      </c>
      <c r="E59" t="s">
        <v>905</v>
      </c>
      <c r="F59" t="s">
        <v>813</v>
      </c>
      <c r="G59" t="s">
        <v>106</v>
      </c>
      <c r="H59" s="77">
        <v>200881</v>
      </c>
      <c r="I59" s="77">
        <v>1928.5</v>
      </c>
      <c r="J59" s="77">
        <v>0</v>
      </c>
      <c r="K59" s="77">
        <v>12048.10916435</v>
      </c>
      <c r="L59" s="78">
        <v>1E-4</v>
      </c>
      <c r="M59" s="78">
        <v>1.2699999999999999E-2</v>
      </c>
      <c r="N59" s="78">
        <v>2.5999999999999999E-3</v>
      </c>
    </row>
    <row r="60" spans="2:14">
      <c r="B60" s="79" t="s">
        <v>906</v>
      </c>
      <c r="D60" s="16"/>
      <c r="E60" s="16"/>
      <c r="F60" s="16"/>
      <c r="G60" s="16"/>
      <c r="H60" s="81">
        <v>0</v>
      </c>
      <c r="J60" s="81">
        <v>0</v>
      </c>
      <c r="K60" s="81">
        <v>0</v>
      </c>
      <c r="M60" s="80">
        <v>0</v>
      </c>
      <c r="N60" s="80">
        <v>0</v>
      </c>
    </row>
    <row r="61" spans="2:14">
      <c r="B61" t="s">
        <v>229</v>
      </c>
      <c r="C61" t="s">
        <v>229</v>
      </c>
      <c r="D61" s="16"/>
      <c r="E61" s="16"/>
      <c r="F61" t="s">
        <v>229</v>
      </c>
      <c r="G61" t="s">
        <v>229</v>
      </c>
      <c r="H61" s="77">
        <v>0</v>
      </c>
      <c r="I61" s="77">
        <v>0</v>
      </c>
      <c r="K61" s="77">
        <v>0</v>
      </c>
      <c r="L61" s="78">
        <v>0</v>
      </c>
      <c r="M61" s="78">
        <v>0</v>
      </c>
      <c r="N61" s="78">
        <v>0</v>
      </c>
    </row>
    <row r="62" spans="2:14">
      <c r="B62" s="79" t="s">
        <v>573</v>
      </c>
      <c r="D62" s="16"/>
      <c r="E62" s="16"/>
      <c r="F62" s="16"/>
      <c r="G62" s="16"/>
      <c r="H62" s="81">
        <v>0</v>
      </c>
      <c r="J62" s="81">
        <v>0</v>
      </c>
      <c r="K62" s="81">
        <v>0</v>
      </c>
      <c r="M62" s="80">
        <v>0</v>
      </c>
      <c r="N62" s="80">
        <v>0</v>
      </c>
    </row>
    <row r="63" spans="2:14">
      <c r="B63" t="s">
        <v>229</v>
      </c>
      <c r="C63" t="s">
        <v>229</v>
      </c>
      <c r="D63" s="16"/>
      <c r="E63" s="16"/>
      <c r="F63" t="s">
        <v>229</v>
      </c>
      <c r="G63" t="s">
        <v>229</v>
      </c>
      <c r="H63" s="77">
        <v>0</v>
      </c>
      <c r="I63" s="77">
        <v>0</v>
      </c>
      <c r="K63" s="77">
        <v>0</v>
      </c>
      <c r="L63" s="78">
        <v>0</v>
      </c>
      <c r="M63" s="78">
        <v>0</v>
      </c>
      <c r="N63" s="78">
        <v>0</v>
      </c>
    </row>
    <row r="64" spans="2:14">
      <c r="B64" s="79" t="s">
        <v>847</v>
      </c>
      <c r="D64" s="16"/>
      <c r="E64" s="16"/>
      <c r="F64" s="16"/>
      <c r="G64" s="16"/>
      <c r="H64" s="81">
        <v>0</v>
      </c>
      <c r="J64" s="81">
        <v>0</v>
      </c>
      <c r="K64" s="81">
        <v>0</v>
      </c>
      <c r="M64" s="80">
        <v>0</v>
      </c>
      <c r="N64" s="80">
        <v>0</v>
      </c>
    </row>
    <row r="65" spans="2:14">
      <c r="B65" t="s">
        <v>229</v>
      </c>
      <c r="C65" t="s">
        <v>229</v>
      </c>
      <c r="D65" s="16"/>
      <c r="E65" s="16"/>
      <c r="F65" t="s">
        <v>229</v>
      </c>
      <c r="G65" t="s">
        <v>229</v>
      </c>
      <c r="H65" s="77">
        <v>0</v>
      </c>
      <c r="I65" s="77">
        <v>0</v>
      </c>
      <c r="K65" s="77">
        <v>0</v>
      </c>
      <c r="L65" s="78">
        <v>0</v>
      </c>
      <c r="M65" s="78">
        <v>0</v>
      </c>
      <c r="N65" s="78">
        <v>0</v>
      </c>
    </row>
    <row r="66" spans="2:14">
      <c r="B66" t="s">
        <v>236</v>
      </c>
      <c r="D66" s="16"/>
      <c r="E66" s="16"/>
      <c r="F66" s="16"/>
      <c r="G66" s="16"/>
    </row>
    <row r="67" spans="2:14">
      <c r="B67" t="s">
        <v>299</v>
      </c>
      <c r="D67" s="16"/>
      <c r="E67" s="16"/>
      <c r="F67" s="16"/>
      <c r="G67" s="16"/>
    </row>
    <row r="68" spans="2:14">
      <c r="B68" t="s">
        <v>300</v>
      </c>
      <c r="D68" s="16"/>
      <c r="E68" s="16"/>
      <c r="F68" s="16"/>
      <c r="G68" s="16"/>
    </row>
    <row r="69" spans="2:14">
      <c r="B69" t="s">
        <v>301</v>
      </c>
      <c r="D69" s="16"/>
      <c r="E69" s="16"/>
      <c r="F69" s="16"/>
      <c r="G69" s="16"/>
    </row>
    <row r="70" spans="2:14">
      <c r="B70" t="s">
        <v>302</v>
      </c>
      <c r="D70" s="16"/>
      <c r="E70" s="16"/>
      <c r="F70" s="16"/>
      <c r="G70" s="16"/>
    </row>
    <row r="71" spans="2:14"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7980382.6900000004</v>
      </c>
      <c r="K11" s="7"/>
      <c r="L11" s="75">
        <v>39358.246796008003</v>
      </c>
      <c r="M11" s="7"/>
      <c r="N11" s="76">
        <v>1</v>
      </c>
      <c r="O11" s="76">
        <v>8.3999999999999995E-3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7906612.6900000004</v>
      </c>
      <c r="L12" s="81">
        <v>7748.4804362000004</v>
      </c>
      <c r="N12" s="80">
        <v>0.19689999999999999</v>
      </c>
      <c r="O12" s="80">
        <v>1.6999999999999999E-3</v>
      </c>
    </row>
    <row r="13" spans="2:65">
      <c r="B13" s="79" t="s">
        <v>907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908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7906612.6900000004</v>
      </c>
      <c r="L17" s="81">
        <v>7748.4804362000004</v>
      </c>
      <c r="N17" s="80">
        <v>0.19689999999999999</v>
      </c>
      <c r="O17" s="80">
        <v>1.6999999999999999E-3</v>
      </c>
    </row>
    <row r="18" spans="2:15">
      <c r="B18" t="s">
        <v>909</v>
      </c>
      <c r="C18" t="s">
        <v>910</v>
      </c>
      <c r="D18" t="s">
        <v>100</v>
      </c>
      <c r="E18" t="s">
        <v>911</v>
      </c>
      <c r="F18" t="s">
        <v>813</v>
      </c>
      <c r="G18" t="s">
        <v>346</v>
      </c>
      <c r="H18" t="s">
        <v>209</v>
      </c>
      <c r="I18" t="s">
        <v>102</v>
      </c>
      <c r="J18" s="77">
        <v>7906612.6900000004</v>
      </c>
      <c r="K18" s="77">
        <v>98</v>
      </c>
      <c r="L18" s="77">
        <v>7748.4804362000004</v>
      </c>
      <c r="M18" s="78">
        <v>2.1600000000000001E-2</v>
      </c>
      <c r="N18" s="78">
        <v>0.19689999999999999</v>
      </c>
      <c r="O18" s="78">
        <v>1.6999999999999999E-3</v>
      </c>
    </row>
    <row r="19" spans="2:15">
      <c r="B19" s="79" t="s">
        <v>573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C21" s="16"/>
      <c r="D21" s="16"/>
      <c r="E21" s="16"/>
      <c r="J21" s="81">
        <v>73770</v>
      </c>
      <c r="L21" s="81">
        <v>31609.766359808</v>
      </c>
      <c r="N21" s="80">
        <v>0.80310000000000004</v>
      </c>
      <c r="O21" s="80">
        <v>6.7999999999999996E-3</v>
      </c>
    </row>
    <row r="22" spans="2:15">
      <c r="B22" s="79" t="s">
        <v>907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908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73770</v>
      </c>
      <c r="L26" s="81">
        <v>31609.766359808</v>
      </c>
      <c r="N26" s="80">
        <v>0.80310000000000004</v>
      </c>
      <c r="O26" s="80">
        <v>6.7999999999999996E-3</v>
      </c>
    </row>
    <row r="27" spans="2:15">
      <c r="B27" t="s">
        <v>912</v>
      </c>
      <c r="C27" t="s">
        <v>913</v>
      </c>
      <c r="D27" t="s">
        <v>123</v>
      </c>
      <c r="E27" t="s">
        <v>914</v>
      </c>
      <c r="F27" t="s">
        <v>813</v>
      </c>
      <c r="G27" t="s">
        <v>229</v>
      </c>
      <c r="H27" t="s">
        <v>915</v>
      </c>
      <c r="I27" t="s">
        <v>106</v>
      </c>
      <c r="J27" s="77">
        <v>17512</v>
      </c>
      <c r="K27" s="77">
        <v>22157</v>
      </c>
      <c r="L27" s="77">
        <v>12067.2162424</v>
      </c>
      <c r="M27" s="78">
        <v>0</v>
      </c>
      <c r="N27" s="78">
        <v>0.30659999999999998</v>
      </c>
      <c r="O27" s="78">
        <v>2.5999999999999999E-3</v>
      </c>
    </row>
    <row r="28" spans="2:15">
      <c r="B28" t="s">
        <v>916</v>
      </c>
      <c r="C28" t="s">
        <v>917</v>
      </c>
      <c r="D28" t="s">
        <v>123</v>
      </c>
      <c r="E28" t="s">
        <v>918</v>
      </c>
      <c r="F28" t="s">
        <v>813</v>
      </c>
      <c r="G28" t="s">
        <v>229</v>
      </c>
      <c r="H28" t="s">
        <v>915</v>
      </c>
      <c r="I28" t="s">
        <v>106</v>
      </c>
      <c r="J28" s="77">
        <v>12510</v>
      </c>
      <c r="K28" s="77">
        <v>12431</v>
      </c>
      <c r="L28" s="77">
        <v>4836.4172909999998</v>
      </c>
      <c r="M28" s="78">
        <v>0</v>
      </c>
      <c r="N28" s="78">
        <v>0.1229</v>
      </c>
      <c r="O28" s="78">
        <v>1E-3</v>
      </c>
    </row>
    <row r="29" spans="2:15">
      <c r="B29" t="s">
        <v>919</v>
      </c>
      <c r="C29" t="s">
        <v>920</v>
      </c>
      <c r="D29" t="s">
        <v>123</v>
      </c>
      <c r="E29" t="s">
        <v>921</v>
      </c>
      <c r="F29" t="s">
        <v>813</v>
      </c>
      <c r="G29" t="s">
        <v>229</v>
      </c>
      <c r="H29" t="s">
        <v>915</v>
      </c>
      <c r="I29" t="s">
        <v>106</v>
      </c>
      <c r="J29" s="77">
        <v>43748</v>
      </c>
      <c r="K29" s="77">
        <v>10808.86</v>
      </c>
      <c r="L29" s="77">
        <v>14706.132826408</v>
      </c>
      <c r="M29" s="78">
        <v>0</v>
      </c>
      <c r="N29" s="78">
        <v>0.37359999999999999</v>
      </c>
      <c r="O29" s="78">
        <v>3.0999999999999999E-3</v>
      </c>
    </row>
    <row r="30" spans="2:15">
      <c r="B30" s="79" t="s">
        <v>573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I31" t="s">
        <v>229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236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B34" t="s">
        <v>300</v>
      </c>
      <c r="C34" s="16"/>
      <c r="D34" s="16"/>
      <c r="E34" s="16"/>
    </row>
    <row r="35" spans="2:5">
      <c r="B35" t="s">
        <v>301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122500</v>
      </c>
      <c r="H11" s="7"/>
      <c r="I11" s="75">
        <v>2352</v>
      </c>
      <c r="J11" s="25"/>
      <c r="K11" s="76">
        <v>1</v>
      </c>
      <c r="L11" s="76">
        <v>5.0000000000000001E-4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122500</v>
      </c>
      <c r="I12" s="81">
        <v>2352</v>
      </c>
      <c r="K12" s="80">
        <v>1</v>
      </c>
      <c r="L12" s="80">
        <v>5.0000000000000001E-4</v>
      </c>
    </row>
    <row r="13" spans="2:60">
      <c r="B13" s="79" t="s">
        <v>922</v>
      </c>
      <c r="D13" s="16"/>
      <c r="E13" s="16"/>
      <c r="G13" s="81">
        <v>122500</v>
      </c>
      <c r="I13" s="81">
        <v>2352</v>
      </c>
      <c r="K13" s="80">
        <v>1</v>
      </c>
      <c r="L13" s="80">
        <v>5.0000000000000001E-4</v>
      </c>
    </row>
    <row r="14" spans="2:60">
      <c r="B14" t="s">
        <v>923</v>
      </c>
      <c r="C14" t="s">
        <v>924</v>
      </c>
      <c r="D14" t="s">
        <v>100</v>
      </c>
      <c r="E14" t="s">
        <v>547</v>
      </c>
      <c r="F14" t="s">
        <v>102</v>
      </c>
      <c r="G14" s="77">
        <v>122500</v>
      </c>
      <c r="H14" s="77">
        <v>1920</v>
      </c>
      <c r="I14" s="77">
        <v>2352</v>
      </c>
      <c r="J14" s="78">
        <v>6.13E-2</v>
      </c>
      <c r="K14" s="78">
        <v>1</v>
      </c>
      <c r="L14" s="78">
        <v>5.0000000000000001E-4</v>
      </c>
    </row>
    <row r="15" spans="2:60">
      <c r="B15" s="79" t="s">
        <v>234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925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236</v>
      </c>
      <c r="D18" s="16"/>
      <c r="E18" s="16"/>
    </row>
    <row r="19" spans="2:12">
      <c r="B19" t="s">
        <v>299</v>
      </c>
      <c r="D19" s="16"/>
      <c r="E19" s="16"/>
    </row>
    <row r="20" spans="2:12">
      <c r="B20" t="s">
        <v>300</v>
      </c>
      <c r="D20" s="16"/>
      <c r="E20" s="16"/>
    </row>
    <row r="21" spans="2:12">
      <c r="B21" t="s">
        <v>301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E0E467-BD65-4778-A814-55CAA162DA05}"/>
</file>

<file path=customXml/itemProps2.xml><?xml version="1.0" encoding="utf-8"?>
<ds:datastoreItem xmlns:ds="http://schemas.openxmlformats.org/officeDocument/2006/customXml" ds:itemID="{C42154FF-736F-49E3-B498-48D00C394CD7}"/>
</file>

<file path=customXml/itemProps3.xml><?xml version="1.0" encoding="utf-8"?>
<ds:datastoreItem xmlns:ds="http://schemas.openxmlformats.org/officeDocument/2006/customXml" ds:itemID="{65257573-E034-4BA3-9ADC-D58A9AA87F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520042177_b62_0421</dc:title>
  <dc:creator>Yuli</dc:creator>
  <cp:lastModifiedBy>אינסה קלאוז</cp:lastModifiedBy>
  <dcterms:created xsi:type="dcterms:W3CDTF">2015-11-10T09:34:27Z</dcterms:created>
  <dcterms:modified xsi:type="dcterms:W3CDTF">2022-01-31T05:58:49Z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