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7" i="16"/>
  <c r="I11" i="16" s="1"/>
  <c r="F11" i="24"/>
  <c r="F10" i="24" s="1"/>
  <c r="F9" i="24" l="1"/>
  <c r="K11" i="16"/>
  <c r="I10" i="16"/>
  <c r="I13" i="2"/>
  <c r="I11" i="2" s="1"/>
  <c r="G20" i="24" l="1"/>
  <c r="G19" i="24"/>
  <c r="G18" i="24"/>
  <c r="G17" i="24"/>
  <c r="G16" i="24"/>
  <c r="G14" i="24"/>
  <c r="C34" i="1"/>
  <c r="G15" i="24"/>
  <c r="G12" i="24"/>
  <c r="G21" i="24"/>
  <c r="G9" i="24"/>
  <c r="G13" i="24"/>
  <c r="G11" i="24"/>
  <c r="G10" i="24"/>
  <c r="C26" i="1"/>
  <c r="K13" i="16"/>
  <c r="K20" i="16"/>
  <c r="K19" i="16"/>
  <c r="K18" i="16"/>
  <c r="K16" i="16"/>
  <c r="K15" i="16"/>
  <c r="K14" i="16"/>
  <c r="K12" i="16"/>
  <c r="K23" i="16"/>
  <c r="K22" i="16"/>
  <c r="K10" i="16"/>
  <c r="K21" i="16"/>
  <c r="K17" i="16"/>
  <c r="I10" i="2"/>
  <c r="I9" i="2" l="1"/>
  <c r="B21" i="27"/>
  <c r="B10" i="27"/>
  <c r="C10" i="1" l="1"/>
  <c r="C41" i="1" s="1"/>
  <c r="J24" i="2"/>
  <c r="J12" i="2"/>
  <c r="J35" i="2"/>
  <c r="J23" i="2"/>
  <c r="J9" i="2"/>
  <c r="J34" i="2"/>
  <c r="J22" i="2"/>
  <c r="J20" i="2"/>
  <c r="J19" i="2"/>
  <c r="J18" i="2"/>
  <c r="J16" i="2"/>
  <c r="J15" i="2"/>
  <c r="J14" i="2"/>
  <c r="J25" i="2"/>
  <c r="J33" i="2"/>
  <c r="J21" i="2"/>
  <c r="J28" i="2"/>
  <c r="J26" i="2"/>
  <c r="J13" i="2"/>
  <c r="J32" i="2"/>
  <c r="J27" i="2"/>
  <c r="J31" i="2"/>
  <c r="J30" i="2"/>
  <c r="J29" i="2"/>
  <c r="J17" i="2"/>
  <c r="J11" i="2"/>
  <c r="J10" i="2"/>
  <c r="B9" i="27"/>
  <c r="C42" i="1" s="1"/>
  <c r="K9" i="2" l="1"/>
  <c r="D10" i="1" s="1"/>
  <c r="D12" i="1"/>
  <c r="D40" i="1"/>
  <c r="D24" i="1"/>
  <c r="K17" i="2"/>
  <c r="K28" i="2"/>
  <c r="D27" i="1"/>
  <c r="D30" i="1"/>
  <c r="L23" i="16"/>
  <c r="H17" i="24"/>
  <c r="L19" i="16"/>
  <c r="H11" i="24"/>
  <c r="K33" i="2"/>
  <c r="K30" i="2"/>
  <c r="L11" i="16"/>
  <c r="K31" i="2"/>
  <c r="H10" i="24"/>
  <c r="L12" i="16"/>
  <c r="L14" i="16"/>
  <c r="D25" i="1"/>
  <c r="K35" i="2"/>
  <c r="K29" i="2"/>
  <c r="K24" i="2"/>
  <c r="D34" i="1"/>
  <c r="L21" i="16"/>
  <c r="H15" i="24"/>
  <c r="D41" i="1"/>
  <c r="L17" i="16"/>
  <c r="K12" i="2"/>
  <c r="H16" i="24"/>
  <c r="K14" i="2"/>
  <c r="H14" i="24"/>
  <c r="H12" i="24"/>
  <c r="L16" i="16"/>
  <c r="K16" i="2"/>
  <c r="D18" i="1"/>
  <c r="D35" i="1"/>
  <c r="L10" i="16"/>
  <c r="K25" i="2"/>
  <c r="K18" i="2"/>
  <c r="D29" i="1"/>
  <c r="K19" i="2"/>
  <c r="H13" i="24"/>
  <c r="L18" i="16"/>
  <c r="K27" i="2"/>
  <c r="D38" i="1"/>
  <c r="D17" i="1"/>
  <c r="K11" i="2"/>
  <c r="D26" i="1"/>
  <c r="D23" i="1"/>
  <c r="D28" i="1"/>
  <c r="D15" i="1"/>
  <c r="D14" i="1"/>
  <c r="H20" i="24"/>
  <c r="D31" i="1"/>
  <c r="L13" i="16"/>
  <c r="D36" i="1"/>
  <c r="D20" i="1"/>
  <c r="D16" i="1"/>
  <c r="D32" i="1"/>
  <c r="L22" i="16"/>
  <c r="D21" i="1"/>
  <c r="K22" i="2"/>
  <c r="K23" i="2"/>
  <c r="K13" i="2"/>
  <c r="K15" i="2"/>
  <c r="K26" i="2"/>
  <c r="H18" i="24"/>
  <c r="L15" i="16"/>
  <c r="H9" i="24"/>
  <c r="K21" i="2"/>
  <c r="D19" i="1"/>
  <c r="K20" i="2"/>
  <c r="L20" i="16"/>
  <c r="D39" i="1"/>
  <c r="D33" i="1"/>
  <c r="H19" i="24"/>
  <c r="D13" i="1"/>
  <c r="K34" i="2"/>
  <c r="K32" i="2"/>
  <c r="H21" i="24"/>
  <c r="K10" i="2"/>
</calcChain>
</file>

<file path=xl/sharedStrings.xml><?xml version="1.0" encoding="utf-8"?>
<sst xmlns="http://schemas.openxmlformats.org/spreadsheetml/2006/main" count="4428" uniqueCount="1207">
  <si>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</si>
  <si>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</si>
  <si>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</si>
  <si>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</si>
  <si>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</si>
  <si>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</si>
  <si>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</si>
  <si>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</si>
  <si>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</si>
  <si>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</si>
  <si>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</si>
  <si>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</si>
  <si>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</si>
  <si>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</si>
  <si>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</si>
  <si>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</si>
  <si>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</si>
  <si>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</si>
  <si>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</si>
  <si>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</si>
  <si>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</si>
  <si>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</si>
  <si>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</si>
  <si>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</si>
  <si>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</si>
  <si>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</si>
  <si>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</si>
  <si>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</si>
  <si>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</si>
  <si>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</si>
  <si>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</si>
  <si>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</si>
  <si>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</si>
  <si>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</si>
  <si>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</si>
  <si>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</si>
  <si>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</si>
  <si>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</si>
  <si>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</si>
  <si>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</si>
  <si>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</si>
  <si>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</si>
  <si>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</si>
  <si>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</si>
  <si>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</si>
  <si>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</si>
  <si>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</si>
  <si>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</si>
  <si>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</si>
  <si>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</si>
  <si>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</si>
  <si>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</si>
  <si>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</si>
  <si>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</si>
  <si>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</si>
  <si>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</si>
  <si>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</si>
  <si>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</si>
  <si>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</si>
  <si>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</si>
  <si>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</si>
  <si>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</si>
  <si>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</si>
  <si>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</si>
  <si>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</si>
  <si>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</si>
  <si>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</si>
  <si>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</si>
  <si>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</si>
  <si>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</si>
  <si>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</si>
  <si>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</si>
  <si>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</si>
  <si>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</si>
  <si>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</si>
  <si>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</si>
  <si>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</si>
  <si>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</si>
  <si>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</si>
  <si>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</si>
  <si>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</si>
  <si>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</si>
  <si>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</si>
  <si>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</si>
  <si>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</si>
  <si>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</si>
  <si>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</si>
  <si>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</si>
  <si>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</si>
  <si>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</si>
  <si>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</si>
  <si>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</si>
  <si>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</si>
  <si>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</si>
  <si>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</si>
  <si>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</si>
  <si>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</si>
  <si>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</si>
  <si>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</si>
  <si>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</si>
  <si>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</si>
  <si>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</si>
  <si>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</si>
  <si>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</si>
  <si>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</si>
  <si>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</si>
  <si>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</si>
  <si>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</si>
  <si>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</si>
  <si>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</si>
  <si>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</si>
  <si>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</si>
  <si>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</si>
  <si>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</si>
  <si>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</si>
  <si>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</si>
  <si>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</si>
  <si>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</si>
  <si>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</si>
  <si>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</si>
  <si>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</si>
  <si>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</si>
  <si>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</si>
  <si>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</si>
  <si>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</si>
  <si>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</si>
  <si>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</si>
  <si>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</si>
  <si>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</si>
  <si>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</si>
  <si>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</si>
  <si>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</si>
  <si>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</si>
  <si>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</si>
  <si>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</si>
  <si>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</si>
  <si>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</si>
  <si>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</si>
  <si>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</si>
  <si>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</si>
  <si>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</si>
  <si>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</si>
  <si>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</si>
  <si>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</si>
  <si>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</si>
  <si>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</si>
  <si>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</si>
  <si>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</si>
  <si>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</si>
  <si>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</si>
  <si>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</si>
  <si>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</si>
  <si>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</si>
  <si>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</si>
  <si>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</si>
  <si>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</si>
  <si>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</si>
  <si>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</si>
  <si>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</si>
  <si>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</si>
  <si>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</si>
  <si>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</si>
  <si>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</si>
  <si>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</si>
  <si>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</si>
  <si>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</si>
  <si>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</si>
  <si>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</si>
  <si>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</si>
  <si>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</si>
  <si>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</si>
  <si>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</si>
  <si>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</si>
  <si>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</si>
  <si>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</si>
  <si>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</si>
  <si>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</si>
  <si>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</si>
  <si>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</si>
  <si>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</si>
  <si>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</si>
  <si>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</si>
  <si>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</si>
  <si>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</si>
  <si>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</si>
  <si>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</si>
  <si>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</si>
  <si>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</si>
  <si>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</si>
  <si>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</si>
  <si>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</si>
  <si>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</si>
  <si>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</si>
  <si>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</si>
  <si>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</si>
  <si>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</si>
  <si>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</si>
  <si>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</si>
  <si>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</si>
  <si>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</si>
  <si>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</si>
  <si>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</si>
  <si>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</si>
  <si>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</si>
  <si>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</si>
  <si>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</si>
  <si>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</si>
  <si>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</si>
  <si>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</si>
  <si>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</si>
  <si>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</si>
  <si>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</si>
  <si>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</si>
  <si>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</si>
  <si>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</si>
  <si>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</si>
  <si>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</si>
  <si>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</si>
  <si>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</si>
  <si>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</si>
  <si>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</si>
  <si>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</si>
  <si>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</si>
  <si>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</si>
  <si>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</si>
  <si>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</si>
  <si>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</si>
  <si>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</si>
  <si>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</si>
  <si>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</si>
  <si>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</si>
  <si>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</si>
  <si>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</si>
  <si>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</si>
  <si>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</si>
  <si>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</si>
  <si>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</si>
  <si>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</si>
  <si>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</si>
  <si>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</si>
  <si>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</si>
  <si>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</si>
  <si>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</si>
  <si>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13/04/21</t>
  </si>
  <si>
    <t>ממצמ0922- האוצר - ממשלתית צמודה</t>
  </si>
  <si>
    <t>1124056</t>
  </si>
  <si>
    <t>ממצמ0923</t>
  </si>
  <si>
    <t>1128081</t>
  </si>
  <si>
    <t>23/06/21</t>
  </si>
  <si>
    <t>ממשל צמודה 1025- האוצר - ממשלתית צמודה</t>
  </si>
  <si>
    <t>1135912</t>
  </si>
  <si>
    <t>31/12/20</t>
  </si>
  <si>
    <t>ממשל צמודה 1131- האוצר - ממשלתית צמודה</t>
  </si>
  <si>
    <t>1172220</t>
  </si>
  <si>
    <t>09/06/21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</si>
  <si>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</si>
  <si>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</si>
  <si>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</si>
  <si>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</si>
  <si>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</si>
  <si>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06/04/21</t>
  </si>
  <si>
    <t>ממשל שקלית 0537- האוצר - ממשלתית שקלית</t>
  </si>
  <si>
    <t>1166180</t>
  </si>
  <si>
    <t>18/05/20</t>
  </si>
  <si>
    <t>ממשל שקלית 0928</t>
  </si>
  <si>
    <t>1150879</t>
  </si>
  <si>
    <t>ממשל שקלית 1122- האוצר - ממשלתית שקלית</t>
  </si>
  <si>
    <t>1141225</t>
  </si>
  <si>
    <t>27/05/21</t>
  </si>
  <si>
    <t>ממשלתי 0323</t>
  </si>
  <si>
    <t>1126747</t>
  </si>
  <si>
    <t>14/12/20</t>
  </si>
  <si>
    <t>ממשלתי 0825- האוצר - ממשלתית שקלית</t>
  </si>
  <si>
    <t>1135557</t>
  </si>
  <si>
    <t>23/12/20</t>
  </si>
  <si>
    <t>ממשלתי שקלי 723</t>
  </si>
  <si>
    <t>1167105</t>
  </si>
  <si>
    <t>04/04/21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</si>
  <si>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</si>
  <si>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</si>
  <si>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</si>
  <si>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</si>
  <si>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</si>
  <si>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</si>
  <si>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</si>
  <si>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</si>
  <si>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</si>
  <si>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</si>
  <si>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</si>
  <si>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</si>
  <si>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</si>
  <si>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</si>
  <si>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</si>
  <si>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</si>
  <si>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</si>
  <si>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</si>
  <si>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</si>
  <si>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</si>
  <si>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</si>
  <si>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</si>
  <si>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</si>
  <si>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</si>
  <si>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</si>
  <si>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10/11/20</t>
  </si>
  <si>
    <t>לאומי אג"ח 181- לאומי</t>
  </si>
  <si>
    <t>6040505</t>
  </si>
  <si>
    <t>11/11/20</t>
  </si>
  <si>
    <t>מז טפ הנפק   46- מזרחי טפחות הנפק</t>
  </si>
  <si>
    <t>2310225</t>
  </si>
  <si>
    <t>520032046</t>
  </si>
  <si>
    <t>08/04/21</t>
  </si>
  <si>
    <t>מזרחי הנפקות אג"ח 49- מזרחי טפחות הנפק</t>
  </si>
  <si>
    <t>2310282</t>
  </si>
  <si>
    <t>19/11/20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</si>
  <si>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</si>
  <si>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</si>
  <si>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</si>
  <si>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</si>
  <si>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</si>
  <si>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</si>
  <si>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17/02/20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</si>
  <si>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</si>
  <si>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</si>
  <si>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</si>
  <si>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</si>
  <si>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</si>
  <si>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</si>
  <si>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</si>
  <si>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</si>
  <si>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</si>
  <si>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</si>
  <si>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</si>
  <si>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</si>
  <si>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</si>
  <si>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12/10/20</t>
  </si>
  <si>
    <t>נמלי ישראל אג "ח א- נמלי ישראל</t>
  </si>
  <si>
    <t>1145564</t>
  </si>
  <si>
    <t>513569780</t>
  </si>
  <si>
    <t>נדלן מניב בישראל</t>
  </si>
  <si>
    <t>עזריאלי אג"ח ד</t>
  </si>
  <si>
    <t>1138650</t>
  </si>
  <si>
    <t>510960719</t>
  </si>
  <si>
    <t>22/12/20</t>
  </si>
  <si>
    <t>ארפורט סיטי אג"ח 5- איירפורט סיטי</t>
  </si>
  <si>
    <t>1133487</t>
  </si>
  <si>
    <t>511659401</t>
  </si>
  <si>
    <t>ilAA</t>
  </si>
  <si>
    <t>מבני תעש  אגח כ- מבנה נדל"ן (כ.ד)</t>
  </si>
  <si>
    <t>2260495</t>
  </si>
  <si>
    <t>520024126</t>
  </si>
  <si>
    <t>26/12/18</t>
  </si>
  <si>
    <t>פועלים הנ שה נד 1- פועלים הנפקות</t>
  </si>
  <si>
    <t>1940444</t>
  </si>
  <si>
    <t>19/10/15</t>
  </si>
  <si>
    <t>שופרסל    אגח ו- שופרסל</t>
  </si>
  <si>
    <t>7770217</t>
  </si>
  <si>
    <t>520022732</t>
  </si>
  <si>
    <t>מסחר</t>
  </si>
  <si>
    <t>29/04/21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</si>
  <si>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</si>
  <si>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</si>
  <si>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</si>
  <si>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</si>
  <si>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</si>
  <si>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</si>
  <si>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</si>
  <si>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</si>
  <si>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</si>
  <si>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Aa3.il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</si>
  <si>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</si>
  <si>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</si>
  <si>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</si>
  <si>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</si>
  <si>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</si>
  <si>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</si>
  <si>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</si>
  <si>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</si>
  <si>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מזרחי טפחות שה 1</t>
  </si>
  <si>
    <t>6950083</t>
  </si>
  <si>
    <t>520000522</t>
  </si>
  <si>
    <t>18/03/20</t>
  </si>
  <si>
    <t>מליסרון  אגח יז- מליסרון</t>
  </si>
  <si>
    <t>3230273</t>
  </si>
  <si>
    <t>520037789</t>
  </si>
  <si>
    <t>26/04/21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</si>
  <si>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</si>
  <si>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</si>
  <si>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</si>
  <si>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</si>
  <si>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</si>
  <si>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</si>
  <si>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</si>
  <si>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</si>
  <si>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</si>
  <si>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</si>
  <si>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</si>
  <si>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</si>
  <si>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</si>
  <si>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</si>
  <si>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אג9- רבוע נדלן</t>
  </si>
  <si>
    <t>1174556</t>
  </si>
  <si>
    <t>513765859</t>
  </si>
  <si>
    <t>A1.il</t>
  </si>
  <si>
    <t>רבוע נדלן אגח ו- רבוע נדלן</t>
  </si>
  <si>
    <t>1140607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</si>
  <si>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</si>
  <si>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</si>
  <si>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</si>
  <si>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</si>
  <si>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</si>
  <si>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</si>
  <si>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</si>
  <si>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</si>
  <si>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</si>
  <si>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</si>
  <si>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שיכון ובינוי אג6- שיכון ובינוי</t>
  </si>
  <si>
    <t>1129733</t>
  </si>
  <si>
    <t>520036104</t>
  </si>
  <si>
    <t>בנייה</t>
  </si>
  <si>
    <t>12/03/18</t>
  </si>
  <si>
    <t>אדגר אג"ח 9- אדגר השקעות</t>
  </si>
  <si>
    <t>1820190</t>
  </si>
  <si>
    <t>520035171</t>
  </si>
  <si>
    <t>A3.il</t>
  </si>
  <si>
    <t>הכשרת הישוב אג23-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</si>
  <si>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</si>
  <si>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</si>
  <si>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</si>
  <si>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</si>
  <si>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</si>
  <si>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</si>
  <si>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</si>
  <si>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ilBBB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</si>
  <si>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</si>
  <si>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</si>
  <si>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</si>
  <si>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</si>
  <si>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</si>
  <si>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</si>
  <si>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</si>
  <si>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</si>
  <si>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</si>
  <si>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</si>
  <si>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</si>
  <si>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</si>
  <si>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</si>
  <si>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28/12/20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</si>
  <si>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</si>
  <si>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</si>
  <si>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</si>
  <si>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</si>
  <si>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</si>
  <si>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</si>
  <si>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</si>
  <si>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</si>
  <si>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</si>
  <si>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</si>
  <si>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</si>
  <si>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</si>
  <si>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</si>
  <si>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</si>
  <si>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</si>
  <si>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</si>
  <si>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תעשיה אוירית אג"ח 4</t>
  </si>
  <si>
    <t>1133131</t>
  </si>
  <si>
    <t>520027194</t>
  </si>
  <si>
    <t>ביטחוניות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</si>
  <si>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</si>
  <si>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</si>
  <si>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</si>
  <si>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</si>
  <si>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</si>
  <si>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</si>
  <si>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</si>
  <si>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פז נפט אג5- פז חברת הנפט</t>
  </si>
  <si>
    <t>1139534</t>
  </si>
  <si>
    <t>פז נפט אגח ח- פז חברת הנפט</t>
  </si>
  <si>
    <t>1162817</t>
  </si>
  <si>
    <t>18/02/20</t>
  </si>
  <si>
    <t>פניקס הון אגח ו- הפניקס גיוסי הון</t>
  </si>
  <si>
    <t>1136696</t>
  </si>
  <si>
    <t>514290345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</si>
  <si>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</si>
  <si>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</si>
  <si>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</si>
  <si>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</si>
  <si>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</si>
  <si>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</si>
  <si>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</si>
  <si>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</si>
  <si>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</si>
  <si>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</si>
  <si>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</si>
  <si>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</si>
  <si>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</si>
  <si>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03/11/16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</si>
  <si>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</si>
  <si>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</si>
  <si>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</si>
  <si>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</si>
  <si>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</si>
  <si>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</si>
  <si>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</si>
  <si>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</si>
  <si>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</si>
  <si>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</si>
  <si>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</si>
  <si>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</si>
  <si>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</si>
  <si>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</si>
  <si>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</si>
  <si>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</si>
  <si>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</si>
  <si>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</si>
  <si>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</si>
  <si>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</si>
  <si>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</si>
  <si>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</si>
  <si>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</si>
  <si>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</si>
  <si>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10</t>
  </si>
  <si>
    <t>5760236</t>
  </si>
  <si>
    <t>520028010</t>
  </si>
  <si>
    <t>השקעה ואחזקות</t>
  </si>
  <si>
    <t>31/05/16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</si>
  <si>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</si>
  <si>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</si>
  <si>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</si>
  <si>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</si>
  <si>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</si>
  <si>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סלקום    אגח יב- סלקום</t>
  </si>
  <si>
    <t>1143080</t>
  </si>
  <si>
    <t>511930125</t>
  </si>
  <si>
    <t>שכון ובי אגח 10- שיכון ובינוי</t>
  </si>
  <si>
    <t>1175132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</si>
  <si>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</si>
  <si>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</si>
  <si>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</si>
  <si>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</si>
  <si>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</si>
  <si>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</si>
  <si>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</si>
  <si>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</si>
  <si>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</si>
  <si>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</si>
  <si>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</si>
  <si>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</si>
  <si>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</si>
  <si>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</si>
  <si>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</si>
  <si>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</si>
  <si>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</si>
  <si>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</si>
  <si>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</si>
  <si>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</si>
  <si>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</si>
  <si>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</si>
  <si>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</si>
  <si>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</si>
  <si>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</si>
  <si>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</si>
  <si>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</si>
  <si>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</si>
  <si>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</si>
  <si>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Fitch</t>
  </si>
  <si>
    <t>CNC INDUSTRIES 5.375 6/26</t>
  </si>
  <si>
    <t>US15137TAA88</t>
  </si>
  <si>
    <t>NYSE</t>
  </si>
  <si>
    <t>4885</t>
  </si>
  <si>
    <t>Health Care Equip &amp; Services</t>
  </si>
  <si>
    <t>Ba1</t>
  </si>
  <si>
    <t>Moodys</t>
  </si>
  <si>
    <t>31/07/18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</si>
  <si>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</si>
  <si>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</si>
  <si>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</si>
  <si>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</si>
  <si>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</si>
  <si>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</si>
  <si>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</si>
  <si>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</si>
  <si>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</si>
  <si>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</si>
  <si>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</si>
  <si>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</si>
  <si>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</si>
  <si>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</si>
  <si>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</si>
  <si>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</si>
  <si>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</si>
  <si>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</si>
  <si>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</si>
  <si>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</si>
  <si>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</si>
  <si>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</si>
  <si>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</si>
  <si>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</si>
  <si>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</si>
  <si>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</si>
  <si>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</si>
  <si>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</si>
  <si>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</si>
  <si>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</si>
  <si>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</si>
  <si>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</si>
  <si>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</si>
  <si>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</si>
  <si>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</si>
  <si>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</si>
  <si>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</si>
  <si>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</si>
  <si>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</si>
  <si>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</si>
  <si>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</si>
  <si>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</si>
  <si>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</si>
  <si>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</si>
  <si>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</si>
  <si>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</si>
  <si>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</si>
  <si>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</si>
  <si>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</si>
  <si>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</si>
  <si>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</si>
  <si>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</si>
  <si>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</si>
  <si>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</si>
  <si>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</si>
  <si>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</si>
  <si>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</si>
  <si>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</si>
  <si>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</si>
  <si>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</si>
  <si>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</si>
  <si>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</si>
  <si>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</si>
  <si>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</si>
  <si>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</si>
  <si>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</si>
  <si>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</si>
  <si>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</si>
  <si>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</si>
  <si>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</si>
  <si>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</si>
  <si>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</si>
  <si>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</si>
  <si>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</si>
  <si>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</si>
  <si>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</si>
  <si>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</si>
  <si>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</si>
  <si>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</si>
  <si>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</si>
  <si>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</si>
  <si>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</si>
  <si>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</si>
  <si>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</si>
  <si>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</si>
  <si>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</si>
  <si>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</si>
  <si>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</si>
  <si>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</si>
  <si>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</si>
  <si>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</si>
  <si>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</si>
  <si>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</si>
  <si>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</si>
  <si>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</si>
  <si>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</si>
  <si>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</si>
  <si>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</si>
  <si>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</si>
  <si>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</si>
  <si>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</si>
  <si>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</si>
  <si>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</si>
  <si>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</si>
  <si>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</si>
  <si>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</si>
  <si>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</si>
  <si>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</si>
  <si>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</si>
  <si>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</si>
  <si>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</si>
  <si>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</si>
  <si>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</si>
  <si>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</si>
  <si>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</si>
  <si>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</si>
  <si>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</si>
  <si>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</si>
  <si>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</si>
  <si>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</si>
  <si>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</si>
  <si>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</si>
  <si>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</si>
  <si>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</si>
  <si>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</si>
  <si>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</si>
  <si>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</si>
  <si>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</si>
  <si>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</si>
  <si>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</si>
  <si>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</si>
  <si>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</si>
  <si>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</si>
  <si>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</si>
  <si>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</si>
  <si>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</si>
  <si>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</si>
  <si>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</si>
  <si>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</si>
  <si>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</si>
  <si>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</si>
  <si>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</si>
  <si>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</si>
  <si>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</si>
  <si>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</si>
  <si>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</si>
  <si>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</si>
  <si>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</si>
  <si>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יומן אקסטנשנס</t>
  </si>
  <si>
    <t>1170000</t>
  </si>
  <si>
    <t>514707736</t>
  </si>
  <si>
    <t>מכשור רפואי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</si>
  <si>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</si>
  <si>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</si>
  <si>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</si>
  <si>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</si>
  <si>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</si>
  <si>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</si>
  <si>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הייקון מערכות- הייקון מערכות בע"מ</t>
  </si>
  <si>
    <t>1169945</t>
  </si>
  <si>
    <t>514347160</t>
  </si>
  <si>
    <t>רובוטיקה ותלת מימד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</si>
  <si>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</si>
  <si>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</si>
  <si>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</si>
  <si>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</si>
  <si>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</si>
  <si>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</si>
  <si>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</si>
  <si>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</si>
  <si>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</si>
  <si>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</si>
  <si>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</si>
  <si>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</si>
  <si>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</si>
  <si>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</si>
  <si>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</si>
  <si>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</si>
  <si>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</si>
  <si>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WIX -  WIX.COM- WIX.COM</t>
  </si>
  <si>
    <t>IL0011301780</t>
  </si>
  <si>
    <t>2275</t>
  </si>
  <si>
    <t>ZIM- צים</t>
  </si>
  <si>
    <t>166188</t>
  </si>
  <si>
    <t>520015041</t>
  </si>
  <si>
    <t>SOLAREDGE</t>
  </si>
  <si>
    <t>US83417M1045</t>
  </si>
  <si>
    <t>4744</t>
  </si>
  <si>
    <t>Technology Hardware &amp; Equip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</si>
  <si>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</si>
  <si>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</si>
  <si>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</si>
  <si>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</si>
  <si>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</si>
  <si>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</si>
  <si>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</si>
  <si>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</si>
  <si>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</si>
  <si>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</si>
  <si>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</si>
  <si>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</si>
  <si>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</si>
  <si>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</si>
  <si>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</si>
  <si>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</si>
  <si>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</si>
  <si>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</si>
  <si>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</si>
  <si>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</si>
  <si>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</si>
  <si>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</si>
  <si>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</si>
  <si>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</si>
  <si>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</si>
  <si>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</si>
  <si>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</si>
  <si>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</si>
  <si>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</si>
  <si>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</si>
  <si>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</si>
  <si>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</si>
  <si>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</si>
  <si>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</si>
  <si>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</si>
  <si>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</si>
  <si>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</si>
  <si>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</si>
  <si>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</si>
  <si>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</si>
  <si>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</si>
  <si>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</si>
  <si>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</si>
  <si>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</si>
  <si>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</si>
  <si>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</si>
  <si>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</si>
  <si>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</si>
  <si>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</si>
  <si>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</si>
  <si>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</si>
  <si>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</si>
  <si>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</si>
  <si>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</si>
  <si>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</si>
  <si>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</si>
  <si>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</si>
  <si>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</si>
  <si>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</si>
  <si>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</si>
  <si>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</si>
  <si>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</si>
  <si>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קסם ETF ת"א 90- קסם קרנות נאמנות</t>
  </si>
  <si>
    <t>1146331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</si>
  <si>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</si>
  <si>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</si>
  <si>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</si>
  <si>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</si>
  <si>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</si>
  <si>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</si>
  <si>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</si>
  <si>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S&amp;P 500 (4A) ETF מנוטרלת- קסם קרנות נאמנות</t>
  </si>
  <si>
    <t>1146604</t>
  </si>
  <si>
    <t>סה"כ שמחקות מדדים אחרים בישראל</t>
  </si>
  <si>
    <t>פסגות EFT (00) תל בונד 20- פסגות קרנות מדד</t>
  </si>
  <si>
    <t>1147958</t>
  </si>
  <si>
    <t>אג"ח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</si>
  <si>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</si>
  <si>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</si>
  <si>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</si>
  <si>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</si>
  <si>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תל בונד 20- קסם קרנות נאמנות</t>
  </si>
  <si>
    <t>1145960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</si>
  <si>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</si>
  <si>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</si>
  <si>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</si>
  <si>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</si>
  <si>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</si>
  <si>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</si>
  <si>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</si>
  <si>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</si>
  <si>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</si>
  <si>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</si>
  <si>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</si>
  <si>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</si>
  <si>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</si>
  <si>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EWA - AUSTRALIA- BlackRock</t>
  </si>
  <si>
    <t>US4642861037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</si>
  <si>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</si>
  <si>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</si>
  <si>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</si>
  <si>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</si>
  <si>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</si>
  <si>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</si>
  <si>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</si>
  <si>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</si>
  <si>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</si>
  <si>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</si>
  <si>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</si>
  <si>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</si>
  <si>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</si>
  <si>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</si>
  <si>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</si>
  <si>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FXI - CHINA 50- ISHARES</t>
  </si>
  <si>
    <t>US4642871846</t>
  </si>
  <si>
    <t>4601</t>
  </si>
  <si>
    <t>ISHARE JAPAN EWJ- ISHARES</t>
  </si>
  <si>
    <t>US4642868487</t>
  </si>
  <si>
    <t>iShares Healthcare Innovation</t>
  </si>
  <si>
    <t>IE00BYZK4776</t>
  </si>
  <si>
    <t>iShares MSCI Singapore</t>
  </si>
  <si>
    <t>US46434G7806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</si>
  <si>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</si>
  <si>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</si>
  <si>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</si>
  <si>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</si>
  <si>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</si>
  <si>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</si>
  <si>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</si>
  <si>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</si>
  <si>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</si>
  <si>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</si>
  <si>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</si>
  <si>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</si>
  <si>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</si>
  <si>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</si>
  <si>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</si>
  <si>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</si>
  <si>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</si>
  <si>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</si>
  <si>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</si>
  <si>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</si>
  <si>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</si>
  <si>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</si>
  <si>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</si>
  <si>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</si>
  <si>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</si>
  <si>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</si>
  <si>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</si>
  <si>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</si>
  <si>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</si>
  <si>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</si>
  <si>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</si>
  <si>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</si>
  <si>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</si>
  <si>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</si>
  <si>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</si>
  <si>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</si>
  <si>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</si>
  <si>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</si>
  <si>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</si>
  <si>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</si>
  <si>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</si>
  <si>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</si>
  <si>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</si>
  <si>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</si>
  <si>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</si>
  <si>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</si>
  <si>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</si>
  <si>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</si>
  <si>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</si>
  <si>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</si>
  <si>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</si>
  <si>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</si>
  <si>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</si>
  <si>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</si>
  <si>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</si>
  <si>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</si>
  <si>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</si>
  <si>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</si>
  <si>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</si>
  <si>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</si>
  <si>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</si>
  <si>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</si>
  <si>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</si>
  <si>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</si>
  <si>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</si>
  <si>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</si>
  <si>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</si>
  <si>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</si>
  <si>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</si>
  <si>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</si>
  <si>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S&amp;P500 E-MINI -ESU1-17/09/2021</t>
  </si>
  <si>
    <t>BBG00VDHP5J0</t>
  </si>
  <si>
    <t>ULTRA 10 YEAR US - UXYU1 - 21/09/21</t>
  </si>
  <si>
    <t>BBG00YHYJ4F7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</si>
  <si>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</si>
  <si>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</si>
  <si>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</si>
  <si>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</si>
  <si>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</si>
  <si>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</si>
  <si>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</si>
  <si>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</si>
  <si>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</si>
  <si>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</si>
  <si>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</si>
  <si>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</si>
  <si>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</si>
  <si>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</si>
  <si>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</si>
  <si>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</si>
  <si>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</si>
  <si>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</si>
  <si>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</si>
  <si>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אשראי חוץ בנקאי</t>
  </si>
  <si>
    <t>26/12/16</t>
  </si>
  <si>
    <t>דליה אנ אגחא-רמ- דליה אנרגיה</t>
  </si>
  <si>
    <t>1171362</t>
  </si>
  <si>
    <t>516269248</t>
  </si>
  <si>
    <t>05/01/21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</si>
  <si>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</si>
  <si>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</si>
  <si>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</si>
  <si>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</si>
  <si>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</si>
  <si>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</si>
  <si>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</si>
  <si>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</si>
  <si>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</si>
  <si>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</si>
  <si>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</si>
  <si>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</si>
  <si>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</si>
  <si>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</si>
  <si>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</si>
  <si>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</si>
  <si>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</si>
  <si>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</si>
  <si>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</si>
  <si>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</si>
  <si>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</si>
  <si>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</si>
  <si>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</si>
  <si>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</si>
  <si>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</si>
  <si>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</si>
  <si>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</si>
  <si>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</si>
  <si>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</si>
  <si>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</si>
  <si>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</si>
  <si>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</si>
  <si>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</si>
  <si>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</si>
  <si>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</si>
  <si>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</si>
  <si>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</si>
  <si>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</si>
  <si>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</si>
  <si>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</si>
  <si>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</si>
  <si>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</si>
  <si>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07/04/21</t>
  </si>
  <si>
    <t>סה"כ קרנות השקעה אחרות</t>
  </si>
  <si>
    <t>קרן First Time</t>
  </si>
  <si>
    <t>קרן השקעה FIMI 6</t>
  </si>
  <si>
    <t>01/06/21</t>
  </si>
  <si>
    <t>IDE קרן אלפא 2- קרן אלפא</t>
  </si>
  <si>
    <t>28/02/19</t>
  </si>
  <si>
    <t>IDE קרן אלפא 3- קרן אלפא</t>
  </si>
  <si>
    <t>קרן להב 1- קרן להב</t>
  </si>
  <si>
    <t>26/05/19</t>
  </si>
  <si>
    <t>קרן להב 2- קרן להב</t>
  </si>
  <si>
    <t>02/09/20</t>
  </si>
  <si>
    <t>קרן להב 3- קרן להב</t>
  </si>
  <si>
    <t>קרן קוגיטו- קרן קוגיטו</t>
  </si>
  <si>
    <t>07/06/21</t>
  </si>
  <si>
    <t>קרן שקד- קרן שקד</t>
  </si>
  <si>
    <t>16/03/21</t>
  </si>
  <si>
    <t>קרן ION</t>
  </si>
  <si>
    <t>07/07/20</t>
  </si>
  <si>
    <t>דן תחבורה- דן תחבורה</t>
  </si>
  <si>
    <t>11/02/21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</si>
  <si>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</si>
  <si>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</si>
  <si>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</si>
  <si>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</si>
  <si>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</si>
  <si>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</si>
  <si>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</si>
  <si>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</si>
  <si>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</si>
  <si>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</si>
  <si>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</si>
  <si>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</si>
  <si>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</si>
  <si>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</si>
  <si>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17/06/21</t>
  </si>
  <si>
    <t>אלקטרה נדל"ן (MF) קרן מספר 1- Electra Multifamily Investments Fund LP</t>
  </si>
  <si>
    <t>04/06/19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</si>
  <si>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</si>
  <si>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</si>
  <si>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</si>
  <si>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</si>
  <si>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</si>
  <si>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</si>
  <si>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SG VC 4 קרן- SG VC</t>
  </si>
  <si>
    <t>SG VC 5 קרן- SG VC</t>
  </si>
  <si>
    <t>26/05/21</t>
  </si>
  <si>
    <t>קרן חוב פונטיפקס 4- Pontifax Medison Debt Financing</t>
  </si>
  <si>
    <t>15/02/21</t>
  </si>
  <si>
    <t>קרן COLLER 8</t>
  </si>
  <si>
    <t>30/05/21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</si>
  <si>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</si>
  <si>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</si>
  <si>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</si>
  <si>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</si>
  <si>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</si>
  <si>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</si>
  <si>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22/03/21</t>
  </si>
  <si>
    <t>קרן ויולה קרדיט 6- קרן ויולה</t>
  </si>
  <si>
    <t>12/05/21</t>
  </si>
  <si>
    <t>קרן ION CROSS OVER 2- ION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</si>
  <si>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</si>
  <si>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</si>
  <si>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</si>
  <si>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</si>
  <si>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</si>
  <si>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</si>
  <si>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</si>
  <si>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</si>
  <si>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פורוורד אירו/שקל 05/10/21 3.955 153851</t>
  </si>
  <si>
    <t>153851</t>
  </si>
  <si>
    <t>פורוורד דולר/שקל 05/10/21 3.24 153848</t>
  </si>
  <si>
    <t>153848</t>
  </si>
  <si>
    <t>פורוורד דולר/שקל 05/10/21 3.241 153853</t>
  </si>
  <si>
    <t>153853</t>
  </si>
  <si>
    <t>סה"כ כנגד חסכון עמיתים/מבוטחים</t>
  </si>
  <si>
    <t>48</t>
  </si>
  <si>
    <t>לא</t>
  </si>
  <si>
    <t>4706</t>
  </si>
  <si>
    <t>4340</t>
  </si>
  <si>
    <t>20/06/21</t>
  </si>
  <si>
    <t>הלוואות עמיתים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</si>
  <si>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</si>
  <si>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</si>
  <si>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</si>
  <si>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</si>
  <si>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</si>
  <si>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</si>
  <si>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</si>
  <si>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</si>
  <si>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</si>
  <si>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</si>
  <si>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</si>
  <si>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</si>
  <si>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</si>
  <si>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</si>
  <si>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</si>
  <si>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</si>
  <si>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</si>
  <si>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</si>
  <si>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</si>
  <si>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</si>
  <si>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</si>
  <si>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</si>
  <si>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</si>
  <si>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</si>
  <si>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</si>
  <si>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</si>
  <si>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</si>
  <si>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</si>
  <si>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</si>
  <si>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</si>
  <si>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</si>
  <si>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</si>
  <si>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</si>
  <si>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</si>
  <si>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24/02/21</t>
  </si>
  <si>
    <t>משרדים</t>
  </si>
  <si>
    <t>אשדוד</t>
  </si>
  <si>
    <t>נכס אשדוד-משרדים 2</t>
  </si>
  <si>
    <t>31/12/18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</si>
  <si>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</si>
  <si>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</si>
  <si>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</si>
  <si>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</si>
  <si>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</si>
  <si>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</si>
  <si>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</si>
  <si>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</si>
  <si>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</si>
  <si>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</si>
  <si>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</si>
  <si>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</si>
  <si>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</si>
  <si>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</si>
  <si>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</si>
  <si>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</si>
  <si>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</si>
  <si>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</si>
  <si>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</si>
  <si>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</si>
  <si>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</si>
  <si>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</si>
  <si>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</si>
  <si>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</si>
  <si>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</si>
  <si>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</si>
  <si>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</si>
  <si>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</si>
  <si>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</si>
  <si>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SG VC 5</t>
  </si>
  <si>
    <t>דאון טאון חיפה</t>
  </si>
  <si>
    <t>נדל"ן מניב בישראל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</si>
  <si>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</si>
  <si>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</si>
  <si>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</si>
  <si>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</si>
  <si>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</si>
  <si>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</si>
  <si>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</si>
  <si>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</si>
  <si>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</si>
  <si>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</si>
  <si>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</si>
  <si>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</si>
  <si>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</si>
  <si>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</si>
  <si>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</si>
  <si>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</si>
  <si>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</si>
  <si>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אופציותה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</si>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</sst>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0" fillId="0" borderId="0" xfId="0" applyNumberFormat="1"/>
    <xf numFmtId="3" fontId="17" fillId="0" borderId="0" xfId="0" applyNumberFormat="1" applyFont="1"/>
    <xf numFmtId="3" fontId="1" fillId="0" borderId="0" xfId="0" applyNumberFormat="1" applyFont="1"/>
    <xf numFmtId="3" fontId="17" fillId="4" borderId="0" xfId="0" applyNumberFormat="1" applyFont="1" applyFill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1" tableBorderDxfId="420">
  <autoFilter ref="B6:D42">
    <filterColumn colId="0" hiddenButton="1"/>
    <filterColumn colId="1" hiddenButton="1"/>
    <filterColumn colId="2" hiddenButton="1"/>
  </autoFilter>
  <tableColumns count="3">
    <tableColumn id="1" name="עמודה1" dataDxfId="419" dataCellStyle="Normal_2007-16618"/>
    <tableColumn id="2" name="שווי הוגן" dataDxfId="418"/>
    <tableColumn id="3" name="שעור מנכסי השקעה*" dataDxfId="4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6" headerRowBorderDxfId="415" tableBorderDxfId="414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13" dataDxfId="411" headerRowBorderDxfId="412" tableBorderDxfId="410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>
      <calculatedColumnFormula>I7/$I$9</calculatedColumnFormula>
    </tableColumn>
    <tableColumn id="11" name="שעור מסך נכסי השקעה" dataDxfId="399">
      <calculatedColumnFormula>I7/'סכום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98" dataDxfId="396" headerRowBorderDxfId="397" tableBorderDxfId="395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7" dataDxfId="375" headerRowBorderDxfId="376" tableBorderDxfId="37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3" totalsRowShown="0" headerRowDxfId="353" dataDxfId="351" headerRowBorderDxfId="352" tableBorderDxfId="350">
  <autoFilter ref="A7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9"/>
    <tableColumn id="4" name="ספק מידע" dataDxfId="348"/>
    <tableColumn id="5" name="מספר מנפיק" dataDxfId="347"/>
    <tableColumn id="6" name="ענף מסחר"/>
    <tableColumn id="7" name="דירוג"/>
    <tableColumn id="8" name="שם מדרג" dataDxfId="346"/>
    <tableColumn id="9" name="תאריך רכישה" dataDxfId="345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8" totalsRowShown="0" headerRowDxfId="335" dataDxfId="333" headerRowBorderDxfId="334" tableBorderDxfId="332">
  <autoFilter ref="A7:N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5" totalsRowShown="0" headerRowDxfId="324" dataDxfId="322" headerRowBorderDxfId="323" tableBorderDxfId="321">
  <autoFilter ref="A7:M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2" dataDxfId="310" headerRowBorderDxfId="311" tableBorderDxfId="309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2" dataDxfId="300" headerRowBorderDxfId="301" tableBorderDxfId="29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7" dataDxfId="285" headerRowBorderDxfId="286" tableBorderDxfId="28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76" dataDxfId="274" headerRowBorderDxfId="275" tableBorderDxfId="273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7" dataDxfId="265" headerRowBorderDxfId="266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1" dataDxfId="249" headerRowBorderDxfId="250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2" dataDxfId="230" headerRowBorderDxfId="231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10" dataDxfId="208" headerRowBorderDxfId="209" tableBorderDxfId="207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88" dataDxfId="186" headerRowBorderDxfId="187" tableBorderDxfId="185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4"/>
    <tableColumn id="4" name="מספר מנפיק" dataDxfId="183"/>
    <tableColumn id="5" name="ענף מסחר"/>
    <tableColumn id="6" name="סוג מטבע"/>
    <tableColumn id="7" name="ערך נקוב****" dataDxfId="182"/>
    <tableColumn id="8" name="שער***" dataDxfId="181"/>
    <tableColumn id="9" name="שווי הוגן" dataDxfId="180"/>
    <tableColumn id="10" name="שעור מערך נקוב מונפק" dataDxfId="179"/>
    <tableColumn id="11" name="שעור מנכסי אפיק ההשקעה" dataDxfId="178">
      <calculatedColumnFormula>I8/$I$10</calculatedColumnFormula>
    </tableColumn>
    <tableColumn id="12" name="שעור מסך נכסי השקעה**" dataDxfId="177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8" totalsRowShown="0" headerRowDxfId="176" dataDxfId="174" headerRowBorderDxfId="175" tableBorderDxfId="173">
  <autoFilter ref="A7:J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2"/>
    <tableColumn id="6" name="שער***" dataDxfId="171"/>
    <tableColumn id="7" name="שווי הוגן" dataDxfId="170"/>
    <tableColumn id="8" name="שעור מערך נקוב מונפק" dataDxfId="169"/>
    <tableColumn id="9" name="שעור מנכסי אפיק ההשקעה" dataDxfId="168"/>
    <tableColumn id="10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6" dataDxfId="164" headerRowBorderDxfId="165" tableBorderDxfId="163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2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44" dataDxfId="142" headerRowBorderDxfId="143" tableBorderDxfId="141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18" dataDxfId="116" headerRowBorderDxfId="117" tableBorderDxfId="115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1" totalsRowShown="0" headerRowDxfId="88" dataDxfId="86" headerRowBorderDxfId="87" tableBorderDxfId="85">
  <autoFilter ref="A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>
      <calculatedColumnFormula>F7/$F$9</calculatedColumnFormula>
    </tableColumn>
    <tableColumn id="8" name="שעור מסך נכסי השקעה" dataDxfId="77">
      <calculatedColumnFormula>F7/'סכום נכסי הקרן'!$C$41</calculatedColumnFormula>
    </tableColumn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70" dataDxfId="68" headerRowBorderDxfId="69" tableBorderDxfId="67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31" totalsRowShown="0" headerRowBorderDxfId="61" tableBorderDxfId="60">
  <autoFilter ref="A6:C31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31.85546875" style="1" customWidth="1"/>
    <col min="2" max="2" width="47.28515625" style="11" customWidth="1"/>
    <col min="3" max="3" width="18" style="1" customWidth="1"/>
    <col min="4" max="4" width="21.42578125" style="1" customWidth="1"/>
    <col min="5" max="6" width="6.7109375" style="1" hidden="1" customWidth="1"/>
    <col min="7" max="7" width="11.7109375" style="1" hidden="1" customWidth="1"/>
    <col min="8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9" t="s">
        <v>4</v>
      </c>
      <c r="C5" s="80"/>
      <c r="D5" s="81"/>
    </row>
    <row r="6" spans="1:36" s="3" customFormat="1">
      <c r="B6" s="40" t="s">
        <v>1178</v>
      </c>
      <c r="C6" s="82" t="s">
        <v>5</v>
      </c>
      <c r="D6" s="8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1179</v>
      </c>
      <c r="B10" s="57" t="s">
        <v>13</v>
      </c>
      <c r="C10" s="63">
        <f>מזומנים!I9</f>
        <v>734822.971531271</v>
      </c>
      <c r="D10" s="64">
        <f>מזומנים!K9</f>
        <v>0.17863446405938518</v>
      </c>
    </row>
    <row r="11" spans="1:36">
      <c r="B11" s="57" t="s">
        <v>14</v>
      </c>
      <c r="C11" s="50"/>
      <c r="D11" s="50"/>
    </row>
    <row r="12" spans="1:36">
      <c r="A12" s="9" t="s">
        <v>1180</v>
      </c>
      <c r="B12" s="58" t="s">
        <v>15</v>
      </c>
      <c r="C12" s="65">
        <v>812686.97862229997</v>
      </c>
      <c r="D12" s="66">
        <f>C12/$C$41</f>
        <v>0.19756309818637396</v>
      </c>
    </row>
    <row r="13" spans="1:36">
      <c r="A13" s="9" t="s">
        <v>1181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1182</v>
      </c>
      <c r="B14" s="58" t="s">
        <v>17</v>
      </c>
      <c r="C14" s="65">
        <v>259445.610885854</v>
      </c>
      <c r="D14" s="66">
        <f t="shared" si="0"/>
        <v>6.3070874821150077E-2</v>
      </c>
    </row>
    <row r="15" spans="1:36">
      <c r="A15" s="9" t="s">
        <v>812</v>
      </c>
      <c r="B15" s="58" t="s">
        <v>18</v>
      </c>
      <c r="C15" s="65">
        <v>656959.22863254801</v>
      </c>
      <c r="D15" s="66">
        <f t="shared" si="0"/>
        <v>0.15970589415718633</v>
      </c>
    </row>
    <row r="16" spans="1:36">
      <c r="A16" s="9" t="s">
        <v>1183</v>
      </c>
      <c r="B16" s="58" t="s">
        <v>194</v>
      </c>
      <c r="C16" s="65">
        <v>846324.95087736996</v>
      </c>
      <c r="D16" s="66">
        <f t="shared" si="0"/>
        <v>0.2057404434499647</v>
      </c>
    </row>
    <row r="17" spans="1:4">
      <c r="A17" s="9" t="s">
        <v>1184</v>
      </c>
      <c r="B17" s="58" t="s">
        <v>19</v>
      </c>
      <c r="C17" s="65">
        <v>41959.794626340001</v>
      </c>
      <c r="D17" s="66">
        <f t="shared" si="0"/>
        <v>1.0200368953489011E-2</v>
      </c>
    </row>
    <row r="18" spans="1:4">
      <c r="A18" s="9" t="s">
        <v>1185</v>
      </c>
      <c r="B18" s="58" t="s">
        <v>20</v>
      </c>
      <c r="C18" s="65">
        <v>1.0713165</v>
      </c>
      <c r="D18" s="66">
        <f t="shared" si="0"/>
        <v>2.6043558275904045E-7</v>
      </c>
    </row>
    <row r="19" spans="1:4">
      <c r="A19" s="9" t="s">
        <v>1186</v>
      </c>
      <c r="B19" s="58" t="s">
        <v>21</v>
      </c>
      <c r="C19" s="65">
        <v>906.95808</v>
      </c>
      <c r="D19" s="66">
        <f t="shared" si="0"/>
        <v>2.2048027459935546E-4</v>
      </c>
    </row>
    <row r="20" spans="1:4">
      <c r="A20" s="9" t="s">
        <v>1187</v>
      </c>
      <c r="B20" s="58" t="s">
        <v>22</v>
      </c>
      <c r="C20" s="65">
        <v>654.51674740482156</v>
      </c>
      <c r="D20" s="66">
        <f t="shared" si="0"/>
        <v>1.5911213029569352E-4</v>
      </c>
    </row>
    <row r="21" spans="1:4">
      <c r="A21" s="9" t="s">
        <v>1188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1189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1190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1191</v>
      </c>
      <c r="B25" s="58" t="s">
        <v>17</v>
      </c>
      <c r="C25" s="65">
        <v>24401.45384419</v>
      </c>
      <c r="D25" s="66">
        <f t="shared" si="1"/>
        <v>5.9319602116456246E-3</v>
      </c>
    </row>
    <row r="26" spans="1:4">
      <c r="A26" s="9" t="s">
        <v>1192</v>
      </c>
      <c r="B26" s="58" t="s">
        <v>27</v>
      </c>
      <c r="C26" s="65">
        <f>'לא סחיר - מניות'!I10</f>
        <v>172548.34449341547</v>
      </c>
      <c r="D26" s="66">
        <f t="shared" si="1"/>
        <v>4.1946267655030352E-2</v>
      </c>
    </row>
    <row r="27" spans="1:4">
      <c r="A27" s="9" t="s">
        <v>1193</v>
      </c>
      <c r="B27" s="58" t="s">
        <v>28</v>
      </c>
      <c r="C27" s="65">
        <v>393649.92399210721</v>
      </c>
      <c r="D27" s="66">
        <f t="shared" si="1"/>
        <v>9.5695760643970673E-2</v>
      </c>
    </row>
    <row r="28" spans="1:4">
      <c r="A28" s="9" t="s">
        <v>1194</v>
      </c>
      <c r="B28" s="58" t="s">
        <v>29</v>
      </c>
      <c r="C28" s="65">
        <v>973.56470775035098</v>
      </c>
      <c r="D28" s="66">
        <f t="shared" si="1"/>
        <v>2.3667225513337799E-4</v>
      </c>
    </row>
    <row r="29" spans="1:4">
      <c r="A29" s="9" t="s">
        <v>1195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1196</v>
      </c>
      <c r="B30" s="58" t="s">
        <v>31</v>
      </c>
      <c r="C30" s="65">
        <v>-609.152151235254</v>
      </c>
      <c r="D30" s="66">
        <f t="shared" si="1"/>
        <v>-1.4808405872202707E-4</v>
      </c>
    </row>
    <row r="31" spans="1:4">
      <c r="A31" s="9" t="s">
        <v>1197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1198</v>
      </c>
      <c r="B32" s="57" t="s">
        <v>33</v>
      </c>
      <c r="C32" s="65">
        <v>69168.438903045768</v>
      </c>
      <c r="D32" s="66">
        <f t="shared" si="1"/>
        <v>1.6814753337830425E-2</v>
      </c>
    </row>
    <row r="33" spans="1:7">
      <c r="A33" s="9" t="s">
        <v>1199</v>
      </c>
      <c r="B33" s="57" t="s">
        <v>34</v>
      </c>
      <c r="C33" s="65">
        <v>0</v>
      </c>
      <c r="D33" s="66">
        <f t="shared" si="1"/>
        <v>0</v>
      </c>
    </row>
    <row r="34" spans="1:7">
      <c r="A34" s="9" t="s">
        <v>1200</v>
      </c>
      <c r="B34" s="57" t="s">
        <v>35</v>
      </c>
      <c r="C34" s="65">
        <f>'זכויות מקרקעין'!F9</f>
        <v>73825.228462192797</v>
      </c>
      <c r="D34" s="66">
        <f t="shared" si="1"/>
        <v>1.79468125403375E-2</v>
      </c>
    </row>
    <row r="35" spans="1:7">
      <c r="A35" s="9" t="s">
        <v>1201</v>
      </c>
      <c r="B35" s="57" t="s">
        <v>36</v>
      </c>
      <c r="C35" s="65">
        <v>0</v>
      </c>
      <c r="D35" s="66">
        <f t="shared" si="1"/>
        <v>0</v>
      </c>
    </row>
    <row r="36" spans="1:7">
      <c r="A36" s="9" t="s">
        <v>1202</v>
      </c>
      <c r="B36" s="57" t="s">
        <v>37</v>
      </c>
      <c r="C36" s="65">
        <v>25836.676751968</v>
      </c>
      <c r="D36" s="66">
        <f t="shared" si="1"/>
        <v>6.2808609467470515E-3</v>
      </c>
    </row>
    <row r="37" spans="1:7">
      <c r="A37" s="9"/>
      <c r="B37" s="59" t="s">
        <v>38</v>
      </c>
      <c r="C37" s="50"/>
      <c r="D37" s="50"/>
    </row>
    <row r="38" spans="1:7">
      <c r="A38" s="9" t="s">
        <v>1203</v>
      </c>
      <c r="B38" s="60" t="s">
        <v>39</v>
      </c>
      <c r="C38" s="65">
        <v>0</v>
      </c>
      <c r="D38" s="66">
        <f t="shared" ref="D38:D41" si="2">C38/$C$41</f>
        <v>0</v>
      </c>
    </row>
    <row r="39" spans="1:7">
      <c r="A39" s="9" t="s">
        <v>1204</v>
      </c>
      <c r="B39" s="60" t="s">
        <v>40</v>
      </c>
      <c r="C39" s="65">
        <v>0</v>
      </c>
      <c r="D39" s="66">
        <f t="shared" si="2"/>
        <v>0</v>
      </c>
    </row>
    <row r="40" spans="1:7">
      <c r="A40" s="9" t="s">
        <v>1205</v>
      </c>
      <c r="B40" s="60" t="s">
        <v>41</v>
      </c>
      <c r="C40" s="65">
        <v>0</v>
      </c>
      <c r="D40" s="66">
        <f t="shared" si="2"/>
        <v>0</v>
      </c>
    </row>
    <row r="41" spans="1:7">
      <c r="B41" s="60" t="s">
        <v>42</v>
      </c>
      <c r="C41" s="65">
        <f>SUM(C10:C40)</f>
        <v>4113556.5603230218</v>
      </c>
      <c r="D41" s="66">
        <f t="shared" si="2"/>
        <v>1</v>
      </c>
      <c r="G41" s="65"/>
    </row>
    <row r="42" spans="1:7">
      <c r="A42" s="9" t="s">
        <v>1206</v>
      </c>
      <c r="B42" s="61" t="s">
        <v>43</v>
      </c>
      <c r="C42" s="65">
        <f>'יתרת התחייבות להשקעה'!B9</f>
        <v>154874.45510114057</v>
      </c>
      <c r="D42" s="66">
        <v>0</v>
      </c>
    </row>
    <row r="43" spans="1:7">
      <c r="B43" s="10" t="s">
        <v>200</v>
      </c>
    </row>
    <row r="44" spans="1:7">
      <c r="C44" s="84" t="s">
        <v>44</v>
      </c>
      <c r="D44" s="83" t="s">
        <v>45</v>
      </c>
    </row>
    <row r="45" spans="1:7">
      <c r="C45" s="12" t="s">
        <v>9</v>
      </c>
      <c r="D45" s="12" t="s">
        <v>10</v>
      </c>
    </row>
    <row r="46" spans="1:7">
      <c r="C46" t="s">
        <v>201</v>
      </c>
      <c r="D46">
        <v>3.532</v>
      </c>
    </row>
    <row r="47" spans="1:7">
      <c r="C47" t="s">
        <v>109</v>
      </c>
      <c r="D47">
        <v>3.8748</v>
      </c>
    </row>
    <row r="48" spans="1:7">
      <c r="C48" t="s">
        <v>105</v>
      </c>
      <c r="D48">
        <v>3.26</v>
      </c>
    </row>
    <row r="49" spans="3:4">
      <c r="C49" t="s">
        <v>112</v>
      </c>
      <c r="D49">
        <v>4.5176999999999996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ה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734822.971531271</v>
      </c>
      <c r="J9" s="64">
        <f>I9/$I$9</f>
        <v>1</v>
      </c>
      <c r="K9" s="64">
        <f>I9/'סכום נכסי הקרן'!$C$41</f>
        <v>0.17863446405938518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734822.971531271</v>
      </c>
      <c r="J10" s="68">
        <f t="shared" ref="J10:J35" si="0">I10/$I$9</f>
        <v>1</v>
      </c>
      <c r="K10" s="68">
        <f>I10/'סכום נכסי הקרן'!$C$41</f>
        <v>0.17863446405938518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SUM(I12:I13)</f>
        <v>617802.07905731699</v>
      </c>
      <c r="J11" s="68">
        <f t="shared" si="0"/>
        <v>0.84074954511819577</v>
      </c>
      <c r="K11" s="68">
        <f>I11/'סכום נכסי הקרן'!$C$41</f>
        <v>0.15018684440036079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149</v>
      </c>
      <c r="F12" t="s">
        <v>101</v>
      </c>
      <c r="G12" s="66">
        <v>0</v>
      </c>
      <c r="H12" s="66">
        <v>0</v>
      </c>
      <c r="I12" s="65">
        <v>4583.8908300000003</v>
      </c>
      <c r="J12" s="66">
        <f t="shared" si="0"/>
        <v>6.2380886384754627E-3</v>
      </c>
      <c r="K12" s="66">
        <f>I12/'סכום נכסי הקרן'!$C$41</f>
        <v>1.1143376206890043E-3</v>
      </c>
    </row>
    <row r="13" spans="1:12">
      <c r="A13" t="s">
        <v>208</v>
      </c>
      <c r="B13" t="s">
        <v>209</v>
      </c>
      <c r="C13" t="s">
        <v>210</v>
      </c>
      <c r="D13" t="s">
        <v>211</v>
      </c>
      <c r="E13" t="s">
        <v>212</v>
      </c>
      <c r="F13" t="s">
        <v>101</v>
      </c>
      <c r="G13" s="66">
        <v>0</v>
      </c>
      <c r="H13" s="66">
        <v>0</v>
      </c>
      <c r="I13" s="65">
        <f>599427.08051+13791.107717317</f>
        <v>613218.18822731695</v>
      </c>
      <c r="J13" s="66">
        <f t="shared" si="0"/>
        <v>0.83451145647972025</v>
      </c>
      <c r="K13" s="66">
        <f>I13/'סכום נכסי הקרן'!$C$41</f>
        <v>0.14907250677967177</v>
      </c>
    </row>
    <row r="14" spans="1:12">
      <c r="A14" s="67" t="s">
        <v>213</v>
      </c>
      <c r="C14" s="14"/>
      <c r="H14" s="68">
        <v>0</v>
      </c>
      <c r="I14" s="69">
        <v>117020.89247395399</v>
      </c>
      <c r="J14" s="68">
        <f t="shared" si="0"/>
        <v>0.15925045488180423</v>
      </c>
      <c r="K14" s="68">
        <f>I14/'סכום נכסי הקרן'!$C$41</f>
        <v>2.8447619659024401E-2</v>
      </c>
    </row>
    <row r="15" spans="1:12">
      <c r="A15" t="s">
        <v>214</v>
      </c>
      <c r="B15" t="s">
        <v>215</v>
      </c>
      <c r="C15" t="s">
        <v>206</v>
      </c>
      <c r="D15" t="s">
        <v>207</v>
      </c>
      <c r="E15" t="s">
        <v>149</v>
      </c>
      <c r="F15" t="s">
        <v>109</v>
      </c>
      <c r="G15" s="66">
        <v>0</v>
      </c>
      <c r="H15" s="66">
        <v>0</v>
      </c>
      <c r="I15" s="65">
        <v>0.31281260399999999</v>
      </c>
      <c r="J15" s="66">
        <f t="shared" si="0"/>
        <v>4.2569791108753874E-7</v>
      </c>
      <c r="K15" s="66">
        <f>I15/'סכום נכסי הקרן'!$C$41</f>
        <v>7.6044318198322287E-8</v>
      </c>
    </row>
    <row r="16" spans="1:12">
      <c r="A16" t="s">
        <v>216</v>
      </c>
      <c r="B16" t="s">
        <v>217</v>
      </c>
      <c r="C16" t="s">
        <v>210</v>
      </c>
      <c r="D16" t="s">
        <v>211</v>
      </c>
      <c r="E16" t="s">
        <v>212</v>
      </c>
      <c r="F16" t="s">
        <v>109</v>
      </c>
      <c r="G16" s="66">
        <v>0</v>
      </c>
      <c r="H16" s="66">
        <v>0</v>
      </c>
      <c r="I16" s="65">
        <v>14248.937774243999</v>
      </c>
      <c r="J16" s="66">
        <f t="shared" si="0"/>
        <v>1.9390980312647486E-2</v>
      </c>
      <c r="K16" s="66">
        <f>I16/'סכום נכסי הקרן'!$C$41</f>
        <v>3.463897375735873E-3</v>
      </c>
    </row>
    <row r="17" spans="1:11">
      <c r="A17" t="s">
        <v>218</v>
      </c>
      <c r="B17" t="s">
        <v>219</v>
      </c>
      <c r="C17" t="s">
        <v>206</v>
      </c>
      <c r="D17" t="s">
        <v>207</v>
      </c>
      <c r="E17" t="s">
        <v>149</v>
      </c>
      <c r="F17" t="s">
        <v>105</v>
      </c>
      <c r="G17" s="66">
        <v>0</v>
      </c>
      <c r="H17" s="66">
        <v>0</v>
      </c>
      <c r="I17" s="65">
        <v>2549.8579</v>
      </c>
      <c r="J17" s="66">
        <f t="shared" si="0"/>
        <v>3.4700301960980391E-3</v>
      </c>
      <c r="K17" s="66">
        <f>I17/'סכום נכסי הקרן'!$C$41</f>
        <v>6.1986698434985646E-4</v>
      </c>
    </row>
    <row r="18" spans="1:11">
      <c r="A18" t="s">
        <v>220</v>
      </c>
      <c r="B18" t="s">
        <v>221</v>
      </c>
      <c r="C18" t="s">
        <v>210</v>
      </c>
      <c r="D18" t="s">
        <v>211</v>
      </c>
      <c r="E18" t="s">
        <v>212</v>
      </c>
      <c r="F18" t="s">
        <v>105</v>
      </c>
      <c r="G18" s="66">
        <v>0</v>
      </c>
      <c r="H18" s="66">
        <v>0</v>
      </c>
      <c r="I18" s="65">
        <v>98750.747443200002</v>
      </c>
      <c r="J18" s="66">
        <f t="shared" si="0"/>
        <v>0.13438712624540969</v>
      </c>
      <c r="K18" s="66">
        <f>I18/'סכום נכסי הקרן'!$C$41</f>
        <v>2.4006172273329695E-2</v>
      </c>
    </row>
    <row r="19" spans="1:11">
      <c r="A19" t="s">
        <v>222</v>
      </c>
      <c r="B19" t="s">
        <v>223</v>
      </c>
      <c r="C19" t="s">
        <v>210</v>
      </c>
      <c r="D19" t="s">
        <v>211</v>
      </c>
      <c r="E19" t="s">
        <v>212</v>
      </c>
      <c r="F19" t="s">
        <v>112</v>
      </c>
      <c r="G19" s="66">
        <v>0</v>
      </c>
      <c r="H19" s="66">
        <v>0</v>
      </c>
      <c r="I19" s="65">
        <v>85.537137905999998</v>
      </c>
      <c r="J19" s="66">
        <f t="shared" si="0"/>
        <v>1.1640509513162368E-4</v>
      </c>
      <c r="K19" s="66">
        <f>I19/'סכום נכסי הקרן'!$C$41</f>
        <v>2.0793961782619342E-5</v>
      </c>
    </row>
    <row r="20" spans="1:11">
      <c r="A20" t="s">
        <v>224</v>
      </c>
      <c r="B20" t="s">
        <v>225</v>
      </c>
      <c r="C20" t="s">
        <v>210</v>
      </c>
      <c r="D20" t="s">
        <v>211</v>
      </c>
      <c r="E20" t="s">
        <v>212</v>
      </c>
      <c r="F20" t="s">
        <v>201</v>
      </c>
      <c r="G20" s="66">
        <v>0</v>
      </c>
      <c r="H20" s="66">
        <v>0</v>
      </c>
      <c r="I20" s="65">
        <v>1385.4994059999999</v>
      </c>
      <c r="J20" s="66">
        <f t="shared" si="0"/>
        <v>1.8854873346063309E-3</v>
      </c>
      <c r="K20" s="66">
        <f>I20/'סכום נכסי הקרן'!$C$41</f>
        <v>3.3681301950816059E-4</v>
      </c>
    </row>
    <row r="21" spans="1:11">
      <c r="A21" s="67" t="s">
        <v>226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227</v>
      </c>
      <c r="B22" t="s">
        <v>227</v>
      </c>
      <c r="C22" s="14"/>
      <c r="D22" t="s">
        <v>227</v>
      </c>
      <c r="F22" t="s">
        <v>227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228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227</v>
      </c>
      <c r="B24" t="s">
        <v>227</v>
      </c>
      <c r="C24" s="14"/>
      <c r="D24" t="s">
        <v>227</v>
      </c>
      <c r="F24" t="s">
        <v>227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229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הקרן'!$C$41</f>
        <v>0</v>
      </c>
    </row>
    <row r="26" spans="1:11">
      <c r="A26" t="s">
        <v>227</v>
      </c>
      <c r="B26" t="s">
        <v>227</v>
      </c>
      <c r="C26" s="14"/>
      <c r="D26" t="s">
        <v>227</v>
      </c>
      <c r="F26" t="s">
        <v>227</v>
      </c>
      <c r="G26" s="66">
        <v>0</v>
      </c>
      <c r="H26" s="66">
        <v>0</v>
      </c>
      <c r="I26" s="65">
        <v>0</v>
      </c>
      <c r="J26" s="66">
        <f t="shared" si="0"/>
        <v>0</v>
      </c>
      <c r="K26" s="66">
        <f>I26/'סכום נכסי הקרן'!$C$41</f>
        <v>0</v>
      </c>
    </row>
    <row r="27" spans="1:11">
      <c r="A27" s="67" t="s">
        <v>230</v>
      </c>
      <c r="C27" s="14"/>
      <c r="H27" s="68">
        <v>0</v>
      </c>
      <c r="I27" s="69">
        <v>0</v>
      </c>
      <c r="J27" s="68">
        <f t="shared" si="0"/>
        <v>0</v>
      </c>
      <c r="K27" s="68">
        <f>I27/'סכום נכסי הקרן'!$C$41</f>
        <v>0</v>
      </c>
    </row>
    <row r="28" spans="1:11">
      <c r="A28" t="s">
        <v>227</v>
      </c>
      <c r="B28" t="s">
        <v>227</v>
      </c>
      <c r="C28" s="14"/>
      <c r="D28" t="s">
        <v>227</v>
      </c>
      <c r="F28" t="s">
        <v>227</v>
      </c>
      <c r="G28" s="66">
        <v>0</v>
      </c>
      <c r="H28" s="66">
        <v>0</v>
      </c>
      <c r="I28" s="65">
        <v>0</v>
      </c>
      <c r="J28" s="66">
        <f t="shared" si="0"/>
        <v>0</v>
      </c>
      <c r="K28" s="66">
        <f>I28/'סכום נכסי הקרן'!$C$41</f>
        <v>0</v>
      </c>
    </row>
    <row r="29" spans="1:11">
      <c r="A29" s="67" t="s">
        <v>231</v>
      </c>
      <c r="C29" s="14"/>
      <c r="H29" s="68">
        <v>0</v>
      </c>
      <c r="I29" s="69">
        <v>0</v>
      </c>
      <c r="J29" s="68">
        <f t="shared" si="0"/>
        <v>0</v>
      </c>
      <c r="K29" s="68">
        <f>I29/'סכום נכסי הקרן'!$C$41</f>
        <v>0</v>
      </c>
    </row>
    <row r="30" spans="1:11">
      <c r="A30" t="s">
        <v>227</v>
      </c>
      <c r="B30" t="s">
        <v>227</v>
      </c>
      <c r="C30" s="14"/>
      <c r="D30" t="s">
        <v>227</v>
      </c>
      <c r="F30" t="s">
        <v>227</v>
      </c>
      <c r="G30" s="66">
        <v>0</v>
      </c>
      <c r="H30" s="66">
        <v>0</v>
      </c>
      <c r="I30" s="65">
        <v>0</v>
      </c>
      <c r="J30" s="66">
        <f t="shared" si="0"/>
        <v>0</v>
      </c>
      <c r="K30" s="66">
        <f>I30/'סכום נכסי הקרן'!$C$41</f>
        <v>0</v>
      </c>
    </row>
    <row r="31" spans="1:11">
      <c r="A31" s="67" t="s">
        <v>232</v>
      </c>
      <c r="C31" s="14"/>
      <c r="H31" s="68">
        <v>0</v>
      </c>
      <c r="I31" s="69">
        <v>0</v>
      </c>
      <c r="J31" s="68">
        <f t="shared" si="0"/>
        <v>0</v>
      </c>
      <c r="K31" s="68">
        <f>I31/'סכום נכסי הקרן'!$C$41</f>
        <v>0</v>
      </c>
    </row>
    <row r="32" spans="1:11">
      <c r="A32" s="67" t="s">
        <v>233</v>
      </c>
      <c r="C32" s="14"/>
      <c r="H32" s="68">
        <v>0</v>
      </c>
      <c r="I32" s="69">
        <v>0</v>
      </c>
      <c r="J32" s="68">
        <f t="shared" si="0"/>
        <v>0</v>
      </c>
      <c r="K32" s="68">
        <f>I32/'סכום נכסי הקרן'!$C$41</f>
        <v>0</v>
      </c>
    </row>
    <row r="33" spans="1:11">
      <c r="A33" t="s">
        <v>227</v>
      </c>
      <c r="B33" t="s">
        <v>227</v>
      </c>
      <c r="C33" s="14"/>
      <c r="D33" t="s">
        <v>227</v>
      </c>
      <c r="F33" t="s">
        <v>227</v>
      </c>
      <c r="G33" s="66">
        <v>0</v>
      </c>
      <c r="H33" s="66">
        <v>0</v>
      </c>
      <c r="I33" s="65">
        <v>0</v>
      </c>
      <c r="J33" s="66">
        <f t="shared" si="0"/>
        <v>0</v>
      </c>
      <c r="K33" s="66">
        <f>I33/'סכום נכסי הקרן'!$C$41</f>
        <v>0</v>
      </c>
    </row>
    <row r="34" spans="1:11">
      <c r="A34" s="67" t="s">
        <v>231</v>
      </c>
      <c r="C34" s="14"/>
      <c r="H34" s="68">
        <v>0</v>
      </c>
      <c r="I34" s="69">
        <v>0</v>
      </c>
      <c r="J34" s="68">
        <f t="shared" si="0"/>
        <v>0</v>
      </c>
      <c r="K34" s="68">
        <f>I34/'סכום נכסי הקרן'!$C$41</f>
        <v>0</v>
      </c>
    </row>
    <row r="35" spans="1:11">
      <c r="A35" t="s">
        <v>227</v>
      </c>
      <c r="B35" t="s">
        <v>227</v>
      </c>
      <c r="C35" s="14"/>
      <c r="D35" t="s">
        <v>227</v>
      </c>
      <c r="F35" t="s">
        <v>227</v>
      </c>
      <c r="G35" s="66">
        <v>0</v>
      </c>
      <c r="H35" s="66">
        <v>0</v>
      </c>
      <c r="I35" s="65">
        <v>0</v>
      </c>
      <c r="J35" s="66">
        <f t="shared" si="0"/>
        <v>0</v>
      </c>
      <c r="K35" s="66">
        <f>I35/'סכום נכסי הקרן'!$C$41</f>
        <v>0</v>
      </c>
    </row>
    <row r="36" spans="1:11">
      <c r="A36" t="s">
        <v>234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2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52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6" t="s">
        <v>191</v>
      </c>
      <c r="N7" s="41" t="s">
        <v>55</v>
      </c>
      <c r="O7" s="41" t="s">
        <v>188</v>
      </c>
      <c r="P7" s="41" t="s">
        <v>56</v>
      </c>
      <c r="Q7" s="9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4.47</v>
      </c>
      <c r="H10" s="7"/>
      <c r="I10" s="7"/>
      <c r="J10" s="64">
        <v>-1.9E-3</v>
      </c>
      <c r="K10" s="63">
        <v>712442258</v>
      </c>
      <c r="L10" s="7"/>
      <c r="M10" s="63">
        <v>0</v>
      </c>
      <c r="N10" s="63">
        <v>812686.97862229997</v>
      </c>
      <c r="O10" s="7"/>
      <c r="P10" s="64">
        <v>1</v>
      </c>
      <c r="Q10" s="64">
        <v>0.19819999999999999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4.47</v>
      </c>
      <c r="J11" s="68">
        <v>-1.9E-3</v>
      </c>
      <c r="K11" s="69">
        <v>712442258</v>
      </c>
      <c r="M11" s="69">
        <v>0</v>
      </c>
      <c r="N11" s="69">
        <v>812686.97862229997</v>
      </c>
      <c r="P11" s="68">
        <v>1</v>
      </c>
      <c r="Q11" s="68">
        <v>0.19819999999999999</v>
      </c>
    </row>
    <row r="12" spans="1:52">
      <c r="A12" s="67" t="s">
        <v>235</v>
      </c>
      <c r="B12" s="14"/>
      <c r="C12" s="14"/>
      <c r="G12" s="69">
        <v>3.51</v>
      </c>
      <c r="J12" s="68">
        <v>-1.37E-2</v>
      </c>
      <c r="K12" s="69">
        <v>265084071</v>
      </c>
      <c r="M12" s="69">
        <v>0</v>
      </c>
      <c r="N12" s="69">
        <v>323793.83565179998</v>
      </c>
      <c r="P12" s="68">
        <v>0.39839999999999998</v>
      </c>
      <c r="Q12" s="68">
        <v>7.9000000000000001E-2</v>
      </c>
    </row>
    <row r="13" spans="1:52">
      <c r="A13" s="67" t="s">
        <v>236</v>
      </c>
      <c r="B13" s="14"/>
      <c r="C13" s="14"/>
      <c r="G13" s="69">
        <v>3.51</v>
      </c>
      <c r="J13" s="68">
        <v>-1.37E-2</v>
      </c>
      <c r="K13" s="69">
        <v>265084071</v>
      </c>
      <c r="M13" s="69">
        <v>0</v>
      </c>
      <c r="N13" s="69">
        <v>323793.83565179998</v>
      </c>
      <c r="P13" s="68">
        <v>0.39839999999999998</v>
      </c>
      <c r="Q13" s="68">
        <v>7.9000000000000001E-2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0.08</v>
      </c>
      <c r="H14" t="s">
        <v>101</v>
      </c>
      <c r="I14" s="66">
        <v>0.04</v>
      </c>
      <c r="J14" s="66">
        <v>1.24E-2</v>
      </c>
      <c r="K14" s="65">
        <v>12593910</v>
      </c>
      <c r="L14" s="65">
        <v>137.53</v>
      </c>
      <c r="M14" s="65">
        <v>0</v>
      </c>
      <c r="N14" s="65">
        <v>17320.404423</v>
      </c>
      <c r="O14" s="66">
        <v>1.1999999999999999E-3</v>
      </c>
      <c r="P14" s="66">
        <v>2.1299999999999999E-2</v>
      </c>
      <c r="Q14" s="66">
        <v>4.1999999999999997E-3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2.89</v>
      </c>
      <c r="H15" t="s">
        <v>101</v>
      </c>
      <c r="I15" s="66">
        <v>0.04</v>
      </c>
      <c r="J15" s="66">
        <v>-1.6E-2</v>
      </c>
      <c r="K15" s="65">
        <v>58268520</v>
      </c>
      <c r="L15" s="65">
        <v>152.28</v>
      </c>
      <c r="M15" s="65">
        <v>0</v>
      </c>
      <c r="N15" s="65">
        <v>88731.302255999995</v>
      </c>
      <c r="O15" s="66">
        <v>4.1000000000000003E-3</v>
      </c>
      <c r="P15" s="66">
        <v>0.10920000000000001</v>
      </c>
      <c r="Q15" s="66">
        <v>2.1600000000000001E-2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240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54721497</v>
      </c>
      <c r="L16" s="65">
        <v>113.53</v>
      </c>
      <c r="M16" s="65">
        <v>0</v>
      </c>
      <c r="N16" s="65">
        <v>62125.315544099998</v>
      </c>
      <c r="O16" s="66">
        <v>3.0999999999999999E-3</v>
      </c>
      <c r="P16" s="66">
        <v>7.6399999999999996E-2</v>
      </c>
      <c r="Q16" s="66">
        <v>1.52E-2</v>
      </c>
    </row>
    <row r="17" spans="1:17">
      <c r="A17" t="s">
        <v>246</v>
      </c>
      <c r="B17" t="s">
        <v>247</v>
      </c>
      <c r="C17" t="s">
        <v>99</v>
      </c>
      <c r="D17" t="s">
        <v>239</v>
      </c>
      <c r="F17" t="s">
        <v>248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51846091</v>
      </c>
      <c r="L17" s="65">
        <v>112.94</v>
      </c>
      <c r="M17" s="65">
        <v>0</v>
      </c>
      <c r="N17" s="65">
        <v>58554.975175400003</v>
      </c>
      <c r="O17" s="66">
        <v>2.7000000000000001E-3</v>
      </c>
      <c r="P17" s="66">
        <v>7.2099999999999997E-2</v>
      </c>
      <c r="Q17" s="66">
        <v>1.43E-2</v>
      </c>
    </row>
    <row r="18" spans="1:17">
      <c r="A18" t="s">
        <v>249</v>
      </c>
      <c r="B18" t="s">
        <v>250</v>
      </c>
      <c r="C18" t="s">
        <v>99</v>
      </c>
      <c r="D18" t="s">
        <v>239</v>
      </c>
      <c r="F18" t="s">
        <v>251</v>
      </c>
      <c r="G18" s="65">
        <v>4.2699999999999996</v>
      </c>
      <c r="H18" t="s">
        <v>101</v>
      </c>
      <c r="I18" s="66">
        <v>7.4999999999999997E-3</v>
      </c>
      <c r="J18" s="66">
        <v>-1.44E-2</v>
      </c>
      <c r="K18" s="65">
        <v>48534938</v>
      </c>
      <c r="L18" s="65">
        <v>112.46</v>
      </c>
      <c r="M18" s="65">
        <v>0</v>
      </c>
      <c r="N18" s="65">
        <v>54582.3912748</v>
      </c>
      <c r="O18" s="66">
        <v>2.2000000000000001E-3</v>
      </c>
      <c r="P18" s="66">
        <v>6.7199999999999996E-2</v>
      </c>
      <c r="Q18" s="66">
        <v>1.3299999999999999E-2</v>
      </c>
    </row>
    <row r="19" spans="1:17">
      <c r="A19" t="s">
        <v>252</v>
      </c>
      <c r="B19" t="s">
        <v>253</v>
      </c>
      <c r="C19" t="s">
        <v>99</v>
      </c>
      <c r="D19" t="s">
        <v>239</v>
      </c>
      <c r="F19" t="s">
        <v>254</v>
      </c>
      <c r="G19" s="65">
        <v>10.37</v>
      </c>
      <c r="H19" t="s">
        <v>101</v>
      </c>
      <c r="I19" s="66">
        <v>1E-3</v>
      </c>
      <c r="J19" s="66">
        <v>-5.4999999999999997E-3</v>
      </c>
      <c r="K19" s="65">
        <v>39119115</v>
      </c>
      <c r="L19" s="65">
        <v>108.59</v>
      </c>
      <c r="M19" s="65">
        <v>0</v>
      </c>
      <c r="N19" s="65">
        <v>42479.446978499996</v>
      </c>
      <c r="O19" s="66">
        <v>5.7999999999999996E-3</v>
      </c>
      <c r="P19" s="66">
        <v>5.2299999999999999E-2</v>
      </c>
      <c r="Q19" s="66">
        <v>1.04E-2</v>
      </c>
    </row>
    <row r="20" spans="1:17">
      <c r="A20" s="67" t="s">
        <v>255</v>
      </c>
      <c r="B20" s="14"/>
      <c r="C20" s="14"/>
      <c r="G20" s="69">
        <v>5.1100000000000003</v>
      </c>
      <c r="J20" s="68">
        <v>5.8999999999999999E-3</v>
      </c>
      <c r="K20" s="69">
        <v>447358187</v>
      </c>
      <c r="M20" s="69">
        <v>0</v>
      </c>
      <c r="N20" s="69">
        <v>488893.14297049999</v>
      </c>
      <c r="P20" s="68">
        <v>0.60160000000000002</v>
      </c>
      <c r="Q20" s="68">
        <v>0.1192</v>
      </c>
    </row>
    <row r="21" spans="1:17">
      <c r="A21" s="67" t="s">
        <v>256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257</v>
      </c>
      <c r="B23" s="14"/>
      <c r="C23" s="14"/>
      <c r="G23" s="69">
        <v>5.12</v>
      </c>
      <c r="J23" s="68">
        <v>6.0000000000000001E-3</v>
      </c>
      <c r="K23" s="69">
        <v>442881231</v>
      </c>
      <c r="M23" s="69">
        <v>0</v>
      </c>
      <c r="N23" s="69">
        <v>484446.63027129997</v>
      </c>
      <c r="P23" s="68">
        <v>0.59609999999999996</v>
      </c>
      <c r="Q23" s="68">
        <v>0.1182</v>
      </c>
    </row>
    <row r="24" spans="1:17">
      <c r="A24" t="s">
        <v>258</v>
      </c>
      <c r="B24" t="s">
        <v>259</v>
      </c>
      <c r="C24" t="s">
        <v>99</v>
      </c>
      <c r="D24" t="s">
        <v>239</v>
      </c>
      <c r="F24" t="s">
        <v>260</v>
      </c>
      <c r="G24" s="65">
        <v>8.4</v>
      </c>
      <c r="H24" t="s">
        <v>101</v>
      </c>
      <c r="I24" s="66">
        <v>0.01</v>
      </c>
      <c r="J24" s="66">
        <v>1.1299999999999999E-2</v>
      </c>
      <c r="K24" s="65">
        <v>70115901</v>
      </c>
      <c r="L24" s="65">
        <v>99.34</v>
      </c>
      <c r="M24" s="65">
        <v>0</v>
      </c>
      <c r="N24" s="65">
        <v>69653.136053399998</v>
      </c>
      <c r="O24" s="66">
        <v>2.8999999999999998E-3</v>
      </c>
      <c r="P24" s="66">
        <v>8.5699999999999998E-2</v>
      </c>
      <c r="Q24" s="66">
        <v>1.7000000000000001E-2</v>
      </c>
    </row>
    <row r="25" spans="1:17">
      <c r="A25" t="s">
        <v>261</v>
      </c>
      <c r="B25" t="s">
        <v>262</v>
      </c>
      <c r="C25" t="s">
        <v>99</v>
      </c>
      <c r="D25" t="s">
        <v>239</v>
      </c>
      <c r="F25" t="s">
        <v>263</v>
      </c>
      <c r="G25" s="65">
        <v>14.22</v>
      </c>
      <c r="H25" t="s">
        <v>101</v>
      </c>
      <c r="I25" s="66">
        <v>1.4999999999999999E-2</v>
      </c>
      <c r="J25" s="66">
        <v>1.8700000000000001E-2</v>
      </c>
      <c r="K25" s="65">
        <v>2106822</v>
      </c>
      <c r="L25" s="65">
        <v>95</v>
      </c>
      <c r="M25" s="65">
        <v>0</v>
      </c>
      <c r="N25" s="65">
        <v>2001.4809</v>
      </c>
      <c r="O25" s="66">
        <v>1E-4</v>
      </c>
      <c r="P25" s="66">
        <v>2.5000000000000001E-3</v>
      </c>
      <c r="Q25" s="66">
        <v>5.0000000000000001E-4</v>
      </c>
    </row>
    <row r="26" spans="1:17">
      <c r="A26" t="s">
        <v>264</v>
      </c>
      <c r="B26" t="s">
        <v>265</v>
      </c>
      <c r="C26" t="s">
        <v>99</v>
      </c>
      <c r="D26" t="s">
        <v>239</v>
      </c>
      <c r="F26" t="s">
        <v>260</v>
      </c>
      <c r="G26" s="65">
        <v>6.7</v>
      </c>
      <c r="H26" t="s">
        <v>101</v>
      </c>
      <c r="I26" s="66">
        <v>2.2499999999999999E-2</v>
      </c>
      <c r="J26" s="66">
        <v>8.5000000000000006E-3</v>
      </c>
      <c r="K26" s="65">
        <v>121661216</v>
      </c>
      <c r="L26" s="65">
        <v>111.45</v>
      </c>
      <c r="M26" s="65">
        <v>0</v>
      </c>
      <c r="N26" s="65">
        <v>135591.42523200001</v>
      </c>
      <c r="O26" s="66">
        <v>6.4000000000000003E-3</v>
      </c>
      <c r="P26" s="66">
        <v>0.1668</v>
      </c>
      <c r="Q26" s="66">
        <v>3.3099999999999997E-2</v>
      </c>
    </row>
    <row r="27" spans="1:17">
      <c r="A27" t="s">
        <v>266</v>
      </c>
      <c r="B27" t="s">
        <v>267</v>
      </c>
      <c r="C27" t="s">
        <v>99</v>
      </c>
      <c r="D27" t="s">
        <v>239</v>
      </c>
      <c r="F27" t="s">
        <v>268</v>
      </c>
      <c r="G27" s="65">
        <v>1.41</v>
      </c>
      <c r="H27" t="s">
        <v>101</v>
      </c>
      <c r="I27" s="66">
        <v>1.2500000000000001E-2</v>
      </c>
      <c r="J27" s="66">
        <v>5.9999999999999995E-4</v>
      </c>
      <c r="K27" s="65">
        <v>37786049</v>
      </c>
      <c r="L27" s="65">
        <v>102.42</v>
      </c>
      <c r="M27" s="65">
        <v>0</v>
      </c>
      <c r="N27" s="65">
        <v>38700.471385800003</v>
      </c>
      <c r="O27" s="66">
        <v>2.3999999999999998E-3</v>
      </c>
      <c r="P27" s="66">
        <v>4.7600000000000003E-2</v>
      </c>
      <c r="Q27" s="66">
        <v>9.4000000000000004E-3</v>
      </c>
    </row>
    <row r="28" spans="1:17">
      <c r="A28" t="s">
        <v>269</v>
      </c>
      <c r="B28" t="s">
        <v>270</v>
      </c>
      <c r="C28" t="s">
        <v>99</v>
      </c>
      <c r="D28" t="s">
        <v>239</v>
      </c>
      <c r="F28" t="s">
        <v>271</v>
      </c>
      <c r="G28" s="65">
        <v>1.71</v>
      </c>
      <c r="H28" t="s">
        <v>101</v>
      </c>
      <c r="I28" s="66">
        <v>4.2500000000000003E-2</v>
      </c>
      <c r="J28" s="66">
        <v>8.9999999999999998E-4</v>
      </c>
      <c r="K28" s="65">
        <v>41969111</v>
      </c>
      <c r="L28" s="65">
        <v>108.33</v>
      </c>
      <c r="M28" s="65">
        <v>0</v>
      </c>
      <c r="N28" s="65">
        <v>45465.137946299998</v>
      </c>
      <c r="O28" s="66">
        <v>2.3E-3</v>
      </c>
      <c r="P28" s="66">
        <v>5.5899999999999998E-2</v>
      </c>
      <c r="Q28" s="66">
        <v>1.11E-2</v>
      </c>
    </row>
    <row r="29" spans="1:17">
      <c r="A29" t="s">
        <v>272</v>
      </c>
      <c r="B29" t="s">
        <v>273</v>
      </c>
      <c r="C29" t="s">
        <v>99</v>
      </c>
      <c r="D29" t="s">
        <v>239</v>
      </c>
      <c r="F29" t="s">
        <v>274</v>
      </c>
      <c r="G29" s="65">
        <v>4.01</v>
      </c>
      <c r="H29" t="s">
        <v>101</v>
      </c>
      <c r="I29" s="66">
        <v>1.7500000000000002E-2</v>
      </c>
      <c r="J29" s="66">
        <v>3.5000000000000001E-3</v>
      </c>
      <c r="K29" s="65">
        <v>13234138</v>
      </c>
      <c r="L29" s="65">
        <v>107.19</v>
      </c>
      <c r="M29" s="65">
        <v>0</v>
      </c>
      <c r="N29" s="65">
        <v>14185.6725222</v>
      </c>
      <c r="O29" s="66">
        <v>6.9999999999999999E-4</v>
      </c>
      <c r="P29" s="66">
        <v>1.7500000000000002E-2</v>
      </c>
      <c r="Q29" s="66">
        <v>3.5000000000000001E-3</v>
      </c>
    </row>
    <row r="30" spans="1:17">
      <c r="A30" t="s">
        <v>275</v>
      </c>
      <c r="B30" t="s">
        <v>276</v>
      </c>
      <c r="C30" t="s">
        <v>99</v>
      </c>
      <c r="D30" t="s">
        <v>239</v>
      </c>
      <c r="F30" t="s">
        <v>277</v>
      </c>
      <c r="G30" s="65">
        <v>2.08</v>
      </c>
      <c r="H30" t="s">
        <v>101</v>
      </c>
      <c r="I30" s="66">
        <v>1.5E-3</v>
      </c>
      <c r="J30" s="66">
        <v>1.1000000000000001E-3</v>
      </c>
      <c r="K30" s="65">
        <v>99662304</v>
      </c>
      <c r="L30" s="65">
        <v>100.21</v>
      </c>
      <c r="M30" s="65">
        <v>0</v>
      </c>
      <c r="N30" s="65">
        <v>99871.594838399993</v>
      </c>
      <c r="O30" s="66">
        <v>5.1000000000000004E-3</v>
      </c>
      <c r="P30" s="66">
        <v>0.1229</v>
      </c>
      <c r="Q30" s="66">
        <v>2.4400000000000002E-2</v>
      </c>
    </row>
    <row r="31" spans="1:17">
      <c r="A31" t="s">
        <v>278</v>
      </c>
      <c r="B31" t="s">
        <v>279</v>
      </c>
      <c r="C31" t="s">
        <v>99</v>
      </c>
      <c r="D31" t="s">
        <v>239</v>
      </c>
      <c r="F31" t="s">
        <v>280</v>
      </c>
      <c r="G31" s="65">
        <v>4.6399999999999997</v>
      </c>
      <c r="H31" t="s">
        <v>101</v>
      </c>
      <c r="I31" s="66">
        <v>6.25E-2</v>
      </c>
      <c r="J31" s="66">
        <v>5.0000000000000001E-3</v>
      </c>
      <c r="K31" s="65">
        <v>43962018</v>
      </c>
      <c r="L31" s="65">
        <v>134.34</v>
      </c>
      <c r="M31" s="65">
        <v>0</v>
      </c>
      <c r="N31" s="65">
        <v>59058.574981199999</v>
      </c>
      <c r="O31" s="66">
        <v>2.7000000000000001E-3</v>
      </c>
      <c r="P31" s="66">
        <v>7.2700000000000001E-2</v>
      </c>
      <c r="Q31" s="66">
        <v>1.44E-2</v>
      </c>
    </row>
    <row r="32" spans="1:17">
      <c r="A32" t="s">
        <v>281</v>
      </c>
      <c r="B32" t="s">
        <v>282</v>
      </c>
      <c r="C32" t="s">
        <v>99</v>
      </c>
      <c r="D32" t="s">
        <v>239</v>
      </c>
      <c r="F32" t="s">
        <v>283</v>
      </c>
      <c r="G32" s="65">
        <v>14.31</v>
      </c>
      <c r="H32" t="s">
        <v>101</v>
      </c>
      <c r="I32" s="66">
        <v>5.5E-2</v>
      </c>
      <c r="J32" s="66">
        <v>0.02</v>
      </c>
      <c r="K32" s="65">
        <v>12383672</v>
      </c>
      <c r="L32" s="65">
        <v>160.85</v>
      </c>
      <c r="M32" s="65">
        <v>0</v>
      </c>
      <c r="N32" s="65">
        <v>19919.136412</v>
      </c>
      <c r="O32" s="66">
        <v>5.9999999999999995E-4</v>
      </c>
      <c r="P32" s="66">
        <v>2.4500000000000001E-2</v>
      </c>
      <c r="Q32" s="66">
        <v>4.8999999999999998E-3</v>
      </c>
    </row>
    <row r="33" spans="1:17">
      <c r="A33" s="67" t="s">
        <v>284</v>
      </c>
      <c r="B33" s="14"/>
      <c r="C33" s="14"/>
      <c r="G33" s="69">
        <v>4.92</v>
      </c>
      <c r="J33" s="68">
        <v>1.4E-3</v>
      </c>
      <c r="K33" s="69">
        <v>4476956</v>
      </c>
      <c r="M33" s="69">
        <v>0</v>
      </c>
      <c r="N33" s="69">
        <v>4446.5126991999996</v>
      </c>
      <c r="P33" s="68">
        <v>5.4999999999999997E-3</v>
      </c>
      <c r="Q33" s="68">
        <v>1.1000000000000001E-3</v>
      </c>
    </row>
    <row r="34" spans="1:17">
      <c r="A34" t="s">
        <v>285</v>
      </c>
      <c r="B34" t="s">
        <v>286</v>
      </c>
      <c r="C34" t="s">
        <v>99</v>
      </c>
      <c r="D34" t="s">
        <v>239</v>
      </c>
      <c r="F34" t="s">
        <v>287</v>
      </c>
      <c r="G34" s="65">
        <v>4.92</v>
      </c>
      <c r="H34" t="s">
        <v>101</v>
      </c>
      <c r="I34" s="66">
        <v>0</v>
      </c>
      <c r="J34" s="66">
        <v>1.4E-3</v>
      </c>
      <c r="K34" s="65">
        <v>4476956</v>
      </c>
      <c r="L34" s="65">
        <v>99.32</v>
      </c>
      <c r="M34" s="65">
        <v>0</v>
      </c>
      <c r="N34" s="65">
        <v>4446.5126991999996</v>
      </c>
      <c r="O34" s="66">
        <v>2.0000000000000001E-4</v>
      </c>
      <c r="P34" s="66">
        <v>5.4999999999999997E-3</v>
      </c>
      <c r="Q34" s="66">
        <v>1.1000000000000001E-3</v>
      </c>
    </row>
    <row r="35" spans="1:17">
      <c r="A35" s="67" t="s">
        <v>288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232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289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227</v>
      </c>
      <c r="B39" t="s">
        <v>227</v>
      </c>
      <c r="C39" s="14"/>
      <c r="D39" t="s">
        <v>227</v>
      </c>
      <c r="G39" s="65">
        <v>0</v>
      </c>
      <c r="H39" t="s">
        <v>227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290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227</v>
      </c>
      <c r="B41" t="s">
        <v>227</v>
      </c>
      <c r="C41" s="14"/>
      <c r="D41" t="s">
        <v>227</v>
      </c>
      <c r="G41" s="65">
        <v>0</v>
      </c>
      <c r="H41" t="s">
        <v>227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8" t="s">
        <v>291</v>
      </c>
      <c r="B42" s="14"/>
      <c r="C42" s="14"/>
    </row>
    <row r="43" spans="1:17">
      <c r="A43" s="88" t="s">
        <v>292</v>
      </c>
      <c r="B43" s="14"/>
      <c r="C43" s="14"/>
    </row>
    <row r="44" spans="1:17">
      <c r="A44" s="88" t="s">
        <v>293</v>
      </c>
      <c r="B44" s="14"/>
      <c r="C44" s="14"/>
    </row>
    <row r="45" spans="1:17">
      <c r="A45" s="88" t="s">
        <v>294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9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BO5" s="16"/>
    </row>
    <row r="6" spans="1:67" ht="26.25" customHeight="1">
      <c r="A6" s="89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J6" s="16"/>
      <c r="BO6" s="16"/>
    </row>
    <row r="7" spans="1:67" s="16" customFormat="1" ht="20.25">
      <c r="A7" s="100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6" t="s">
        <v>191</v>
      </c>
      <c r="Q7" s="43" t="s">
        <v>55</v>
      </c>
      <c r="R7" s="43" t="s">
        <v>72</v>
      </c>
      <c r="S7" s="43" t="s">
        <v>56</v>
      </c>
      <c r="T7" s="101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8" t="s">
        <v>234</v>
      </c>
      <c r="B23" s="14"/>
      <c r="C23" s="14"/>
      <c r="D23" s="14"/>
      <c r="E23" s="14"/>
      <c r="F23" s="14"/>
    </row>
    <row r="24" spans="1:20">
      <c r="A24" s="88" t="s">
        <v>291</v>
      </c>
      <c r="B24" s="14"/>
      <c r="C24" s="14"/>
      <c r="D24" s="14"/>
      <c r="E24" s="14"/>
      <c r="F24" s="14"/>
    </row>
    <row r="25" spans="1:20">
      <c r="A25" s="88" t="s">
        <v>292</v>
      </c>
      <c r="B25" s="14"/>
      <c r="C25" s="14"/>
      <c r="D25" s="14"/>
      <c r="E25" s="14"/>
      <c r="F25" s="14"/>
    </row>
    <row r="26" spans="1:20">
      <c r="A26" s="88" t="s">
        <v>293</v>
      </c>
      <c r="B26" s="14"/>
      <c r="C26" s="14"/>
      <c r="D26" s="14"/>
      <c r="E26" s="14"/>
      <c r="F26" s="14"/>
    </row>
    <row r="27" spans="1:20">
      <c r="A27" s="88" t="s">
        <v>294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65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4.07</v>
      </c>
      <c r="K10" s="7"/>
      <c r="L10" s="7"/>
      <c r="M10" s="64">
        <v>-3.1099999999999999E-2</v>
      </c>
      <c r="N10" s="63">
        <v>220666797.25</v>
      </c>
      <c r="O10" s="28"/>
      <c r="P10" s="63">
        <v>2322.5408499999999</v>
      </c>
      <c r="Q10" s="63">
        <v>259445.610885854</v>
      </c>
      <c r="R10" s="7"/>
      <c r="S10" s="64">
        <v>1</v>
      </c>
      <c r="T10" s="64">
        <v>6.3299999999999995E-2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4.03</v>
      </c>
      <c r="M11" s="68">
        <v>-3.4000000000000002E-2</v>
      </c>
      <c r="N11" s="69">
        <v>217577797.25</v>
      </c>
      <c r="P11" s="69">
        <v>2322.5408499999999</v>
      </c>
      <c r="Q11" s="69">
        <v>248926.19130776401</v>
      </c>
      <c r="S11" s="68">
        <v>0.95950000000000002</v>
      </c>
      <c r="T11" s="68">
        <v>6.0699999999999997E-2</v>
      </c>
    </row>
    <row r="12" spans="1:65">
      <c r="A12" s="67" t="s">
        <v>295</v>
      </c>
      <c r="B12" s="14"/>
      <c r="C12" s="14"/>
      <c r="D12" s="14"/>
      <c r="E12" s="14"/>
      <c r="J12" s="69">
        <v>4.46</v>
      </c>
      <c r="M12" s="68">
        <v>-7.1800000000000003E-2</v>
      </c>
      <c r="N12" s="69">
        <v>113568909.59999999</v>
      </c>
      <c r="P12" s="69">
        <v>1455.16705</v>
      </c>
      <c r="Q12" s="69">
        <v>139810.12631882899</v>
      </c>
      <c r="S12" s="68">
        <v>0.53890000000000005</v>
      </c>
      <c r="T12" s="68">
        <v>3.4099999999999998E-2</v>
      </c>
    </row>
    <row r="13" spans="1:65">
      <c r="A13" t="s">
        <v>299</v>
      </c>
      <c r="B13" t="s">
        <v>300</v>
      </c>
      <c r="C13" t="s">
        <v>99</v>
      </c>
      <c r="D13" t="s">
        <v>122</v>
      </c>
      <c r="E13" t="s">
        <v>301</v>
      </c>
      <c r="F13" t="s">
        <v>302</v>
      </c>
      <c r="G13" t="s">
        <v>207</v>
      </c>
      <c r="H13" t="s">
        <v>149</v>
      </c>
      <c r="I13" t="s">
        <v>303</v>
      </c>
      <c r="J13" s="65">
        <v>3.97</v>
      </c>
      <c r="K13" t="s">
        <v>101</v>
      </c>
      <c r="L13" s="66">
        <v>8.3000000000000001E-3</v>
      </c>
      <c r="M13" s="66">
        <v>-7.1000000000000004E-3</v>
      </c>
      <c r="N13" s="65">
        <v>1283015</v>
      </c>
      <c r="O13" s="65">
        <v>108.85</v>
      </c>
      <c r="P13" s="65">
        <v>0</v>
      </c>
      <c r="Q13" s="65">
        <v>1396.5618274999999</v>
      </c>
      <c r="R13" s="66">
        <v>1E-3</v>
      </c>
      <c r="S13" s="66">
        <v>5.4000000000000003E-3</v>
      </c>
      <c r="T13" s="66">
        <v>2.9999999999999997E-4</v>
      </c>
    </row>
    <row r="14" spans="1:65">
      <c r="A14" t="s">
        <v>304</v>
      </c>
      <c r="B14" t="s">
        <v>305</v>
      </c>
      <c r="C14" t="s">
        <v>99</v>
      </c>
      <c r="D14" t="s">
        <v>122</v>
      </c>
      <c r="E14" t="s">
        <v>301</v>
      </c>
      <c r="F14" t="s">
        <v>302</v>
      </c>
      <c r="G14" t="s">
        <v>207</v>
      </c>
      <c r="H14" t="s">
        <v>149</v>
      </c>
      <c r="I14" t="s">
        <v>306</v>
      </c>
      <c r="J14" s="65">
        <v>2.16</v>
      </c>
      <c r="K14" t="s">
        <v>101</v>
      </c>
      <c r="L14" s="66">
        <v>0.01</v>
      </c>
      <c r="M14" s="66">
        <v>-1.23E-2</v>
      </c>
      <c r="N14" s="65">
        <v>6000000</v>
      </c>
      <c r="O14" s="65">
        <v>107.05</v>
      </c>
      <c r="P14" s="65">
        <v>0</v>
      </c>
      <c r="Q14" s="65">
        <v>6423</v>
      </c>
      <c r="R14" s="66">
        <v>2.5999999999999999E-3</v>
      </c>
      <c r="S14" s="66">
        <v>2.4799999999999999E-2</v>
      </c>
      <c r="T14" s="66">
        <v>1.6000000000000001E-3</v>
      </c>
    </row>
    <row r="15" spans="1:65">
      <c r="A15" t="s">
        <v>307</v>
      </c>
      <c r="B15" t="s">
        <v>308</v>
      </c>
      <c r="C15" t="s">
        <v>99</v>
      </c>
      <c r="D15" t="s">
        <v>122</v>
      </c>
      <c r="E15" t="s">
        <v>309</v>
      </c>
      <c r="F15" t="s">
        <v>302</v>
      </c>
      <c r="G15" t="s">
        <v>207</v>
      </c>
      <c r="H15" t="s">
        <v>149</v>
      </c>
      <c r="I15" t="s">
        <v>310</v>
      </c>
      <c r="J15" s="65">
        <v>6.02</v>
      </c>
      <c r="K15" t="s">
        <v>101</v>
      </c>
      <c r="L15" s="66">
        <v>1.2200000000000001E-2</v>
      </c>
      <c r="M15" s="66">
        <v>-6.1999999999999998E-3</v>
      </c>
      <c r="N15" s="65">
        <v>7000000</v>
      </c>
      <c r="O15" s="65">
        <v>115.4</v>
      </c>
      <c r="P15" s="65">
        <v>0</v>
      </c>
      <c r="Q15" s="65">
        <v>8078</v>
      </c>
      <c r="R15" s="66">
        <v>3.5000000000000001E-3</v>
      </c>
      <c r="S15" s="66">
        <v>3.1099999999999999E-2</v>
      </c>
      <c r="T15" s="66">
        <v>2E-3</v>
      </c>
    </row>
    <row r="16" spans="1:65">
      <c r="A16" t="s">
        <v>311</v>
      </c>
      <c r="B16" t="s">
        <v>312</v>
      </c>
      <c r="C16" t="s">
        <v>99</v>
      </c>
      <c r="D16" t="s">
        <v>122</v>
      </c>
      <c r="E16" t="s">
        <v>309</v>
      </c>
      <c r="F16" t="s">
        <v>302</v>
      </c>
      <c r="G16" t="s">
        <v>207</v>
      </c>
      <c r="H16" t="s">
        <v>149</v>
      </c>
      <c r="I16" t="s">
        <v>313</v>
      </c>
      <c r="J16" s="65">
        <v>4.95</v>
      </c>
      <c r="K16" t="s">
        <v>101</v>
      </c>
      <c r="L16" s="66">
        <v>3.8E-3</v>
      </c>
      <c r="M16" s="66">
        <v>-8.0000000000000002E-3</v>
      </c>
      <c r="N16" s="65">
        <v>3234543</v>
      </c>
      <c r="O16" s="65">
        <v>105.95</v>
      </c>
      <c r="P16" s="65">
        <v>0</v>
      </c>
      <c r="Q16" s="65">
        <v>3426.9983084999999</v>
      </c>
      <c r="R16" s="66">
        <v>1.1000000000000001E-3</v>
      </c>
      <c r="S16" s="66">
        <v>1.32E-2</v>
      </c>
      <c r="T16" s="66">
        <v>8.0000000000000004E-4</v>
      </c>
    </row>
    <row r="17" spans="1:20">
      <c r="A17" t="s">
        <v>314</v>
      </c>
      <c r="B17" t="s">
        <v>315</v>
      </c>
      <c r="C17" t="s">
        <v>99</v>
      </c>
      <c r="D17" t="s">
        <v>122</v>
      </c>
      <c r="E17" t="s">
        <v>309</v>
      </c>
      <c r="F17" t="s">
        <v>302</v>
      </c>
      <c r="G17" t="s">
        <v>207</v>
      </c>
      <c r="H17" t="s">
        <v>149</v>
      </c>
      <c r="I17" t="s">
        <v>251</v>
      </c>
      <c r="J17" s="65">
        <v>1.23</v>
      </c>
      <c r="K17" t="s">
        <v>101</v>
      </c>
      <c r="L17" s="66">
        <v>9.9000000000000008E-3</v>
      </c>
      <c r="M17" s="66">
        <v>-1.4E-2</v>
      </c>
      <c r="N17" s="65">
        <v>5254299</v>
      </c>
      <c r="O17" s="65">
        <v>106.16</v>
      </c>
      <c r="P17" s="65">
        <v>0</v>
      </c>
      <c r="Q17" s="65">
        <v>5577.9638183999996</v>
      </c>
      <c r="R17" s="66">
        <v>1.6999999999999999E-3</v>
      </c>
      <c r="S17" s="66">
        <v>2.1499999999999998E-2</v>
      </c>
      <c r="T17" s="66">
        <v>1.4E-3</v>
      </c>
    </row>
    <row r="18" spans="1:20">
      <c r="A18" t="s">
        <v>316</v>
      </c>
      <c r="B18" t="s">
        <v>317</v>
      </c>
      <c r="C18" t="s">
        <v>99</v>
      </c>
      <c r="D18" t="s">
        <v>122</v>
      </c>
      <c r="E18" t="s">
        <v>318</v>
      </c>
      <c r="F18" t="s">
        <v>319</v>
      </c>
      <c r="G18" t="s">
        <v>211</v>
      </c>
      <c r="H18" t="s">
        <v>212</v>
      </c>
      <c r="I18" t="s">
        <v>320</v>
      </c>
      <c r="J18" s="65">
        <v>14.73</v>
      </c>
      <c r="K18" t="s">
        <v>101</v>
      </c>
      <c r="L18" s="66">
        <v>2.07E-2</v>
      </c>
      <c r="M18" s="66">
        <v>6.6E-3</v>
      </c>
      <c r="N18" s="65">
        <v>5379875</v>
      </c>
      <c r="O18" s="65">
        <v>121.8</v>
      </c>
      <c r="P18" s="65">
        <v>0</v>
      </c>
      <c r="Q18" s="65">
        <v>6552.6877500000001</v>
      </c>
      <c r="R18" s="66">
        <v>2.3999999999999998E-3</v>
      </c>
      <c r="S18" s="66">
        <v>2.53E-2</v>
      </c>
      <c r="T18" s="66">
        <v>1.6000000000000001E-3</v>
      </c>
    </row>
    <row r="19" spans="1:20">
      <c r="A19" t="s">
        <v>321</v>
      </c>
      <c r="B19" t="s">
        <v>322</v>
      </c>
      <c r="C19" t="s">
        <v>99</v>
      </c>
      <c r="D19" t="s">
        <v>122</v>
      </c>
      <c r="E19" t="s">
        <v>323</v>
      </c>
      <c r="F19" t="s">
        <v>302</v>
      </c>
      <c r="G19" t="s">
        <v>207</v>
      </c>
      <c r="H19" t="s">
        <v>149</v>
      </c>
      <c r="I19" t="s">
        <v>303</v>
      </c>
      <c r="J19" s="65">
        <v>3.85</v>
      </c>
      <c r="K19" t="s">
        <v>101</v>
      </c>
      <c r="L19" s="66">
        <v>6.0000000000000001E-3</v>
      </c>
      <c r="M19" s="66">
        <v>-9.4000000000000004E-3</v>
      </c>
      <c r="N19" s="65">
        <v>5148494.75</v>
      </c>
      <c r="O19" s="65">
        <v>108.62</v>
      </c>
      <c r="P19" s="65">
        <v>0</v>
      </c>
      <c r="Q19" s="65">
        <v>5592.2949974499998</v>
      </c>
      <c r="R19" s="66">
        <v>3.3E-3</v>
      </c>
      <c r="S19" s="66">
        <v>2.1600000000000001E-2</v>
      </c>
      <c r="T19" s="66">
        <v>1.4E-3</v>
      </c>
    </row>
    <row r="20" spans="1:20">
      <c r="A20" t="s">
        <v>324</v>
      </c>
      <c r="B20" t="s">
        <v>325</v>
      </c>
      <c r="C20" t="s">
        <v>99</v>
      </c>
      <c r="D20" t="s">
        <v>122</v>
      </c>
      <c r="E20" t="s">
        <v>323</v>
      </c>
      <c r="F20" t="s">
        <v>302</v>
      </c>
      <c r="G20" t="s">
        <v>207</v>
      </c>
      <c r="H20" t="s">
        <v>149</v>
      </c>
      <c r="I20" t="s">
        <v>326</v>
      </c>
      <c r="J20" s="65">
        <v>1.0900000000000001</v>
      </c>
      <c r="K20" t="s">
        <v>101</v>
      </c>
      <c r="L20" s="66">
        <v>0.05</v>
      </c>
      <c r="M20" s="66">
        <v>-1.12E-2</v>
      </c>
      <c r="N20" s="65">
        <v>5210020</v>
      </c>
      <c r="O20" s="65">
        <v>113.96</v>
      </c>
      <c r="P20" s="65">
        <v>0</v>
      </c>
      <c r="Q20" s="65">
        <v>5937.3387919999996</v>
      </c>
      <c r="R20" s="66">
        <v>1.6999999999999999E-3</v>
      </c>
      <c r="S20" s="66">
        <v>2.29E-2</v>
      </c>
      <c r="T20" s="66">
        <v>1.4E-3</v>
      </c>
    </row>
    <row r="21" spans="1:20">
      <c r="A21" t="s">
        <v>327</v>
      </c>
      <c r="B21" t="s">
        <v>328</v>
      </c>
      <c r="C21" t="s">
        <v>99</v>
      </c>
      <c r="D21" t="s">
        <v>122</v>
      </c>
      <c r="E21" t="s">
        <v>323</v>
      </c>
      <c r="F21" t="s">
        <v>302</v>
      </c>
      <c r="G21" t="s">
        <v>207</v>
      </c>
      <c r="H21" t="s">
        <v>149</v>
      </c>
      <c r="I21" t="s">
        <v>313</v>
      </c>
      <c r="J21" s="65">
        <v>4.88</v>
      </c>
      <c r="K21" t="s">
        <v>101</v>
      </c>
      <c r="L21" s="66">
        <v>1.7500000000000002E-2</v>
      </c>
      <c r="M21" s="66">
        <v>-9.7000000000000003E-3</v>
      </c>
      <c r="N21" s="65">
        <v>4969525.93</v>
      </c>
      <c r="O21" s="65">
        <v>114.9</v>
      </c>
      <c r="P21" s="65">
        <v>0</v>
      </c>
      <c r="Q21" s="65">
        <v>5709.9852935700001</v>
      </c>
      <c r="R21" s="66">
        <v>1.1999999999999999E-3</v>
      </c>
      <c r="S21" s="66">
        <v>2.1999999999999999E-2</v>
      </c>
      <c r="T21" s="66">
        <v>1.4E-3</v>
      </c>
    </row>
    <row r="22" spans="1:20">
      <c r="A22" t="s">
        <v>329</v>
      </c>
      <c r="B22" t="s">
        <v>330</v>
      </c>
      <c r="C22" t="s">
        <v>99</v>
      </c>
      <c r="D22" t="s">
        <v>122</v>
      </c>
      <c r="E22" t="s">
        <v>331</v>
      </c>
      <c r="F22" t="s">
        <v>332</v>
      </c>
      <c r="G22" t="s">
        <v>333</v>
      </c>
      <c r="H22" t="s">
        <v>149</v>
      </c>
      <c r="I22" t="s">
        <v>334</v>
      </c>
      <c r="J22" s="65">
        <v>6.09</v>
      </c>
      <c r="K22" t="s">
        <v>101</v>
      </c>
      <c r="L22" s="66">
        <v>3.85E-2</v>
      </c>
      <c r="M22" s="66">
        <v>-3.7000000000000002E-3</v>
      </c>
      <c r="N22" s="65">
        <v>3206797.66</v>
      </c>
      <c r="O22" s="65">
        <v>132.38999999999999</v>
      </c>
      <c r="P22" s="65">
        <v>0</v>
      </c>
      <c r="Q22" s="65">
        <v>4245.4794220739996</v>
      </c>
      <c r="R22" s="66">
        <v>1.1999999999999999E-3</v>
      </c>
      <c r="S22" s="66">
        <v>1.6400000000000001E-2</v>
      </c>
      <c r="T22" s="66">
        <v>1E-3</v>
      </c>
    </row>
    <row r="23" spans="1:20">
      <c r="A23" t="s">
        <v>335</v>
      </c>
      <c r="B23" t="s">
        <v>336</v>
      </c>
      <c r="C23" t="s">
        <v>99</v>
      </c>
      <c r="D23" t="s">
        <v>122</v>
      </c>
      <c r="E23" t="s">
        <v>337</v>
      </c>
      <c r="F23" t="s">
        <v>338</v>
      </c>
      <c r="G23" t="s">
        <v>333</v>
      </c>
      <c r="H23" t="s">
        <v>149</v>
      </c>
      <c r="I23" t="s">
        <v>313</v>
      </c>
      <c r="J23" s="65">
        <v>4.0999999999999996</v>
      </c>
      <c r="K23" t="s">
        <v>101</v>
      </c>
      <c r="L23" s="66">
        <v>8.3000000000000001E-3</v>
      </c>
      <c r="M23" s="66">
        <v>-9.4999999999999998E-3</v>
      </c>
      <c r="N23" s="65">
        <v>3521767</v>
      </c>
      <c r="O23" s="65">
        <v>110.03</v>
      </c>
      <c r="P23" s="65">
        <v>0</v>
      </c>
      <c r="Q23" s="65">
        <v>3875.0002301</v>
      </c>
      <c r="R23" s="66">
        <v>2.3E-3</v>
      </c>
      <c r="S23" s="66">
        <v>1.49E-2</v>
      </c>
      <c r="T23" s="66">
        <v>8.9999999999999998E-4</v>
      </c>
    </row>
    <row r="24" spans="1:20">
      <c r="A24" t="s">
        <v>339</v>
      </c>
      <c r="B24" t="s">
        <v>340</v>
      </c>
      <c r="C24" t="s">
        <v>99</v>
      </c>
      <c r="D24" t="s">
        <v>122</v>
      </c>
      <c r="E24" t="s">
        <v>341</v>
      </c>
      <c r="F24" t="s">
        <v>338</v>
      </c>
      <c r="G24" t="s">
        <v>333</v>
      </c>
      <c r="H24" t="s">
        <v>149</v>
      </c>
      <c r="I24" t="s">
        <v>342</v>
      </c>
      <c r="J24" s="65">
        <v>4.71</v>
      </c>
      <c r="K24" t="s">
        <v>101</v>
      </c>
      <c r="L24" s="66">
        <v>1.34E-2</v>
      </c>
      <c r="M24" s="66">
        <v>-4.4999999999999997E-3</v>
      </c>
      <c r="N24" s="65">
        <v>4536298.8</v>
      </c>
      <c r="O24" s="65">
        <v>111.6</v>
      </c>
      <c r="P24" s="65">
        <v>291.83658000000003</v>
      </c>
      <c r="Q24" s="65">
        <v>5354.3460408000001</v>
      </c>
      <c r="R24" s="66">
        <v>1.4E-3</v>
      </c>
      <c r="S24" s="66">
        <v>2.06E-2</v>
      </c>
      <c r="T24" s="66">
        <v>1.2999999999999999E-3</v>
      </c>
    </row>
    <row r="25" spans="1:20">
      <c r="A25" t="s">
        <v>343</v>
      </c>
      <c r="B25" t="s">
        <v>344</v>
      </c>
      <c r="C25" t="s">
        <v>99</v>
      </c>
      <c r="D25" t="s">
        <v>122</v>
      </c>
      <c r="E25" t="s">
        <v>345</v>
      </c>
      <c r="F25" t="s">
        <v>338</v>
      </c>
      <c r="G25" t="s">
        <v>346</v>
      </c>
      <c r="H25" t="s">
        <v>212</v>
      </c>
      <c r="I25" t="s">
        <v>274</v>
      </c>
      <c r="J25" s="65">
        <v>3.89</v>
      </c>
      <c r="K25" t="s">
        <v>101</v>
      </c>
      <c r="L25" s="66">
        <v>2.3400000000000001E-2</v>
      </c>
      <c r="M25" s="66">
        <v>-4.7000000000000002E-3</v>
      </c>
      <c r="N25" s="65">
        <v>3134734.9</v>
      </c>
      <c r="O25" s="65">
        <v>113.44</v>
      </c>
      <c r="P25" s="65">
        <v>0</v>
      </c>
      <c r="Q25" s="65">
        <v>3556.0432705600001</v>
      </c>
      <c r="R25" s="66">
        <v>1E-3</v>
      </c>
      <c r="S25" s="66">
        <v>1.37E-2</v>
      </c>
      <c r="T25" s="66">
        <v>8.9999999999999998E-4</v>
      </c>
    </row>
    <row r="26" spans="1:20">
      <c r="A26" t="s">
        <v>347</v>
      </c>
      <c r="B26" t="s">
        <v>348</v>
      </c>
      <c r="C26" t="s">
        <v>99</v>
      </c>
      <c r="D26" t="s">
        <v>122</v>
      </c>
      <c r="E26" t="s">
        <v>349</v>
      </c>
      <c r="F26" t="s">
        <v>338</v>
      </c>
      <c r="G26" t="s">
        <v>346</v>
      </c>
      <c r="H26" t="s">
        <v>212</v>
      </c>
      <c r="I26" t="s">
        <v>350</v>
      </c>
      <c r="J26" s="65">
        <v>5.91</v>
      </c>
      <c r="K26" t="s">
        <v>101</v>
      </c>
      <c r="L26" s="66">
        <v>2.81E-2</v>
      </c>
      <c r="M26" s="66">
        <v>5.9999999999999995E-4</v>
      </c>
      <c r="N26" s="65">
        <v>120773.95</v>
      </c>
      <c r="O26" s="65">
        <v>119.8</v>
      </c>
      <c r="P26" s="65">
        <v>0</v>
      </c>
      <c r="Q26" s="65">
        <v>144.6871921</v>
      </c>
      <c r="R26" s="66">
        <v>2.9999999999999997E-4</v>
      </c>
      <c r="S26" s="66">
        <v>5.9999999999999995E-4</v>
      </c>
      <c r="T26" s="66">
        <v>0</v>
      </c>
    </row>
    <row r="27" spans="1:20">
      <c r="A27" t="s">
        <v>351</v>
      </c>
      <c r="B27" t="s">
        <v>352</v>
      </c>
      <c r="C27" t="s">
        <v>99</v>
      </c>
      <c r="D27" t="s">
        <v>122</v>
      </c>
      <c r="E27" t="s">
        <v>323</v>
      </c>
      <c r="F27" t="s">
        <v>302</v>
      </c>
      <c r="G27" t="s">
        <v>346</v>
      </c>
      <c r="H27" t="s">
        <v>212</v>
      </c>
      <c r="I27" t="s">
        <v>353</v>
      </c>
      <c r="J27" s="65">
        <v>0</v>
      </c>
      <c r="K27" t="s">
        <v>101</v>
      </c>
      <c r="L27" s="66">
        <v>3.9300000000000002E-2</v>
      </c>
      <c r="M27" s="66">
        <v>0</v>
      </c>
      <c r="N27" s="65">
        <v>1417710</v>
      </c>
      <c r="O27" s="65">
        <v>113.81</v>
      </c>
      <c r="P27" s="65">
        <v>0</v>
      </c>
      <c r="Q27" s="65">
        <v>1613.4957509999999</v>
      </c>
      <c r="R27" s="66">
        <v>1.4E-3</v>
      </c>
      <c r="S27" s="66">
        <v>6.1999999999999998E-3</v>
      </c>
      <c r="T27" s="66">
        <v>4.0000000000000002E-4</v>
      </c>
    </row>
    <row r="28" spans="1:20">
      <c r="A28" t="s">
        <v>354</v>
      </c>
      <c r="B28" t="s">
        <v>355</v>
      </c>
      <c r="C28" t="s">
        <v>99</v>
      </c>
      <c r="D28" t="s">
        <v>122</v>
      </c>
      <c r="E28" t="s">
        <v>356</v>
      </c>
      <c r="F28" t="s">
        <v>357</v>
      </c>
      <c r="G28" t="s">
        <v>346</v>
      </c>
      <c r="H28" t="s">
        <v>212</v>
      </c>
      <c r="I28" t="s">
        <v>358</v>
      </c>
      <c r="J28" s="65">
        <v>3.62</v>
      </c>
      <c r="K28" t="s">
        <v>101</v>
      </c>
      <c r="L28" s="66">
        <v>4.2999999999999997E-2</v>
      </c>
      <c r="M28" s="66">
        <v>-7.1999999999999998E-3</v>
      </c>
      <c r="N28" s="65">
        <v>460376</v>
      </c>
      <c r="O28" s="65">
        <v>124.21</v>
      </c>
      <c r="P28" s="65">
        <v>0</v>
      </c>
      <c r="Q28" s="65">
        <v>571.83302960000003</v>
      </c>
      <c r="R28" s="66">
        <v>5.9999999999999995E-4</v>
      </c>
      <c r="S28" s="66">
        <v>2.2000000000000001E-3</v>
      </c>
      <c r="T28" s="66">
        <v>1E-4</v>
      </c>
    </row>
    <row r="29" spans="1:20">
      <c r="A29" t="s">
        <v>359</v>
      </c>
      <c r="B29" t="s">
        <v>360</v>
      </c>
      <c r="C29" t="s">
        <v>99</v>
      </c>
      <c r="D29" t="s">
        <v>122</v>
      </c>
      <c r="E29" t="s">
        <v>361</v>
      </c>
      <c r="F29" t="s">
        <v>362</v>
      </c>
      <c r="G29" t="s">
        <v>363</v>
      </c>
      <c r="H29" t="s">
        <v>212</v>
      </c>
      <c r="I29" t="s">
        <v>364</v>
      </c>
      <c r="J29" s="65">
        <v>7.07</v>
      </c>
      <c r="K29" t="s">
        <v>101</v>
      </c>
      <c r="L29" s="66">
        <v>5.1499999999999997E-2</v>
      </c>
      <c r="M29" s="66">
        <v>7.4000000000000003E-3</v>
      </c>
      <c r="N29" s="65">
        <v>2502580.7799999998</v>
      </c>
      <c r="O29" s="65">
        <v>163.82</v>
      </c>
      <c r="P29" s="65">
        <v>0</v>
      </c>
      <c r="Q29" s="65">
        <v>4099.7278337959997</v>
      </c>
      <c r="R29" s="66">
        <v>6.9999999999999999E-4</v>
      </c>
      <c r="S29" s="66">
        <v>1.5800000000000002E-2</v>
      </c>
      <c r="T29" s="66">
        <v>1E-3</v>
      </c>
    </row>
    <row r="30" spans="1:20">
      <c r="A30" t="s">
        <v>365</v>
      </c>
      <c r="B30" t="s">
        <v>366</v>
      </c>
      <c r="C30" t="s">
        <v>99</v>
      </c>
      <c r="D30" t="s">
        <v>122</v>
      </c>
      <c r="E30" t="s">
        <v>367</v>
      </c>
      <c r="F30" t="s">
        <v>338</v>
      </c>
      <c r="G30" t="s">
        <v>368</v>
      </c>
      <c r="H30" t="s">
        <v>149</v>
      </c>
      <c r="I30" t="s">
        <v>313</v>
      </c>
      <c r="J30" s="65">
        <v>1.1499999999999999</v>
      </c>
      <c r="K30" t="s">
        <v>101</v>
      </c>
      <c r="L30" s="66">
        <v>4.4499999999999998E-2</v>
      </c>
      <c r="M30" s="66">
        <v>-7.0000000000000001E-3</v>
      </c>
      <c r="N30" s="65">
        <v>2245764.67</v>
      </c>
      <c r="O30" s="65">
        <v>112.61</v>
      </c>
      <c r="P30" s="65">
        <v>0</v>
      </c>
      <c r="Q30" s="65">
        <v>2528.9555948870002</v>
      </c>
      <c r="R30" s="66">
        <v>5.4000000000000003E-3</v>
      </c>
      <c r="S30" s="66">
        <v>9.7000000000000003E-3</v>
      </c>
      <c r="T30" s="66">
        <v>5.9999999999999995E-4</v>
      </c>
    </row>
    <row r="31" spans="1:20">
      <c r="A31" t="s">
        <v>369</v>
      </c>
      <c r="B31" t="s">
        <v>370</v>
      </c>
      <c r="C31" t="s">
        <v>99</v>
      </c>
      <c r="D31" t="s">
        <v>122</v>
      </c>
      <c r="E31" t="s">
        <v>371</v>
      </c>
      <c r="F31" t="s">
        <v>372</v>
      </c>
      <c r="G31" t="s">
        <v>368</v>
      </c>
      <c r="H31" t="s">
        <v>149</v>
      </c>
      <c r="I31" t="s">
        <v>373</v>
      </c>
      <c r="J31" s="65">
        <v>2.14</v>
      </c>
      <c r="K31" t="s">
        <v>101</v>
      </c>
      <c r="L31" s="66">
        <v>5.3499999999999999E-2</v>
      </c>
      <c r="M31" s="66">
        <v>8.0999999999999996E-3</v>
      </c>
      <c r="N31" s="65">
        <v>3253372</v>
      </c>
      <c r="O31" s="65">
        <v>117.02</v>
      </c>
      <c r="P31" s="65">
        <v>0</v>
      </c>
      <c r="Q31" s="65">
        <v>3807.0959143999999</v>
      </c>
      <c r="R31" s="66">
        <v>3.0000000000000001E-3</v>
      </c>
      <c r="S31" s="66">
        <v>1.47E-2</v>
      </c>
      <c r="T31" s="66">
        <v>8.9999999999999998E-4</v>
      </c>
    </row>
    <row r="32" spans="1:20">
      <c r="A32" t="s">
        <v>374</v>
      </c>
      <c r="B32" t="s">
        <v>375</v>
      </c>
      <c r="C32" t="s">
        <v>99</v>
      </c>
      <c r="D32" t="s">
        <v>122</v>
      </c>
      <c r="E32" t="s">
        <v>371</v>
      </c>
      <c r="F32" t="s">
        <v>372</v>
      </c>
      <c r="G32" t="s">
        <v>368</v>
      </c>
      <c r="H32" t="s">
        <v>149</v>
      </c>
      <c r="I32" t="s">
        <v>376</v>
      </c>
      <c r="J32" s="65">
        <v>4.67</v>
      </c>
      <c r="K32" t="s">
        <v>101</v>
      </c>
      <c r="L32" s="66">
        <v>2.7799999999999998E-2</v>
      </c>
      <c r="M32" s="66">
        <v>1.34E-2</v>
      </c>
      <c r="N32" s="65">
        <v>5507051.2000000002</v>
      </c>
      <c r="O32" s="65">
        <v>106.74</v>
      </c>
      <c r="P32" s="65">
        <v>0</v>
      </c>
      <c r="Q32" s="65">
        <v>5878.2264508799999</v>
      </c>
      <c r="R32" s="66">
        <v>3.3E-3</v>
      </c>
      <c r="S32" s="66">
        <v>2.2700000000000001E-2</v>
      </c>
      <c r="T32" s="66">
        <v>1.4E-3</v>
      </c>
    </row>
    <row r="33" spans="1:20">
      <c r="A33" t="s">
        <v>377</v>
      </c>
      <c r="B33" t="s">
        <v>378</v>
      </c>
      <c r="C33" t="s">
        <v>99</v>
      </c>
      <c r="D33" t="s">
        <v>122</v>
      </c>
      <c r="E33" t="s">
        <v>379</v>
      </c>
      <c r="F33" t="s">
        <v>302</v>
      </c>
      <c r="G33" t="s">
        <v>363</v>
      </c>
      <c r="H33" t="s">
        <v>212</v>
      </c>
      <c r="I33" t="s">
        <v>380</v>
      </c>
      <c r="J33" s="65">
        <v>0.5</v>
      </c>
      <c r="K33" t="s">
        <v>101</v>
      </c>
      <c r="L33" s="66">
        <v>4.4999999999999998E-2</v>
      </c>
      <c r="M33" s="66">
        <v>1.1999999999999999E-3</v>
      </c>
      <c r="N33" s="65">
        <v>1657219</v>
      </c>
      <c r="O33" s="65">
        <v>124.96</v>
      </c>
      <c r="P33" s="65">
        <v>22.79466</v>
      </c>
      <c r="Q33" s="65">
        <v>2093.6555223999999</v>
      </c>
      <c r="R33" s="66">
        <v>1E-3</v>
      </c>
      <c r="S33" s="66">
        <v>8.0999999999999996E-3</v>
      </c>
      <c r="T33" s="66">
        <v>5.0000000000000001E-4</v>
      </c>
    </row>
    <row r="34" spans="1:20">
      <c r="A34" t="s">
        <v>381</v>
      </c>
      <c r="B34" t="s">
        <v>382</v>
      </c>
      <c r="C34" t="s">
        <v>99</v>
      </c>
      <c r="D34" t="s">
        <v>122</v>
      </c>
      <c r="E34" t="s">
        <v>383</v>
      </c>
      <c r="F34" t="s">
        <v>338</v>
      </c>
      <c r="G34" t="s">
        <v>363</v>
      </c>
      <c r="H34" t="s">
        <v>212</v>
      </c>
      <c r="I34" t="s">
        <v>384</v>
      </c>
      <c r="J34" s="65">
        <v>5.68</v>
      </c>
      <c r="K34" t="s">
        <v>101</v>
      </c>
      <c r="L34" s="66">
        <v>2.2499999999999999E-2</v>
      </c>
      <c r="M34" s="66">
        <v>7.0000000000000001E-3</v>
      </c>
      <c r="N34" s="65">
        <v>10307733.41</v>
      </c>
      <c r="O34" s="65">
        <v>113.44</v>
      </c>
      <c r="P34" s="65">
        <v>354.44886000000002</v>
      </c>
      <c r="Q34" s="65">
        <v>12047.541640304</v>
      </c>
      <c r="R34" s="66">
        <v>8.8000000000000005E-3</v>
      </c>
      <c r="S34" s="66">
        <v>4.6399999999999997E-2</v>
      </c>
      <c r="T34" s="66">
        <v>2.8999999999999998E-3</v>
      </c>
    </row>
    <row r="35" spans="1:20">
      <c r="A35" t="s">
        <v>385</v>
      </c>
      <c r="B35" t="s">
        <v>386</v>
      </c>
      <c r="C35" t="s">
        <v>99</v>
      </c>
      <c r="D35" t="s">
        <v>122</v>
      </c>
      <c r="E35" t="s">
        <v>387</v>
      </c>
      <c r="F35" t="s">
        <v>338</v>
      </c>
      <c r="G35" t="s">
        <v>368</v>
      </c>
      <c r="H35" t="s">
        <v>149</v>
      </c>
      <c r="I35" t="s">
        <v>274</v>
      </c>
      <c r="J35" s="65">
        <v>5.96</v>
      </c>
      <c r="K35" t="s">
        <v>101</v>
      </c>
      <c r="L35" s="66">
        <v>1.9599999999999999E-2</v>
      </c>
      <c r="M35" s="66">
        <v>-2.0000000000000001E-4</v>
      </c>
      <c r="N35" s="65">
        <v>265404</v>
      </c>
      <c r="O35" s="65">
        <v>115.15</v>
      </c>
      <c r="P35" s="65">
        <v>0</v>
      </c>
      <c r="Q35" s="65">
        <v>305.612706</v>
      </c>
      <c r="R35" s="66">
        <v>2.9999999999999997E-4</v>
      </c>
      <c r="S35" s="66">
        <v>1.1999999999999999E-3</v>
      </c>
      <c r="T35" s="66">
        <v>1E-4</v>
      </c>
    </row>
    <row r="36" spans="1:20">
      <c r="A36" t="s">
        <v>388</v>
      </c>
      <c r="B36" t="s">
        <v>389</v>
      </c>
      <c r="C36" t="s">
        <v>99</v>
      </c>
      <c r="D36" t="s">
        <v>122</v>
      </c>
      <c r="E36" t="s">
        <v>323</v>
      </c>
      <c r="F36" t="s">
        <v>302</v>
      </c>
      <c r="G36" t="s">
        <v>368</v>
      </c>
      <c r="H36" t="s">
        <v>149</v>
      </c>
      <c r="I36" t="s">
        <v>390</v>
      </c>
      <c r="J36" s="65">
        <v>1.83</v>
      </c>
      <c r="K36" t="s">
        <v>101</v>
      </c>
      <c r="L36" s="66">
        <v>1.4200000000000001E-2</v>
      </c>
      <c r="M36" s="66">
        <v>-0.99729999999999996</v>
      </c>
      <c r="N36" s="65">
        <v>187</v>
      </c>
      <c r="O36" s="65">
        <v>5315208</v>
      </c>
      <c r="P36" s="65">
        <v>0</v>
      </c>
      <c r="Q36" s="65">
        <v>9939.4389599999995</v>
      </c>
      <c r="R36" s="66">
        <v>0</v>
      </c>
      <c r="S36" s="66">
        <v>3.8300000000000001E-2</v>
      </c>
      <c r="T36" s="66">
        <v>2.3999999999999998E-3</v>
      </c>
    </row>
    <row r="37" spans="1:20">
      <c r="A37" t="s">
        <v>391</v>
      </c>
      <c r="B37" t="s">
        <v>392</v>
      </c>
      <c r="C37" t="s">
        <v>99</v>
      </c>
      <c r="D37" t="s">
        <v>122</v>
      </c>
      <c r="E37" t="s">
        <v>393</v>
      </c>
      <c r="F37" t="s">
        <v>332</v>
      </c>
      <c r="G37" t="s">
        <v>363</v>
      </c>
      <c r="H37" t="s">
        <v>212</v>
      </c>
      <c r="I37" t="s">
        <v>313</v>
      </c>
      <c r="J37" s="65">
        <v>4.91</v>
      </c>
      <c r="K37" t="s">
        <v>101</v>
      </c>
      <c r="L37" s="66">
        <v>1.23E-2</v>
      </c>
      <c r="M37" s="66">
        <v>-3.0000000000000001E-3</v>
      </c>
      <c r="N37" s="65">
        <v>3268518.89</v>
      </c>
      <c r="O37" s="65">
        <v>109.9</v>
      </c>
      <c r="P37" s="65">
        <v>0</v>
      </c>
      <c r="Q37" s="65">
        <v>3592.1022601099999</v>
      </c>
      <c r="R37" s="66">
        <v>2.0999999999999999E-3</v>
      </c>
      <c r="S37" s="66">
        <v>1.38E-2</v>
      </c>
      <c r="T37" s="66">
        <v>8.9999999999999998E-4</v>
      </c>
    </row>
    <row r="38" spans="1:20">
      <c r="A38" t="s">
        <v>394</v>
      </c>
      <c r="B38" t="s">
        <v>395</v>
      </c>
      <c r="C38" t="s">
        <v>99</v>
      </c>
      <c r="D38" t="s">
        <v>122</v>
      </c>
      <c r="E38" t="s">
        <v>396</v>
      </c>
      <c r="F38" t="s">
        <v>338</v>
      </c>
      <c r="G38" t="s">
        <v>397</v>
      </c>
      <c r="H38" t="s">
        <v>212</v>
      </c>
      <c r="I38" t="s">
        <v>398</v>
      </c>
      <c r="J38" s="65">
        <v>6.64</v>
      </c>
      <c r="K38" t="s">
        <v>101</v>
      </c>
      <c r="L38" s="66">
        <v>8.3999999999999995E-3</v>
      </c>
      <c r="M38" s="66">
        <v>5.5999999999999999E-3</v>
      </c>
      <c r="N38" s="65">
        <v>3107640</v>
      </c>
      <c r="O38" s="65">
        <v>103.4</v>
      </c>
      <c r="P38" s="65">
        <v>0</v>
      </c>
      <c r="Q38" s="65">
        <v>3213.2997599999999</v>
      </c>
      <c r="R38" s="66">
        <v>4.3E-3</v>
      </c>
      <c r="S38" s="66">
        <v>1.24E-2</v>
      </c>
      <c r="T38" s="66">
        <v>8.0000000000000004E-4</v>
      </c>
    </row>
    <row r="39" spans="1:20">
      <c r="A39" t="s">
        <v>399</v>
      </c>
      <c r="B39" t="s">
        <v>400</v>
      </c>
      <c r="C39" t="s">
        <v>99</v>
      </c>
      <c r="D39" t="s">
        <v>122</v>
      </c>
      <c r="E39" t="s">
        <v>401</v>
      </c>
      <c r="F39" t="s">
        <v>338</v>
      </c>
      <c r="G39" t="s">
        <v>402</v>
      </c>
      <c r="H39" t="s">
        <v>149</v>
      </c>
      <c r="I39" t="s">
        <v>358</v>
      </c>
      <c r="J39" s="65">
        <v>6.77</v>
      </c>
      <c r="K39" t="s">
        <v>101</v>
      </c>
      <c r="L39" s="66">
        <v>1.15E-2</v>
      </c>
      <c r="M39" s="66">
        <v>8.2000000000000007E-3</v>
      </c>
      <c r="N39" s="65">
        <v>5436174</v>
      </c>
      <c r="O39" s="65">
        <v>103.6</v>
      </c>
      <c r="P39" s="65">
        <v>0</v>
      </c>
      <c r="Q39" s="65">
        <v>5631.8762640000004</v>
      </c>
      <c r="R39" s="66">
        <v>2.6499999999999999E-2</v>
      </c>
      <c r="S39" s="66">
        <v>2.1700000000000001E-2</v>
      </c>
      <c r="T39" s="66">
        <v>1.4E-3</v>
      </c>
    </row>
    <row r="40" spans="1:20">
      <c r="A40" t="s">
        <v>403</v>
      </c>
      <c r="B40" t="s">
        <v>404</v>
      </c>
      <c r="C40" t="s">
        <v>99</v>
      </c>
      <c r="D40" t="s">
        <v>122</v>
      </c>
      <c r="E40" t="s">
        <v>401</v>
      </c>
      <c r="F40" t="s">
        <v>338</v>
      </c>
      <c r="G40" t="s">
        <v>402</v>
      </c>
      <c r="H40" t="s">
        <v>149</v>
      </c>
      <c r="I40" t="s">
        <v>405</v>
      </c>
      <c r="J40" s="65">
        <v>3.21</v>
      </c>
      <c r="K40" t="s">
        <v>101</v>
      </c>
      <c r="L40" s="66">
        <v>2.1499999999999998E-2</v>
      </c>
      <c r="M40" s="66">
        <v>8.9999999999999998E-4</v>
      </c>
      <c r="N40" s="65">
        <v>4950236</v>
      </c>
      <c r="O40" s="65">
        <v>109.9</v>
      </c>
      <c r="P40" s="65">
        <v>0</v>
      </c>
      <c r="Q40" s="65">
        <v>5440.3093639999997</v>
      </c>
      <c r="R40" s="66">
        <v>2.8999999999999998E-3</v>
      </c>
      <c r="S40" s="66">
        <v>2.1000000000000001E-2</v>
      </c>
      <c r="T40" s="66">
        <v>1.2999999999999999E-3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372</v>
      </c>
      <c r="G41" t="s">
        <v>409</v>
      </c>
      <c r="H41" t="s">
        <v>149</v>
      </c>
      <c r="I41" t="s">
        <v>313</v>
      </c>
      <c r="J41" s="65">
        <v>1.32</v>
      </c>
      <c r="K41" t="s">
        <v>101</v>
      </c>
      <c r="L41" s="66">
        <v>3.6999999999999998E-2</v>
      </c>
      <c r="M41" s="66">
        <v>-3.8999999999999998E-3</v>
      </c>
      <c r="N41" s="65">
        <v>2427977.4900000002</v>
      </c>
      <c r="O41" s="65">
        <v>107.91</v>
      </c>
      <c r="P41" s="65">
        <v>0</v>
      </c>
      <c r="Q41" s="65">
        <v>2620.0305094589999</v>
      </c>
      <c r="R41" s="66">
        <v>4.7999999999999996E-3</v>
      </c>
      <c r="S41" s="66">
        <v>1.01E-2</v>
      </c>
      <c r="T41" s="66">
        <v>5.9999999999999995E-4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338</v>
      </c>
      <c r="G42" t="s">
        <v>413</v>
      </c>
      <c r="H42" t="s">
        <v>212</v>
      </c>
      <c r="I42" t="s">
        <v>414</v>
      </c>
      <c r="J42" s="65">
        <v>3.3</v>
      </c>
      <c r="K42" t="s">
        <v>101</v>
      </c>
      <c r="L42" s="66">
        <v>3.0599999999999999E-2</v>
      </c>
      <c r="M42" s="66">
        <v>-3.3999999999999998E-3</v>
      </c>
      <c r="N42" s="65">
        <v>520428.09</v>
      </c>
      <c r="O42" s="65">
        <v>114.11</v>
      </c>
      <c r="P42" s="65">
        <v>8.1464499999999997</v>
      </c>
      <c r="Q42" s="65">
        <v>602.00694349900004</v>
      </c>
      <c r="R42" s="66">
        <v>1.1000000000000001E-3</v>
      </c>
      <c r="S42" s="66">
        <v>2.3E-3</v>
      </c>
      <c r="T42" s="66">
        <v>1E-4</v>
      </c>
    </row>
    <row r="43" spans="1:20">
      <c r="A43" t="s">
        <v>415</v>
      </c>
      <c r="B43" t="s">
        <v>416</v>
      </c>
      <c r="C43" t="s">
        <v>99</v>
      </c>
      <c r="D43" t="s">
        <v>122</v>
      </c>
      <c r="E43" t="s">
        <v>417</v>
      </c>
      <c r="F43" t="s">
        <v>418</v>
      </c>
      <c r="G43" t="s">
        <v>409</v>
      </c>
      <c r="H43" t="s">
        <v>149</v>
      </c>
      <c r="I43" t="s">
        <v>419</v>
      </c>
      <c r="J43" s="65">
        <v>2.42</v>
      </c>
      <c r="K43" t="s">
        <v>101</v>
      </c>
      <c r="L43" s="66">
        <v>4.3400000000000001E-2</v>
      </c>
      <c r="M43" s="66">
        <v>-1E-3</v>
      </c>
      <c r="N43" s="65">
        <v>1.48</v>
      </c>
      <c r="O43" s="65">
        <v>113.85</v>
      </c>
      <c r="P43" s="65">
        <v>0</v>
      </c>
      <c r="Q43" s="65">
        <v>1.68498E-3</v>
      </c>
      <c r="R43" s="66">
        <v>0</v>
      </c>
      <c r="S43" s="66">
        <v>0</v>
      </c>
      <c r="T43" s="66">
        <v>0</v>
      </c>
    </row>
    <row r="44" spans="1:20">
      <c r="A44" t="s">
        <v>420</v>
      </c>
      <c r="B44" t="s">
        <v>421</v>
      </c>
      <c r="C44" t="s">
        <v>99</v>
      </c>
      <c r="D44" t="s">
        <v>122</v>
      </c>
      <c r="E44" t="s">
        <v>422</v>
      </c>
      <c r="F44" t="s">
        <v>372</v>
      </c>
      <c r="G44" t="s">
        <v>423</v>
      </c>
      <c r="H44" t="s">
        <v>149</v>
      </c>
      <c r="I44" t="s">
        <v>313</v>
      </c>
      <c r="J44" s="65">
        <v>2.4300000000000002</v>
      </c>
      <c r="K44" t="s">
        <v>101</v>
      </c>
      <c r="L44" s="66">
        <v>4.65E-2</v>
      </c>
      <c r="M44" s="66">
        <v>2.9999999999999997E-4</v>
      </c>
      <c r="N44" s="65">
        <v>2735748.8</v>
      </c>
      <c r="O44" s="65">
        <v>113.65</v>
      </c>
      <c r="P44" s="65">
        <v>777.94050000000004</v>
      </c>
      <c r="Q44" s="65">
        <v>3887.1190111999999</v>
      </c>
      <c r="R44" s="66">
        <v>4.7999999999999996E-3</v>
      </c>
      <c r="S44" s="66">
        <v>1.4999999999999999E-2</v>
      </c>
      <c r="T44" s="66">
        <v>8.9999999999999998E-4</v>
      </c>
    </row>
    <row r="45" spans="1:20">
      <c r="A45" t="s">
        <v>424</v>
      </c>
      <c r="B45" t="s">
        <v>425</v>
      </c>
      <c r="C45" t="s">
        <v>99</v>
      </c>
      <c r="D45" t="s">
        <v>122</v>
      </c>
      <c r="E45" t="s">
        <v>426</v>
      </c>
      <c r="F45" t="s">
        <v>338</v>
      </c>
      <c r="G45" t="s">
        <v>427</v>
      </c>
      <c r="H45" t="s">
        <v>212</v>
      </c>
      <c r="I45" t="s">
        <v>428</v>
      </c>
      <c r="J45" s="65">
        <v>4.87</v>
      </c>
      <c r="K45" t="s">
        <v>101</v>
      </c>
      <c r="L45" s="66">
        <v>3.3000000000000002E-2</v>
      </c>
      <c r="M45" s="66">
        <v>1.5100000000000001E-2</v>
      </c>
      <c r="N45" s="65">
        <v>5391000</v>
      </c>
      <c r="O45" s="65">
        <v>110.29</v>
      </c>
      <c r="P45" s="65">
        <v>0</v>
      </c>
      <c r="Q45" s="65">
        <v>5945.7339000000002</v>
      </c>
      <c r="R45" s="66">
        <v>1.0500000000000001E-2</v>
      </c>
      <c r="S45" s="66">
        <v>2.29E-2</v>
      </c>
      <c r="T45" s="66">
        <v>1.5E-3</v>
      </c>
    </row>
    <row r="46" spans="1:20">
      <c r="A46" t="s">
        <v>429</v>
      </c>
      <c r="B46" t="s">
        <v>430</v>
      </c>
      <c r="C46" t="s">
        <v>99</v>
      </c>
      <c r="D46" t="s">
        <v>122</v>
      </c>
      <c r="E46" t="s">
        <v>431</v>
      </c>
      <c r="F46" t="s">
        <v>372</v>
      </c>
      <c r="G46" t="s">
        <v>432</v>
      </c>
      <c r="H46" t="s">
        <v>212</v>
      </c>
      <c r="I46" t="s">
        <v>433</v>
      </c>
      <c r="J46" s="65">
        <v>3.14</v>
      </c>
      <c r="K46" t="s">
        <v>101</v>
      </c>
      <c r="L46" s="66">
        <v>2.6499999999999999E-2</v>
      </c>
      <c r="M46" s="66">
        <v>1.0200000000000001E-2</v>
      </c>
      <c r="N46" s="65">
        <v>113641.8</v>
      </c>
      <c r="O46" s="65">
        <v>107.07</v>
      </c>
      <c r="P46" s="65">
        <v>0</v>
      </c>
      <c r="Q46" s="65">
        <v>121.67627526</v>
      </c>
      <c r="R46" s="66">
        <v>8.0000000000000004E-4</v>
      </c>
      <c r="S46" s="66">
        <v>5.0000000000000001E-4</v>
      </c>
      <c r="T46" s="66">
        <v>0</v>
      </c>
    </row>
    <row r="47" spans="1:20">
      <c r="A47" s="67" t="s">
        <v>255</v>
      </c>
      <c r="B47" s="14"/>
      <c r="C47" s="14"/>
      <c r="D47" s="14"/>
      <c r="E47" s="14"/>
      <c r="J47" s="69">
        <v>3.59</v>
      </c>
      <c r="M47" s="68">
        <v>1.3299999999999999E-2</v>
      </c>
      <c r="N47" s="69">
        <v>93767748.150000006</v>
      </c>
      <c r="P47" s="69">
        <v>867.37379999999996</v>
      </c>
      <c r="Q47" s="69">
        <v>99433.023946835005</v>
      </c>
      <c r="S47" s="68">
        <v>0.38329999999999997</v>
      </c>
      <c r="T47" s="68">
        <v>2.4299999999999999E-2</v>
      </c>
    </row>
    <row r="48" spans="1:20">
      <c r="A48" t="s">
        <v>434</v>
      </c>
      <c r="B48" t="s">
        <v>435</v>
      </c>
      <c r="C48" t="s">
        <v>99</v>
      </c>
      <c r="D48" t="s">
        <v>122</v>
      </c>
      <c r="E48" t="s">
        <v>436</v>
      </c>
      <c r="F48" t="s">
        <v>302</v>
      </c>
      <c r="G48" t="s">
        <v>207</v>
      </c>
      <c r="H48" t="s">
        <v>149</v>
      </c>
      <c r="I48" t="s">
        <v>437</v>
      </c>
      <c r="J48" s="65">
        <v>1.91</v>
      </c>
      <c r="K48" t="s">
        <v>101</v>
      </c>
      <c r="L48" s="66">
        <v>1.8700000000000001E-2</v>
      </c>
      <c r="M48" s="66">
        <v>4.7000000000000002E-3</v>
      </c>
      <c r="N48" s="65">
        <v>7707802.29</v>
      </c>
      <c r="O48" s="65">
        <v>103.74</v>
      </c>
      <c r="P48" s="65">
        <v>0</v>
      </c>
      <c r="Q48" s="65">
        <v>7996.0740956460004</v>
      </c>
      <c r="R48" s="66">
        <v>7.0000000000000001E-3</v>
      </c>
      <c r="S48" s="66">
        <v>3.0800000000000001E-2</v>
      </c>
      <c r="T48" s="66">
        <v>2E-3</v>
      </c>
    </row>
    <row r="49" spans="1:20">
      <c r="A49" t="s">
        <v>438</v>
      </c>
      <c r="B49" t="s">
        <v>439</v>
      </c>
      <c r="C49" t="s">
        <v>99</v>
      </c>
      <c r="D49" t="s">
        <v>122</v>
      </c>
      <c r="E49" t="s">
        <v>436</v>
      </c>
      <c r="F49" t="s">
        <v>302</v>
      </c>
      <c r="G49" t="s">
        <v>211</v>
      </c>
      <c r="H49" t="s">
        <v>212</v>
      </c>
      <c r="I49" t="s">
        <v>440</v>
      </c>
      <c r="J49" s="65">
        <v>4.67</v>
      </c>
      <c r="K49" t="s">
        <v>101</v>
      </c>
      <c r="L49" s="66">
        <v>2.6800000000000001E-2</v>
      </c>
      <c r="M49" s="66">
        <v>9.7000000000000003E-3</v>
      </c>
      <c r="N49" s="65">
        <v>9802322</v>
      </c>
      <c r="O49" s="65">
        <v>109.65</v>
      </c>
      <c r="P49" s="65">
        <v>0</v>
      </c>
      <c r="Q49" s="65">
        <v>10748.246073</v>
      </c>
      <c r="R49" s="66">
        <v>4.4999999999999997E-3</v>
      </c>
      <c r="S49" s="66">
        <v>4.1399999999999999E-2</v>
      </c>
      <c r="T49" s="66">
        <v>2.5999999999999999E-3</v>
      </c>
    </row>
    <row r="50" spans="1:20">
      <c r="A50" t="s">
        <v>441</v>
      </c>
      <c r="B50" t="s">
        <v>442</v>
      </c>
      <c r="C50" t="s">
        <v>99</v>
      </c>
      <c r="D50" t="s">
        <v>122</v>
      </c>
      <c r="E50" t="s">
        <v>301</v>
      </c>
      <c r="F50" t="s">
        <v>302</v>
      </c>
      <c r="G50" t="s">
        <v>207</v>
      </c>
      <c r="H50" t="s">
        <v>149</v>
      </c>
      <c r="I50" t="s">
        <v>443</v>
      </c>
      <c r="J50" s="65">
        <v>2.65</v>
      </c>
      <c r="K50" t="s">
        <v>101</v>
      </c>
      <c r="L50" s="66">
        <v>3.0099999999999998E-2</v>
      </c>
      <c r="M50" s="66">
        <v>5.8999999999999999E-3</v>
      </c>
      <c r="N50" s="65">
        <v>2851294</v>
      </c>
      <c r="O50" s="65">
        <v>107.33</v>
      </c>
      <c r="P50" s="65">
        <v>0</v>
      </c>
      <c r="Q50" s="65">
        <v>3060.2938502000002</v>
      </c>
      <c r="R50" s="66">
        <v>2.5000000000000001E-3</v>
      </c>
      <c r="S50" s="66">
        <v>1.18E-2</v>
      </c>
      <c r="T50" s="66">
        <v>6.9999999999999999E-4</v>
      </c>
    </row>
    <row r="51" spans="1:20">
      <c r="A51" t="s">
        <v>444</v>
      </c>
      <c r="B51" t="s">
        <v>445</v>
      </c>
      <c r="C51" t="s">
        <v>99</v>
      </c>
      <c r="D51" t="s">
        <v>122</v>
      </c>
      <c r="E51" t="s">
        <v>309</v>
      </c>
      <c r="F51" t="s">
        <v>302</v>
      </c>
      <c r="G51" t="s">
        <v>207</v>
      </c>
      <c r="H51" t="s">
        <v>149</v>
      </c>
      <c r="I51" t="s">
        <v>446</v>
      </c>
      <c r="J51" s="65">
        <v>3.78</v>
      </c>
      <c r="K51" t="s">
        <v>101</v>
      </c>
      <c r="L51" s="66">
        <v>2.98E-2</v>
      </c>
      <c r="M51" s="66">
        <v>7.3000000000000001E-3</v>
      </c>
      <c r="N51" s="65">
        <v>4376272</v>
      </c>
      <c r="O51" s="65">
        <v>108.89</v>
      </c>
      <c r="P51" s="65">
        <v>0</v>
      </c>
      <c r="Q51" s="65">
        <v>4765.3225807999997</v>
      </c>
      <c r="R51" s="66">
        <v>1.6999999999999999E-3</v>
      </c>
      <c r="S51" s="66">
        <v>1.84E-2</v>
      </c>
      <c r="T51" s="66">
        <v>1.1999999999999999E-3</v>
      </c>
    </row>
    <row r="52" spans="1:20">
      <c r="A52" t="s">
        <v>447</v>
      </c>
      <c r="B52" t="s">
        <v>448</v>
      </c>
      <c r="C52" t="s">
        <v>99</v>
      </c>
      <c r="D52" t="s">
        <v>122</v>
      </c>
      <c r="E52" t="s">
        <v>449</v>
      </c>
      <c r="F52" t="s">
        <v>450</v>
      </c>
      <c r="G52" t="s">
        <v>451</v>
      </c>
      <c r="H52" t="s">
        <v>149</v>
      </c>
      <c r="I52" t="s">
        <v>303</v>
      </c>
      <c r="J52" s="65">
        <v>1.66</v>
      </c>
      <c r="K52" t="s">
        <v>101</v>
      </c>
      <c r="L52" s="66">
        <v>1.49E-2</v>
      </c>
      <c r="M52" s="66">
        <v>2.7000000000000001E-3</v>
      </c>
      <c r="N52" s="65">
        <v>2208239.27</v>
      </c>
      <c r="O52" s="65">
        <v>102.16</v>
      </c>
      <c r="P52" s="65">
        <v>0</v>
      </c>
      <c r="Q52" s="65">
        <v>2255.9372382319998</v>
      </c>
      <c r="R52" s="66">
        <v>3.0999999999999999E-3</v>
      </c>
      <c r="S52" s="66">
        <v>8.6999999999999994E-3</v>
      </c>
      <c r="T52" s="66">
        <v>5.9999999999999995E-4</v>
      </c>
    </row>
    <row r="53" spans="1:20">
      <c r="A53" t="s">
        <v>452</v>
      </c>
      <c r="B53" t="s">
        <v>453</v>
      </c>
      <c r="C53" t="s">
        <v>99</v>
      </c>
      <c r="D53" t="s">
        <v>122</v>
      </c>
      <c r="E53" t="s">
        <v>454</v>
      </c>
      <c r="F53" t="s">
        <v>362</v>
      </c>
      <c r="G53" t="s">
        <v>346</v>
      </c>
      <c r="H53" t="s">
        <v>212</v>
      </c>
      <c r="I53" t="s">
        <v>455</v>
      </c>
      <c r="J53" s="65">
        <v>1.72</v>
      </c>
      <c r="K53" t="s">
        <v>101</v>
      </c>
      <c r="L53" s="66">
        <v>2.4500000000000001E-2</v>
      </c>
      <c r="M53" s="66">
        <v>4.7000000000000002E-3</v>
      </c>
      <c r="N53" s="65">
        <v>4904611.5</v>
      </c>
      <c r="O53" s="65">
        <v>104.06</v>
      </c>
      <c r="P53" s="65">
        <v>0</v>
      </c>
      <c r="Q53" s="65">
        <v>5103.7387269000001</v>
      </c>
      <c r="R53" s="66">
        <v>4.1999999999999997E-3</v>
      </c>
      <c r="S53" s="66">
        <v>1.9699999999999999E-2</v>
      </c>
      <c r="T53" s="66">
        <v>1.1999999999999999E-3</v>
      </c>
    </row>
    <row r="54" spans="1:20">
      <c r="A54" t="s">
        <v>456</v>
      </c>
      <c r="B54" t="s">
        <v>457</v>
      </c>
      <c r="C54" t="s">
        <v>99</v>
      </c>
      <c r="D54" t="s">
        <v>122</v>
      </c>
      <c r="E54" t="s">
        <v>458</v>
      </c>
      <c r="F54" t="s">
        <v>459</v>
      </c>
      <c r="G54" t="s">
        <v>451</v>
      </c>
      <c r="H54" t="s">
        <v>149</v>
      </c>
      <c r="I54" t="s">
        <v>364</v>
      </c>
      <c r="J54" s="65">
        <v>1.72</v>
      </c>
      <c r="K54" t="s">
        <v>101</v>
      </c>
      <c r="L54" s="66">
        <v>3.39E-2</v>
      </c>
      <c r="M54" s="66">
        <v>7.4999999999999997E-3</v>
      </c>
      <c r="N54" s="65">
        <v>5486363</v>
      </c>
      <c r="O54" s="65">
        <v>105.42</v>
      </c>
      <c r="P54" s="65">
        <v>0</v>
      </c>
      <c r="Q54" s="65">
        <v>5783.7238746000003</v>
      </c>
      <c r="R54" s="66">
        <v>7.7000000000000002E-3</v>
      </c>
      <c r="S54" s="66">
        <v>2.23E-2</v>
      </c>
      <c r="T54" s="66">
        <v>1.4E-3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372</v>
      </c>
      <c r="G55" t="s">
        <v>451</v>
      </c>
      <c r="H55" t="s">
        <v>149</v>
      </c>
      <c r="I55" t="s">
        <v>414</v>
      </c>
      <c r="J55" s="65">
        <v>6.16</v>
      </c>
      <c r="K55" t="s">
        <v>101</v>
      </c>
      <c r="L55" s="66">
        <v>3.6900000000000002E-2</v>
      </c>
      <c r="M55" s="66">
        <v>1.9400000000000001E-2</v>
      </c>
      <c r="N55" s="65">
        <v>2058664.08</v>
      </c>
      <c r="O55" s="65">
        <v>112.8</v>
      </c>
      <c r="P55" s="65">
        <v>0</v>
      </c>
      <c r="Q55" s="65">
        <v>2322.17308224</v>
      </c>
      <c r="R55" s="66">
        <v>6.7000000000000002E-3</v>
      </c>
      <c r="S55" s="66">
        <v>8.9999999999999993E-3</v>
      </c>
      <c r="T55" s="66">
        <v>5.9999999999999995E-4</v>
      </c>
    </row>
    <row r="56" spans="1:20">
      <c r="A56" t="s">
        <v>463</v>
      </c>
      <c r="B56" t="s">
        <v>464</v>
      </c>
      <c r="C56" t="s">
        <v>99</v>
      </c>
      <c r="D56" t="s">
        <v>122</v>
      </c>
      <c r="E56" t="s">
        <v>465</v>
      </c>
      <c r="F56" t="s">
        <v>466</v>
      </c>
      <c r="G56" t="s">
        <v>346</v>
      </c>
      <c r="H56" t="s">
        <v>212</v>
      </c>
      <c r="I56" t="s">
        <v>364</v>
      </c>
      <c r="J56" s="65">
        <v>1.42</v>
      </c>
      <c r="K56" t="s">
        <v>101</v>
      </c>
      <c r="L56" s="66">
        <v>1.0500000000000001E-2</v>
      </c>
      <c r="M56" s="66">
        <v>2.8999999999999998E-3</v>
      </c>
      <c r="N56" s="65">
        <v>2200000</v>
      </c>
      <c r="O56" s="65">
        <v>101.16</v>
      </c>
      <c r="P56" s="65">
        <v>0</v>
      </c>
      <c r="Q56" s="65">
        <v>2225.52</v>
      </c>
      <c r="R56" s="66">
        <v>4.7000000000000002E-3</v>
      </c>
      <c r="S56" s="66">
        <v>8.6E-3</v>
      </c>
      <c r="T56" s="66">
        <v>5.0000000000000001E-4</v>
      </c>
    </row>
    <row r="57" spans="1:20">
      <c r="A57" t="s">
        <v>467</v>
      </c>
      <c r="B57" t="s">
        <v>468</v>
      </c>
      <c r="C57" t="s">
        <v>99</v>
      </c>
      <c r="D57" t="s">
        <v>122</v>
      </c>
      <c r="E57" t="s">
        <v>469</v>
      </c>
      <c r="F57" t="s">
        <v>131</v>
      </c>
      <c r="G57" t="s">
        <v>368</v>
      </c>
      <c r="H57" t="s">
        <v>149</v>
      </c>
      <c r="I57" t="s">
        <v>470</v>
      </c>
      <c r="J57" s="65">
        <v>3.08</v>
      </c>
      <c r="K57" t="s">
        <v>101</v>
      </c>
      <c r="L57" s="66">
        <v>3.6499999999999998E-2</v>
      </c>
      <c r="M57" s="66">
        <v>1.0699999999999999E-2</v>
      </c>
      <c r="N57" s="65">
        <v>54877</v>
      </c>
      <c r="O57" s="65">
        <v>108.42</v>
      </c>
      <c r="P57" s="65">
        <v>0</v>
      </c>
      <c r="Q57" s="65">
        <v>59.497643400000001</v>
      </c>
      <c r="R57" s="66">
        <v>0</v>
      </c>
      <c r="S57" s="66">
        <v>2.0000000000000001E-4</v>
      </c>
      <c r="T57" s="66">
        <v>0</v>
      </c>
    </row>
    <row r="58" spans="1:20">
      <c r="A58" t="s">
        <v>471</v>
      </c>
      <c r="B58" t="s">
        <v>472</v>
      </c>
      <c r="C58" t="s">
        <v>99</v>
      </c>
      <c r="D58" t="s">
        <v>122</v>
      </c>
      <c r="E58" t="s">
        <v>473</v>
      </c>
      <c r="F58" t="s">
        <v>459</v>
      </c>
      <c r="G58" t="s">
        <v>368</v>
      </c>
      <c r="H58" t="s">
        <v>149</v>
      </c>
      <c r="I58" t="s">
        <v>240</v>
      </c>
      <c r="J58" s="65">
        <v>2.9</v>
      </c>
      <c r="K58" t="s">
        <v>101</v>
      </c>
      <c r="L58" s="66">
        <v>3.9199999999999999E-2</v>
      </c>
      <c r="M58" s="66">
        <v>1.0800000000000001E-2</v>
      </c>
      <c r="N58" s="65">
        <v>2967333</v>
      </c>
      <c r="O58" s="65">
        <v>110.24</v>
      </c>
      <c r="P58" s="65">
        <v>0</v>
      </c>
      <c r="Q58" s="65">
        <v>3271.1878992000002</v>
      </c>
      <c r="R58" s="66">
        <v>3.0999999999999999E-3</v>
      </c>
      <c r="S58" s="66">
        <v>1.26E-2</v>
      </c>
      <c r="T58" s="66">
        <v>8.0000000000000004E-4</v>
      </c>
    </row>
    <row r="59" spans="1:20">
      <c r="A59" t="s">
        <v>474</v>
      </c>
      <c r="B59" t="s">
        <v>475</v>
      </c>
      <c r="C59" t="s">
        <v>99</v>
      </c>
      <c r="D59" t="s">
        <v>122</v>
      </c>
      <c r="E59" t="s">
        <v>393</v>
      </c>
      <c r="F59" t="s">
        <v>332</v>
      </c>
      <c r="G59" t="s">
        <v>363</v>
      </c>
      <c r="H59" t="s">
        <v>212</v>
      </c>
      <c r="I59" t="s">
        <v>303</v>
      </c>
      <c r="J59" s="65">
        <v>1.4</v>
      </c>
      <c r="K59" t="s">
        <v>101</v>
      </c>
      <c r="L59" s="66">
        <v>2.9600000000000001E-2</v>
      </c>
      <c r="M59" s="66">
        <v>6.4000000000000003E-3</v>
      </c>
      <c r="N59" s="65">
        <v>266862</v>
      </c>
      <c r="O59" s="65">
        <v>103.52</v>
      </c>
      <c r="P59" s="65">
        <v>0</v>
      </c>
      <c r="Q59" s="65">
        <v>276.25554240000002</v>
      </c>
      <c r="R59" s="66">
        <v>6.9999999999999999E-4</v>
      </c>
      <c r="S59" s="66">
        <v>1.1000000000000001E-3</v>
      </c>
      <c r="T59" s="66">
        <v>1E-4</v>
      </c>
    </row>
    <row r="60" spans="1:20">
      <c r="A60" t="s">
        <v>476</v>
      </c>
      <c r="B60" t="s">
        <v>477</v>
      </c>
      <c r="C60" t="s">
        <v>99</v>
      </c>
      <c r="D60" t="s">
        <v>122</v>
      </c>
      <c r="E60" t="s">
        <v>393</v>
      </c>
      <c r="F60" t="s">
        <v>332</v>
      </c>
      <c r="G60" t="s">
        <v>363</v>
      </c>
      <c r="H60" t="s">
        <v>212</v>
      </c>
      <c r="I60" t="s">
        <v>478</v>
      </c>
      <c r="J60" s="65">
        <v>6.82</v>
      </c>
      <c r="K60" t="s">
        <v>101</v>
      </c>
      <c r="L60" s="66">
        <v>2.4299999999999999E-2</v>
      </c>
      <c r="M60" s="66">
        <v>1.84E-2</v>
      </c>
      <c r="N60" s="65">
        <v>2023842</v>
      </c>
      <c r="O60" s="65">
        <v>104.3</v>
      </c>
      <c r="P60" s="65">
        <v>0</v>
      </c>
      <c r="Q60" s="65">
        <v>2110.8672059999999</v>
      </c>
      <c r="R60" s="66">
        <v>2.3E-3</v>
      </c>
      <c r="S60" s="66">
        <v>8.0999999999999996E-3</v>
      </c>
      <c r="T60" s="66">
        <v>5.0000000000000001E-4</v>
      </c>
    </row>
    <row r="61" spans="1:20">
      <c r="A61" t="s">
        <v>479</v>
      </c>
      <c r="B61" t="s">
        <v>480</v>
      </c>
      <c r="C61" t="s">
        <v>99</v>
      </c>
      <c r="D61" t="s">
        <v>122</v>
      </c>
      <c r="E61" t="s">
        <v>481</v>
      </c>
      <c r="F61" t="s">
        <v>459</v>
      </c>
      <c r="G61" t="s">
        <v>368</v>
      </c>
      <c r="H61" t="s">
        <v>149</v>
      </c>
      <c r="I61" t="s">
        <v>364</v>
      </c>
      <c r="J61" s="65">
        <v>1.55</v>
      </c>
      <c r="K61" t="s">
        <v>101</v>
      </c>
      <c r="L61" s="66">
        <v>3.0499999999999999E-2</v>
      </c>
      <c r="M61" s="66">
        <v>8.9999999999999993E-3</v>
      </c>
      <c r="N61" s="65">
        <v>3358125</v>
      </c>
      <c r="O61" s="65">
        <v>104.64</v>
      </c>
      <c r="P61" s="65">
        <v>0</v>
      </c>
      <c r="Q61" s="65">
        <v>3513.942</v>
      </c>
      <c r="R61" s="66">
        <v>8.2000000000000007E-3</v>
      </c>
      <c r="S61" s="66">
        <v>1.35E-2</v>
      </c>
      <c r="T61" s="66">
        <v>8.9999999999999998E-4</v>
      </c>
    </row>
    <row r="62" spans="1:20">
      <c r="A62" t="s">
        <v>482</v>
      </c>
      <c r="B62" t="s">
        <v>483</v>
      </c>
      <c r="C62" t="s">
        <v>99</v>
      </c>
      <c r="D62" t="s">
        <v>122</v>
      </c>
      <c r="E62" t="s">
        <v>484</v>
      </c>
      <c r="F62" t="s">
        <v>418</v>
      </c>
      <c r="G62" t="s">
        <v>402</v>
      </c>
      <c r="H62" t="s">
        <v>149</v>
      </c>
      <c r="I62" t="s">
        <v>485</v>
      </c>
      <c r="J62" s="65">
        <v>2.5499999999999998</v>
      </c>
      <c r="K62" t="s">
        <v>101</v>
      </c>
      <c r="L62" s="66">
        <v>4.1700000000000001E-2</v>
      </c>
      <c r="M62" s="66">
        <v>1.17E-2</v>
      </c>
      <c r="N62" s="65">
        <v>2995743</v>
      </c>
      <c r="O62" s="65">
        <v>107.8</v>
      </c>
      <c r="P62" s="65">
        <v>0</v>
      </c>
      <c r="Q62" s="65">
        <v>3229.4109539999999</v>
      </c>
      <c r="R62" s="66">
        <v>8.6E-3</v>
      </c>
      <c r="S62" s="66">
        <v>1.24E-2</v>
      </c>
      <c r="T62" s="66">
        <v>8.0000000000000004E-4</v>
      </c>
    </row>
    <row r="63" spans="1:20">
      <c r="A63" t="s">
        <v>486</v>
      </c>
      <c r="B63" t="s">
        <v>487</v>
      </c>
      <c r="C63" t="s">
        <v>99</v>
      </c>
      <c r="D63" t="s">
        <v>122</v>
      </c>
      <c r="E63" t="s">
        <v>484</v>
      </c>
      <c r="F63" t="s">
        <v>418</v>
      </c>
      <c r="G63" t="s">
        <v>402</v>
      </c>
      <c r="H63" t="s">
        <v>149</v>
      </c>
      <c r="I63" t="s">
        <v>488</v>
      </c>
      <c r="J63" s="65">
        <v>4.49</v>
      </c>
      <c r="K63" t="s">
        <v>101</v>
      </c>
      <c r="L63" s="66">
        <v>2.58E-2</v>
      </c>
      <c r="M63" s="66">
        <v>1.5299999999999999E-2</v>
      </c>
      <c r="N63" s="65">
        <v>3030769</v>
      </c>
      <c r="O63" s="65">
        <v>104.74</v>
      </c>
      <c r="P63" s="65">
        <v>0</v>
      </c>
      <c r="Q63" s="65">
        <v>3174.4274506000002</v>
      </c>
      <c r="R63" s="66">
        <v>1.44E-2</v>
      </c>
      <c r="S63" s="66">
        <v>1.2200000000000001E-2</v>
      </c>
      <c r="T63" s="66">
        <v>8.0000000000000004E-4</v>
      </c>
    </row>
    <row r="64" spans="1:20">
      <c r="A64" t="s">
        <v>489</v>
      </c>
      <c r="B64" t="s">
        <v>490</v>
      </c>
      <c r="C64" t="s">
        <v>99</v>
      </c>
      <c r="D64" t="s">
        <v>122</v>
      </c>
      <c r="E64" t="s">
        <v>491</v>
      </c>
      <c r="F64" t="s">
        <v>131</v>
      </c>
      <c r="G64" t="s">
        <v>397</v>
      </c>
      <c r="H64" t="s">
        <v>212</v>
      </c>
      <c r="I64" t="s">
        <v>414</v>
      </c>
      <c r="J64" s="65">
        <v>1.96</v>
      </c>
      <c r="K64" t="s">
        <v>101</v>
      </c>
      <c r="L64" s="66">
        <v>2.1600000000000001E-2</v>
      </c>
      <c r="M64" s="66">
        <v>8.3000000000000001E-3</v>
      </c>
      <c r="N64" s="65">
        <v>293212.90999999997</v>
      </c>
      <c r="O64" s="65">
        <v>102.64</v>
      </c>
      <c r="P64" s="65">
        <v>0</v>
      </c>
      <c r="Q64" s="65">
        <v>300.95373082399999</v>
      </c>
      <c r="R64" s="66">
        <v>8.0000000000000004E-4</v>
      </c>
      <c r="S64" s="66">
        <v>1.1999999999999999E-3</v>
      </c>
      <c r="T64" s="66">
        <v>1E-4</v>
      </c>
    </row>
    <row r="65" spans="1:20">
      <c r="A65" t="s">
        <v>492</v>
      </c>
      <c r="B65" t="s">
        <v>493</v>
      </c>
      <c r="C65" t="s">
        <v>99</v>
      </c>
      <c r="D65" t="s">
        <v>122</v>
      </c>
      <c r="E65" t="s">
        <v>494</v>
      </c>
      <c r="F65" t="s">
        <v>357</v>
      </c>
      <c r="G65" t="s">
        <v>402</v>
      </c>
      <c r="H65" t="s">
        <v>149</v>
      </c>
      <c r="I65" t="s">
        <v>495</v>
      </c>
      <c r="J65" s="65">
        <v>2.58</v>
      </c>
      <c r="K65" t="s">
        <v>101</v>
      </c>
      <c r="L65" s="66">
        <v>2.75E-2</v>
      </c>
      <c r="M65" s="66">
        <v>1.18E-2</v>
      </c>
      <c r="N65" s="65">
        <v>2031260.88</v>
      </c>
      <c r="O65" s="65">
        <v>105.01</v>
      </c>
      <c r="P65" s="65">
        <v>0</v>
      </c>
      <c r="Q65" s="65">
        <v>2133.0270500880001</v>
      </c>
      <c r="R65" s="66">
        <v>5.8999999999999999E-3</v>
      </c>
      <c r="S65" s="66">
        <v>8.2000000000000007E-3</v>
      </c>
      <c r="T65" s="66">
        <v>5.0000000000000001E-4</v>
      </c>
    </row>
    <row r="66" spans="1:20">
      <c r="A66" t="s">
        <v>496</v>
      </c>
      <c r="B66" t="s">
        <v>497</v>
      </c>
      <c r="C66" t="s">
        <v>99</v>
      </c>
      <c r="D66" t="s">
        <v>122</v>
      </c>
      <c r="E66" t="s">
        <v>498</v>
      </c>
      <c r="F66" t="s">
        <v>418</v>
      </c>
      <c r="G66" t="s">
        <v>409</v>
      </c>
      <c r="H66" t="s">
        <v>149</v>
      </c>
      <c r="I66" t="s">
        <v>499</v>
      </c>
      <c r="J66" s="65">
        <v>2.4300000000000002</v>
      </c>
      <c r="K66" t="s">
        <v>101</v>
      </c>
      <c r="L66" s="66">
        <v>3.15E-2</v>
      </c>
      <c r="M66" s="66">
        <v>1.34E-2</v>
      </c>
      <c r="N66" s="65">
        <v>1214848.32</v>
      </c>
      <c r="O66" s="65">
        <v>104.42</v>
      </c>
      <c r="P66" s="65">
        <v>0</v>
      </c>
      <c r="Q66" s="65">
        <v>1268.5446157440001</v>
      </c>
      <c r="R66" s="66">
        <v>5.3E-3</v>
      </c>
      <c r="S66" s="66">
        <v>4.8999999999999998E-3</v>
      </c>
      <c r="T66" s="66">
        <v>2.9999999999999997E-4</v>
      </c>
    </row>
    <row r="67" spans="1:20">
      <c r="A67" t="s">
        <v>500</v>
      </c>
      <c r="B67" t="s">
        <v>501</v>
      </c>
      <c r="C67" t="s">
        <v>99</v>
      </c>
      <c r="D67" t="s">
        <v>122</v>
      </c>
      <c r="E67" t="s">
        <v>498</v>
      </c>
      <c r="F67" t="s">
        <v>418</v>
      </c>
      <c r="G67" t="s">
        <v>409</v>
      </c>
      <c r="H67" t="s">
        <v>149</v>
      </c>
      <c r="I67" t="s">
        <v>502</v>
      </c>
      <c r="J67" s="65">
        <v>3.41</v>
      </c>
      <c r="K67" t="s">
        <v>101</v>
      </c>
      <c r="L67" s="66">
        <v>2.9499999999999998E-2</v>
      </c>
      <c r="M67" s="66">
        <v>1.3899999999999999E-2</v>
      </c>
      <c r="N67" s="65">
        <v>701089.55</v>
      </c>
      <c r="O67" s="65">
        <v>105.39</v>
      </c>
      <c r="P67" s="65">
        <v>0</v>
      </c>
      <c r="Q67" s="65">
        <v>738.87827674499999</v>
      </c>
      <c r="R67" s="66">
        <v>2.3E-3</v>
      </c>
      <c r="S67" s="66">
        <v>2.8E-3</v>
      </c>
      <c r="T67" s="66">
        <v>2.0000000000000001E-4</v>
      </c>
    </row>
    <row r="68" spans="1:20">
      <c r="A68" t="s">
        <v>503</v>
      </c>
      <c r="B68" t="s">
        <v>504</v>
      </c>
      <c r="C68" t="s">
        <v>99</v>
      </c>
      <c r="D68" t="s">
        <v>122</v>
      </c>
      <c r="E68" t="s">
        <v>505</v>
      </c>
      <c r="F68" t="s">
        <v>506</v>
      </c>
      <c r="G68" t="s">
        <v>409</v>
      </c>
      <c r="H68" t="s">
        <v>149</v>
      </c>
      <c r="I68" t="s">
        <v>507</v>
      </c>
      <c r="J68" s="65">
        <v>4.57</v>
      </c>
      <c r="K68" t="s">
        <v>101</v>
      </c>
      <c r="L68" s="66">
        <v>2.0500000000000001E-2</v>
      </c>
      <c r="M68" s="66">
        <v>1.47E-2</v>
      </c>
      <c r="N68" s="65">
        <v>3038411</v>
      </c>
      <c r="O68" s="65">
        <v>103.53</v>
      </c>
      <c r="P68" s="65">
        <v>0</v>
      </c>
      <c r="Q68" s="65">
        <v>3145.6669083000002</v>
      </c>
      <c r="R68" s="66">
        <v>7.1000000000000004E-3</v>
      </c>
      <c r="S68" s="66">
        <v>1.21E-2</v>
      </c>
      <c r="T68" s="66">
        <v>8.0000000000000004E-4</v>
      </c>
    </row>
    <row r="69" spans="1:20">
      <c r="A69" t="s">
        <v>508</v>
      </c>
      <c r="B69" t="s">
        <v>509</v>
      </c>
      <c r="C69" t="s">
        <v>99</v>
      </c>
      <c r="D69" t="s">
        <v>122</v>
      </c>
      <c r="E69" t="s">
        <v>510</v>
      </c>
      <c r="F69" t="s">
        <v>418</v>
      </c>
      <c r="G69" t="s">
        <v>413</v>
      </c>
      <c r="H69" t="s">
        <v>212</v>
      </c>
      <c r="I69" t="s">
        <v>364</v>
      </c>
      <c r="J69" s="65">
        <v>1.72</v>
      </c>
      <c r="K69" t="s">
        <v>101</v>
      </c>
      <c r="L69" s="66">
        <v>4.2000000000000003E-2</v>
      </c>
      <c r="M69" s="66">
        <v>9.9000000000000008E-3</v>
      </c>
      <c r="N69" s="65">
        <v>1112102.96</v>
      </c>
      <c r="O69" s="65">
        <v>105.56</v>
      </c>
      <c r="P69" s="65">
        <v>212.59654</v>
      </c>
      <c r="Q69" s="65">
        <v>1386.532424576</v>
      </c>
      <c r="R69" s="66">
        <v>4.1999999999999997E-3</v>
      </c>
      <c r="S69" s="66">
        <v>5.3E-3</v>
      </c>
      <c r="T69" s="66">
        <v>2.9999999999999997E-4</v>
      </c>
    </row>
    <row r="70" spans="1:20">
      <c r="A70" t="s">
        <v>511</v>
      </c>
      <c r="B70" t="s">
        <v>512</v>
      </c>
      <c r="C70" t="s">
        <v>99</v>
      </c>
      <c r="D70" t="s">
        <v>122</v>
      </c>
      <c r="E70" t="s">
        <v>510</v>
      </c>
      <c r="F70" t="s">
        <v>418</v>
      </c>
      <c r="G70" t="s">
        <v>413</v>
      </c>
      <c r="H70" t="s">
        <v>212</v>
      </c>
      <c r="I70" t="s">
        <v>513</v>
      </c>
      <c r="J70" s="65">
        <v>2.29</v>
      </c>
      <c r="K70" t="s">
        <v>101</v>
      </c>
      <c r="L70" s="66">
        <v>3.4200000000000001E-2</v>
      </c>
      <c r="M70" s="66">
        <v>1.1599999999999999E-2</v>
      </c>
      <c r="N70" s="65">
        <v>3155000</v>
      </c>
      <c r="O70" s="65">
        <v>106.7</v>
      </c>
      <c r="P70" s="65">
        <v>0</v>
      </c>
      <c r="Q70" s="65">
        <v>3366.3850000000002</v>
      </c>
      <c r="R70" s="66">
        <v>8.5000000000000006E-3</v>
      </c>
      <c r="S70" s="66">
        <v>1.2999999999999999E-2</v>
      </c>
      <c r="T70" s="66">
        <v>8.0000000000000004E-4</v>
      </c>
    </row>
    <row r="71" spans="1:20">
      <c r="A71" t="s">
        <v>514</v>
      </c>
      <c r="B71" t="s">
        <v>515</v>
      </c>
      <c r="C71" t="s">
        <v>99</v>
      </c>
      <c r="D71" t="s">
        <v>122</v>
      </c>
      <c r="E71" t="s">
        <v>516</v>
      </c>
      <c r="F71" t="s">
        <v>418</v>
      </c>
      <c r="G71" t="s">
        <v>413</v>
      </c>
      <c r="H71" t="s">
        <v>212</v>
      </c>
      <c r="I71" t="s">
        <v>485</v>
      </c>
      <c r="J71" s="65">
        <v>2.27</v>
      </c>
      <c r="K71" t="s">
        <v>101</v>
      </c>
      <c r="L71" s="66">
        <v>4.2000000000000003E-2</v>
      </c>
      <c r="M71" s="66">
        <v>1.2699999999999999E-2</v>
      </c>
      <c r="N71" s="65">
        <v>337158</v>
      </c>
      <c r="O71" s="65">
        <v>107.36</v>
      </c>
      <c r="P71" s="65">
        <v>0</v>
      </c>
      <c r="Q71" s="65">
        <v>361.9728288</v>
      </c>
      <c r="R71" s="66">
        <v>6.9999999999999999E-4</v>
      </c>
      <c r="S71" s="66">
        <v>1.4E-3</v>
      </c>
      <c r="T71" s="66">
        <v>1E-4</v>
      </c>
    </row>
    <row r="72" spans="1:20">
      <c r="A72" t="s">
        <v>517</v>
      </c>
      <c r="B72" t="s">
        <v>518</v>
      </c>
      <c r="C72" t="s">
        <v>99</v>
      </c>
      <c r="D72" t="s">
        <v>122</v>
      </c>
      <c r="E72" t="s">
        <v>516</v>
      </c>
      <c r="F72" t="s">
        <v>418</v>
      </c>
      <c r="G72" t="s">
        <v>413</v>
      </c>
      <c r="H72" t="s">
        <v>212</v>
      </c>
      <c r="I72" t="s">
        <v>519</v>
      </c>
      <c r="J72" s="65">
        <v>3.51</v>
      </c>
      <c r="K72" t="s">
        <v>101</v>
      </c>
      <c r="L72" s="66">
        <v>4.2999999999999997E-2</v>
      </c>
      <c r="M72" s="66">
        <v>1.67E-2</v>
      </c>
      <c r="N72" s="65">
        <v>2237783.12</v>
      </c>
      <c r="O72" s="65">
        <v>111.49</v>
      </c>
      <c r="P72" s="65">
        <v>0</v>
      </c>
      <c r="Q72" s="65">
        <v>2494.9044004880002</v>
      </c>
      <c r="R72" s="66">
        <v>1.8E-3</v>
      </c>
      <c r="S72" s="66">
        <v>9.5999999999999992E-3</v>
      </c>
      <c r="T72" s="66">
        <v>5.9999999999999995E-4</v>
      </c>
    </row>
    <row r="73" spans="1:20">
      <c r="A73" t="s">
        <v>520</v>
      </c>
      <c r="B73" t="s">
        <v>521</v>
      </c>
      <c r="C73" t="s">
        <v>99</v>
      </c>
      <c r="D73" t="s">
        <v>122</v>
      </c>
      <c r="E73" t="s">
        <v>522</v>
      </c>
      <c r="F73" t="s">
        <v>523</v>
      </c>
      <c r="G73" t="s">
        <v>413</v>
      </c>
      <c r="H73" t="s">
        <v>212</v>
      </c>
      <c r="I73" t="s">
        <v>524</v>
      </c>
      <c r="J73" s="65">
        <v>1.94</v>
      </c>
      <c r="K73" t="s">
        <v>101</v>
      </c>
      <c r="L73" s="66">
        <v>4.1000000000000002E-2</v>
      </c>
      <c r="M73" s="66">
        <v>6.4999999999999997E-3</v>
      </c>
      <c r="N73" s="65">
        <v>720322.2</v>
      </c>
      <c r="O73" s="65">
        <v>107.15</v>
      </c>
      <c r="P73" s="65">
        <v>0</v>
      </c>
      <c r="Q73" s="65">
        <v>771.82523730000003</v>
      </c>
      <c r="R73" s="66">
        <v>1.6000000000000001E-3</v>
      </c>
      <c r="S73" s="66">
        <v>3.0000000000000001E-3</v>
      </c>
      <c r="T73" s="66">
        <v>2.0000000000000001E-4</v>
      </c>
    </row>
    <row r="74" spans="1:20">
      <c r="A74" t="s">
        <v>525</v>
      </c>
      <c r="B74" t="s">
        <v>526</v>
      </c>
      <c r="C74" t="s">
        <v>99</v>
      </c>
      <c r="D74" t="s">
        <v>122</v>
      </c>
      <c r="E74" t="s">
        <v>522</v>
      </c>
      <c r="F74" t="s">
        <v>523</v>
      </c>
      <c r="G74" t="s">
        <v>413</v>
      </c>
      <c r="H74" t="s">
        <v>212</v>
      </c>
      <c r="I74" t="s">
        <v>527</v>
      </c>
      <c r="J74" s="65">
        <v>6.53</v>
      </c>
      <c r="K74" t="s">
        <v>101</v>
      </c>
      <c r="L74" s="66">
        <v>2.7400000000000001E-2</v>
      </c>
      <c r="M74" s="66">
        <v>2.6200000000000001E-2</v>
      </c>
      <c r="N74" s="65">
        <v>7517000</v>
      </c>
      <c r="O74" s="65">
        <v>101.43</v>
      </c>
      <c r="P74" s="65">
        <v>0</v>
      </c>
      <c r="Q74" s="65">
        <v>7624.4930999999997</v>
      </c>
      <c r="R74" s="66">
        <v>0.01</v>
      </c>
      <c r="S74" s="66">
        <v>2.9399999999999999E-2</v>
      </c>
      <c r="T74" s="66">
        <v>1.9E-3</v>
      </c>
    </row>
    <row r="75" spans="1:20">
      <c r="A75" t="s">
        <v>528</v>
      </c>
      <c r="B75" t="s">
        <v>529</v>
      </c>
      <c r="C75" t="s">
        <v>99</v>
      </c>
      <c r="D75" t="s">
        <v>122</v>
      </c>
      <c r="E75" t="s">
        <v>522</v>
      </c>
      <c r="F75" t="s">
        <v>523</v>
      </c>
      <c r="G75" t="s">
        <v>413</v>
      </c>
      <c r="H75" t="s">
        <v>212</v>
      </c>
      <c r="I75" t="s">
        <v>519</v>
      </c>
      <c r="J75" s="65">
        <v>4.49</v>
      </c>
      <c r="K75" t="s">
        <v>101</v>
      </c>
      <c r="L75" s="66">
        <v>2.1999999999999999E-2</v>
      </c>
      <c r="M75" s="66">
        <v>1.7999999999999999E-2</v>
      </c>
      <c r="N75" s="65">
        <v>390925</v>
      </c>
      <c r="O75" s="65">
        <v>101.82</v>
      </c>
      <c r="P75" s="65">
        <v>0</v>
      </c>
      <c r="Q75" s="65">
        <v>398.03983499999998</v>
      </c>
      <c r="R75" s="66">
        <v>2.9999999999999997E-4</v>
      </c>
      <c r="S75" s="66">
        <v>1.5E-3</v>
      </c>
      <c r="T75" s="66">
        <v>1E-4</v>
      </c>
    </row>
    <row r="76" spans="1:20">
      <c r="A76" t="s">
        <v>530</v>
      </c>
      <c r="B76" t="s">
        <v>531</v>
      </c>
      <c r="C76" t="s">
        <v>99</v>
      </c>
      <c r="D76" t="s">
        <v>122</v>
      </c>
      <c r="E76" t="s">
        <v>532</v>
      </c>
      <c r="F76" t="s">
        <v>131</v>
      </c>
      <c r="G76" t="s">
        <v>413</v>
      </c>
      <c r="H76" t="s">
        <v>212</v>
      </c>
      <c r="I76" t="s">
        <v>240</v>
      </c>
      <c r="J76" s="65">
        <v>3.98</v>
      </c>
      <c r="K76" t="s">
        <v>101</v>
      </c>
      <c r="L76" s="66">
        <v>2.5000000000000001E-2</v>
      </c>
      <c r="M76" s="66">
        <v>2.4199999999999999E-2</v>
      </c>
      <c r="N76" s="65">
        <v>1310777</v>
      </c>
      <c r="O76" s="65">
        <v>101.5</v>
      </c>
      <c r="P76" s="65">
        <v>0</v>
      </c>
      <c r="Q76" s="65">
        <v>1330.4386549999999</v>
      </c>
      <c r="R76" s="66">
        <v>1.1000000000000001E-3</v>
      </c>
      <c r="S76" s="66">
        <v>5.1000000000000004E-3</v>
      </c>
      <c r="T76" s="66">
        <v>2.9999999999999997E-4</v>
      </c>
    </row>
    <row r="77" spans="1:20">
      <c r="A77" t="s">
        <v>533</v>
      </c>
      <c r="B77" t="s">
        <v>534</v>
      </c>
      <c r="C77" t="s">
        <v>99</v>
      </c>
      <c r="D77" t="s">
        <v>122</v>
      </c>
      <c r="E77" t="s">
        <v>417</v>
      </c>
      <c r="F77" t="s">
        <v>418</v>
      </c>
      <c r="G77" t="s">
        <v>409</v>
      </c>
      <c r="H77" t="s">
        <v>149</v>
      </c>
      <c r="I77" t="s">
        <v>358</v>
      </c>
      <c r="J77" s="65">
        <v>6.23</v>
      </c>
      <c r="K77" t="s">
        <v>101</v>
      </c>
      <c r="L77" s="66">
        <v>2.8000000000000001E-2</v>
      </c>
      <c r="M77" s="66">
        <v>2.5499999999999998E-2</v>
      </c>
      <c r="N77" s="65">
        <v>7225000</v>
      </c>
      <c r="O77" s="65">
        <v>102.1</v>
      </c>
      <c r="P77" s="65">
        <v>0</v>
      </c>
      <c r="Q77" s="65">
        <v>7376.7250000000004</v>
      </c>
      <c r="R77" s="66">
        <v>1.41E-2</v>
      </c>
      <c r="S77" s="66">
        <v>2.8400000000000002E-2</v>
      </c>
      <c r="T77" s="66">
        <v>1.8E-3</v>
      </c>
    </row>
    <row r="78" spans="1:20">
      <c r="A78" t="s">
        <v>535</v>
      </c>
      <c r="B78" t="s">
        <v>536</v>
      </c>
      <c r="C78" t="s">
        <v>99</v>
      </c>
      <c r="D78" t="s">
        <v>122</v>
      </c>
      <c r="E78" t="s">
        <v>537</v>
      </c>
      <c r="F78" t="s">
        <v>332</v>
      </c>
      <c r="G78" t="s">
        <v>427</v>
      </c>
      <c r="H78" t="s">
        <v>212</v>
      </c>
      <c r="I78" t="s">
        <v>485</v>
      </c>
      <c r="J78" s="65">
        <v>4.59</v>
      </c>
      <c r="K78" t="s">
        <v>101</v>
      </c>
      <c r="L78" s="66">
        <v>2.7E-2</v>
      </c>
      <c r="M78" s="66">
        <v>3.8800000000000001E-2</v>
      </c>
      <c r="N78" s="65">
        <v>3534890.15</v>
      </c>
      <c r="O78" s="65">
        <v>95.6</v>
      </c>
      <c r="P78" s="65">
        <v>0</v>
      </c>
      <c r="Q78" s="65">
        <v>3379.3549834</v>
      </c>
      <c r="R78" s="66">
        <v>4.1999999999999997E-3</v>
      </c>
      <c r="S78" s="66">
        <v>1.2999999999999999E-2</v>
      </c>
      <c r="T78" s="66">
        <v>8.0000000000000004E-4</v>
      </c>
    </row>
    <row r="79" spans="1:20">
      <c r="A79" t="s">
        <v>538</v>
      </c>
      <c r="B79" t="s">
        <v>539</v>
      </c>
      <c r="C79" t="s">
        <v>99</v>
      </c>
      <c r="D79" t="s">
        <v>122</v>
      </c>
      <c r="E79" t="s">
        <v>540</v>
      </c>
      <c r="F79" t="s">
        <v>332</v>
      </c>
      <c r="G79" t="s">
        <v>423</v>
      </c>
      <c r="H79" t="s">
        <v>149</v>
      </c>
      <c r="I79" t="s">
        <v>414</v>
      </c>
      <c r="J79" s="65">
        <v>1.48</v>
      </c>
      <c r="K79" t="s">
        <v>101</v>
      </c>
      <c r="L79" s="66">
        <v>4.5499999999999999E-2</v>
      </c>
      <c r="M79" s="66">
        <v>8.0999999999999996E-3</v>
      </c>
      <c r="N79" s="65">
        <v>1225888.92</v>
      </c>
      <c r="O79" s="65">
        <v>105.56</v>
      </c>
      <c r="P79" s="65">
        <v>654.77725999999996</v>
      </c>
      <c r="Q79" s="65">
        <v>1948.8256039519999</v>
      </c>
      <c r="R79" s="66">
        <v>1.0500000000000001E-2</v>
      </c>
      <c r="S79" s="66">
        <v>7.4999999999999997E-3</v>
      </c>
      <c r="T79" s="66">
        <v>5.0000000000000001E-4</v>
      </c>
    </row>
    <row r="80" spans="1:20">
      <c r="A80" t="s">
        <v>541</v>
      </c>
      <c r="B80" t="s">
        <v>542</v>
      </c>
      <c r="C80" t="s">
        <v>99</v>
      </c>
      <c r="D80" t="s">
        <v>122</v>
      </c>
      <c r="E80" t="s">
        <v>540</v>
      </c>
      <c r="F80" t="s">
        <v>332</v>
      </c>
      <c r="G80" t="s">
        <v>423</v>
      </c>
      <c r="H80" t="s">
        <v>149</v>
      </c>
      <c r="I80" t="s">
        <v>240</v>
      </c>
      <c r="J80" s="65">
        <v>3.09</v>
      </c>
      <c r="K80" t="s">
        <v>101</v>
      </c>
      <c r="L80" s="66">
        <v>3.2899999999999999E-2</v>
      </c>
      <c r="M80" s="66">
        <v>1.7500000000000002E-2</v>
      </c>
      <c r="N80" s="65">
        <v>1428959</v>
      </c>
      <c r="O80" s="65">
        <v>105.66</v>
      </c>
      <c r="P80" s="65">
        <v>0</v>
      </c>
      <c r="Q80" s="65">
        <v>1509.8380794</v>
      </c>
      <c r="R80" s="66">
        <v>3.0999999999999999E-3</v>
      </c>
      <c r="S80" s="66">
        <v>5.7999999999999996E-3</v>
      </c>
      <c r="T80" s="66">
        <v>4.0000000000000002E-4</v>
      </c>
    </row>
    <row r="81" spans="1:20">
      <c r="A81" s="67" t="s">
        <v>296</v>
      </c>
      <c r="B81" s="14"/>
      <c r="C81" s="14"/>
      <c r="D81" s="14"/>
      <c r="E81" s="14"/>
      <c r="J81" s="69">
        <v>2.35</v>
      </c>
      <c r="M81" s="68">
        <v>2.6100000000000002E-2</v>
      </c>
      <c r="N81" s="69">
        <v>10241139.5</v>
      </c>
      <c r="P81" s="69">
        <v>0</v>
      </c>
      <c r="Q81" s="69">
        <v>9683.0410420999997</v>
      </c>
      <c r="S81" s="68">
        <v>3.73E-2</v>
      </c>
      <c r="T81" s="68">
        <v>2.3999999999999998E-3</v>
      </c>
    </row>
    <row r="82" spans="1:20">
      <c r="A82" t="s">
        <v>543</v>
      </c>
      <c r="B82" t="s">
        <v>544</v>
      </c>
      <c r="C82" t="s">
        <v>99</v>
      </c>
      <c r="D82" t="s">
        <v>122</v>
      </c>
      <c r="E82" t="s">
        <v>545</v>
      </c>
      <c r="F82" t="s">
        <v>546</v>
      </c>
      <c r="G82" t="s">
        <v>211</v>
      </c>
      <c r="H82" t="s">
        <v>212</v>
      </c>
      <c r="I82" t="s">
        <v>547</v>
      </c>
      <c r="J82" s="65">
        <v>2.06</v>
      </c>
      <c r="K82" t="s">
        <v>101</v>
      </c>
      <c r="L82" s="66">
        <v>2.9000000000000001E-2</v>
      </c>
      <c r="M82" s="66">
        <v>1.9400000000000001E-2</v>
      </c>
      <c r="N82" s="65">
        <v>4587457</v>
      </c>
      <c r="O82" s="65">
        <v>94.02</v>
      </c>
      <c r="P82" s="65">
        <v>0</v>
      </c>
      <c r="Q82" s="65">
        <v>4313.1270714000002</v>
      </c>
      <c r="R82" s="66">
        <v>5.1999999999999998E-3</v>
      </c>
      <c r="S82" s="66">
        <v>1.66E-2</v>
      </c>
      <c r="T82" s="66">
        <v>1.1000000000000001E-3</v>
      </c>
    </row>
    <row r="83" spans="1:20">
      <c r="A83" t="s">
        <v>548</v>
      </c>
      <c r="B83" t="s">
        <v>549</v>
      </c>
      <c r="C83" t="s">
        <v>99</v>
      </c>
      <c r="D83" t="s">
        <v>122</v>
      </c>
      <c r="E83" t="s">
        <v>550</v>
      </c>
      <c r="F83" t="s">
        <v>551</v>
      </c>
      <c r="G83" t="s">
        <v>346</v>
      </c>
      <c r="H83" t="s">
        <v>212</v>
      </c>
      <c r="I83" t="s">
        <v>303</v>
      </c>
      <c r="J83" s="65">
        <v>2.19</v>
      </c>
      <c r="K83" t="s">
        <v>101</v>
      </c>
      <c r="L83" s="66">
        <v>3.49E-2</v>
      </c>
      <c r="M83" s="66">
        <v>2.2700000000000001E-2</v>
      </c>
      <c r="N83" s="65">
        <v>1622515.5</v>
      </c>
      <c r="O83" s="65">
        <v>93.44</v>
      </c>
      <c r="P83" s="65">
        <v>0</v>
      </c>
      <c r="Q83" s="65">
        <v>1516.0784831999999</v>
      </c>
      <c r="R83" s="66">
        <v>1.1000000000000001E-3</v>
      </c>
      <c r="S83" s="66">
        <v>5.7999999999999996E-3</v>
      </c>
      <c r="T83" s="66">
        <v>4.0000000000000002E-4</v>
      </c>
    </row>
    <row r="84" spans="1:20">
      <c r="A84" t="s">
        <v>552</v>
      </c>
      <c r="B84" t="s">
        <v>553</v>
      </c>
      <c r="C84" t="s">
        <v>99</v>
      </c>
      <c r="D84" t="s">
        <v>122</v>
      </c>
      <c r="E84" t="s">
        <v>522</v>
      </c>
      <c r="F84" t="s">
        <v>523</v>
      </c>
      <c r="G84" t="s">
        <v>413</v>
      </c>
      <c r="H84" t="s">
        <v>212</v>
      </c>
      <c r="I84" t="s">
        <v>414</v>
      </c>
      <c r="J84" s="65">
        <v>2.78</v>
      </c>
      <c r="K84" t="s">
        <v>101</v>
      </c>
      <c r="L84" s="66">
        <v>5.6000000000000001E-2</v>
      </c>
      <c r="M84" s="66">
        <v>2.6599999999999999E-2</v>
      </c>
      <c r="N84" s="65">
        <v>1317892</v>
      </c>
      <c r="O84" s="65">
        <v>102.5</v>
      </c>
      <c r="P84" s="65">
        <v>0</v>
      </c>
      <c r="Q84" s="65">
        <v>1350.8393000000001</v>
      </c>
      <c r="R84" s="66">
        <v>4.5999999999999999E-3</v>
      </c>
      <c r="S84" s="66">
        <v>5.1999999999999998E-3</v>
      </c>
      <c r="T84" s="66">
        <v>2.9999999999999997E-4</v>
      </c>
    </row>
    <row r="85" spans="1:20">
      <c r="A85" t="s">
        <v>554</v>
      </c>
      <c r="B85" t="s">
        <v>555</v>
      </c>
      <c r="C85" t="s">
        <v>99</v>
      </c>
      <c r="D85" t="s">
        <v>122</v>
      </c>
      <c r="E85" t="s">
        <v>537</v>
      </c>
      <c r="F85" t="s">
        <v>332</v>
      </c>
      <c r="G85" t="s">
        <v>427</v>
      </c>
      <c r="H85" t="s">
        <v>212</v>
      </c>
      <c r="I85" t="s">
        <v>556</v>
      </c>
      <c r="J85" s="65">
        <v>2.73</v>
      </c>
      <c r="K85" t="s">
        <v>101</v>
      </c>
      <c r="L85" s="66">
        <v>4.7E-2</v>
      </c>
      <c r="M85" s="66">
        <v>3.9699999999999999E-2</v>
      </c>
      <c r="N85" s="65">
        <v>2713275</v>
      </c>
      <c r="O85" s="65">
        <v>92.25</v>
      </c>
      <c r="P85" s="65">
        <v>0</v>
      </c>
      <c r="Q85" s="65">
        <v>2502.9961874999999</v>
      </c>
      <c r="R85" s="66">
        <v>4.3E-3</v>
      </c>
      <c r="S85" s="66">
        <v>9.5999999999999992E-3</v>
      </c>
      <c r="T85" s="66">
        <v>5.9999999999999995E-4</v>
      </c>
    </row>
    <row r="86" spans="1:20">
      <c r="A86" s="67" t="s">
        <v>557</v>
      </c>
      <c r="B86" s="14"/>
      <c r="C86" s="14"/>
      <c r="D86" s="14"/>
      <c r="E86" s="14"/>
      <c r="J86" s="69">
        <v>0</v>
      </c>
      <c r="M86" s="68">
        <v>0</v>
      </c>
      <c r="N86" s="69">
        <v>0</v>
      </c>
      <c r="P86" s="69">
        <v>0</v>
      </c>
      <c r="Q86" s="69">
        <v>0</v>
      </c>
      <c r="S86" s="68">
        <v>0</v>
      </c>
      <c r="T86" s="68">
        <v>0</v>
      </c>
    </row>
    <row r="87" spans="1:20">
      <c r="A87" t="s">
        <v>227</v>
      </c>
      <c r="B87" t="s">
        <v>227</v>
      </c>
      <c r="C87" s="14"/>
      <c r="D87" s="14"/>
      <c r="E87" s="14"/>
      <c r="F87" t="s">
        <v>227</v>
      </c>
      <c r="G87" t="s">
        <v>227</v>
      </c>
      <c r="J87" s="65">
        <v>0</v>
      </c>
      <c r="K87" t="s">
        <v>227</v>
      </c>
      <c r="L87" s="66">
        <v>0</v>
      </c>
      <c r="M87" s="66">
        <v>0</v>
      </c>
      <c r="N87" s="65">
        <v>0</v>
      </c>
      <c r="O87" s="65">
        <v>0</v>
      </c>
      <c r="Q87" s="65">
        <v>0</v>
      </c>
      <c r="R87" s="66">
        <v>0</v>
      </c>
      <c r="S87" s="66">
        <v>0</v>
      </c>
      <c r="T87" s="66">
        <v>0</v>
      </c>
    </row>
    <row r="88" spans="1:20">
      <c r="A88" s="67" t="s">
        <v>232</v>
      </c>
      <c r="B88" s="14"/>
      <c r="C88" s="14"/>
      <c r="D88" s="14"/>
      <c r="E88" s="14"/>
      <c r="J88" s="69">
        <v>5.0199999999999996</v>
      </c>
      <c r="M88" s="68">
        <v>3.7600000000000001E-2</v>
      </c>
      <c r="N88" s="69">
        <v>3089000</v>
      </c>
      <c r="P88" s="69">
        <v>0</v>
      </c>
      <c r="Q88" s="69">
        <v>10519.419578090001</v>
      </c>
      <c r="S88" s="68">
        <v>4.0500000000000001E-2</v>
      </c>
      <c r="T88" s="68">
        <v>2.5999999999999999E-3</v>
      </c>
    </row>
    <row r="89" spans="1:20">
      <c r="A89" s="67" t="s">
        <v>297</v>
      </c>
      <c r="B89" s="14"/>
      <c r="C89" s="14"/>
      <c r="D89" s="14"/>
      <c r="E89" s="14"/>
      <c r="J89" s="69">
        <v>0</v>
      </c>
      <c r="M89" s="68">
        <v>0</v>
      </c>
      <c r="N89" s="69">
        <v>0</v>
      </c>
      <c r="P89" s="69">
        <v>0</v>
      </c>
      <c r="Q89" s="69">
        <v>0</v>
      </c>
      <c r="S89" s="68">
        <v>0</v>
      </c>
      <c r="T89" s="68">
        <v>0</v>
      </c>
    </row>
    <row r="90" spans="1:20">
      <c r="A90" t="s">
        <v>227</v>
      </c>
      <c r="B90" t="s">
        <v>227</v>
      </c>
      <c r="C90" s="14"/>
      <c r="D90" s="14"/>
      <c r="E90" s="14"/>
      <c r="F90" t="s">
        <v>227</v>
      </c>
      <c r="G90" t="s">
        <v>227</v>
      </c>
      <c r="J90" s="65">
        <v>0</v>
      </c>
      <c r="K90" t="s">
        <v>227</v>
      </c>
      <c r="L90" s="66">
        <v>0</v>
      </c>
      <c r="M90" s="66">
        <v>0</v>
      </c>
      <c r="N90" s="65">
        <v>0</v>
      </c>
      <c r="O90" s="65">
        <v>0</v>
      </c>
      <c r="Q90" s="65">
        <v>0</v>
      </c>
      <c r="R90" s="66">
        <v>0</v>
      </c>
      <c r="S90" s="66">
        <v>0</v>
      </c>
      <c r="T90" s="66">
        <v>0</v>
      </c>
    </row>
    <row r="91" spans="1:20">
      <c r="A91" s="67" t="s">
        <v>298</v>
      </c>
      <c r="B91" s="14"/>
      <c r="C91" s="14"/>
      <c r="D91" s="14"/>
      <c r="E91" s="14"/>
      <c r="J91" s="69">
        <v>5.0199999999999996</v>
      </c>
      <c r="M91" s="68">
        <v>3.7600000000000001E-2</v>
      </c>
      <c r="N91" s="69">
        <v>3089000</v>
      </c>
      <c r="P91" s="69">
        <v>0</v>
      </c>
      <c r="Q91" s="69">
        <v>10519.419578090001</v>
      </c>
      <c r="S91" s="68">
        <v>4.0500000000000001E-2</v>
      </c>
      <c r="T91" s="68">
        <v>2.5999999999999999E-3</v>
      </c>
    </row>
    <row r="92" spans="1:20">
      <c r="A92" t="s">
        <v>558</v>
      </c>
      <c r="B92" t="s">
        <v>559</v>
      </c>
      <c r="C92" t="s">
        <v>122</v>
      </c>
      <c r="D92" t="s">
        <v>560</v>
      </c>
      <c r="E92" t="s">
        <v>561</v>
      </c>
      <c r="F92" t="s">
        <v>562</v>
      </c>
      <c r="G92" t="s">
        <v>563</v>
      </c>
      <c r="H92" t="s">
        <v>564</v>
      </c>
      <c r="I92" t="s">
        <v>248</v>
      </c>
      <c r="J92" s="65">
        <v>6.67</v>
      </c>
      <c r="K92" t="s">
        <v>105</v>
      </c>
      <c r="L92" s="66">
        <v>4.1300000000000003E-2</v>
      </c>
      <c r="M92" s="66">
        <v>3.6600000000000001E-2</v>
      </c>
      <c r="N92" s="65">
        <v>1798000</v>
      </c>
      <c r="O92" s="65">
        <v>104.40945833147943</v>
      </c>
      <c r="P92" s="65">
        <v>0</v>
      </c>
      <c r="Q92" s="65">
        <v>6119.9395182079998</v>
      </c>
      <c r="R92" s="66">
        <v>0</v>
      </c>
      <c r="S92" s="66">
        <v>2.3599999999999999E-2</v>
      </c>
      <c r="T92" s="66">
        <v>1.5E-3</v>
      </c>
    </row>
    <row r="93" spans="1:20">
      <c r="A93" t="s">
        <v>565</v>
      </c>
      <c r="B93" t="s">
        <v>566</v>
      </c>
      <c r="C93" t="s">
        <v>567</v>
      </c>
      <c r="D93" t="s">
        <v>560</v>
      </c>
      <c r="E93" t="s">
        <v>568</v>
      </c>
      <c r="F93" t="s">
        <v>569</v>
      </c>
      <c r="G93" t="s">
        <v>570</v>
      </c>
      <c r="H93" t="s">
        <v>571</v>
      </c>
      <c r="I93" t="s">
        <v>572</v>
      </c>
      <c r="J93" s="65">
        <v>2.74</v>
      </c>
      <c r="K93" t="s">
        <v>105</v>
      </c>
      <c r="L93" s="66">
        <v>5.3800000000000001E-2</v>
      </c>
      <c r="M93" s="66">
        <v>3.9100000000000003E-2</v>
      </c>
      <c r="N93" s="65">
        <v>1291000</v>
      </c>
      <c r="O93" s="65">
        <v>104.53398611154144</v>
      </c>
      <c r="P93" s="65">
        <v>0</v>
      </c>
      <c r="Q93" s="65">
        <v>4399.4800598820002</v>
      </c>
      <c r="R93" s="66">
        <v>6.9999999999999999E-4</v>
      </c>
      <c r="S93" s="66">
        <v>1.7000000000000001E-2</v>
      </c>
      <c r="T93" s="66">
        <v>1.1000000000000001E-3</v>
      </c>
    </row>
    <row r="94" spans="1:20">
      <c r="A94" s="88" t="s">
        <v>234</v>
      </c>
      <c r="B94" s="14"/>
      <c r="C94" s="14"/>
      <c r="D94" s="14"/>
      <c r="E94" s="14"/>
    </row>
    <row r="95" spans="1:20">
      <c r="A95" s="88" t="s">
        <v>291</v>
      </c>
      <c r="B95" s="14"/>
      <c r="C95" s="14"/>
      <c r="D95" s="14"/>
      <c r="E95" s="14"/>
    </row>
    <row r="96" spans="1:20">
      <c r="A96" s="88" t="s">
        <v>292</v>
      </c>
      <c r="B96" s="14"/>
      <c r="C96" s="14"/>
      <c r="D96" s="14"/>
      <c r="E96" s="14"/>
    </row>
    <row r="97" spans="1:5">
      <c r="A97" s="88" t="s">
        <v>293</v>
      </c>
      <c r="B97" s="14"/>
      <c r="C97" s="14"/>
      <c r="D97" s="14"/>
      <c r="E97" s="14"/>
    </row>
    <row r="98" spans="1:5">
      <c r="A98" s="88" t="s">
        <v>294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61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BI5" s="16"/>
    </row>
    <row r="6" spans="1:61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E6" s="16"/>
      <c r="BI6" s="16"/>
    </row>
    <row r="7" spans="1:61" s="16" customFormat="1" ht="20.25">
      <c r="A7" s="40" t="s">
        <v>47</v>
      </c>
      <c r="B7" s="41" t="s">
        <v>48</v>
      </c>
      <c r="C7" s="105" t="s">
        <v>69</v>
      </c>
      <c r="D7" s="105" t="s">
        <v>82</v>
      </c>
      <c r="E7" s="105" t="s">
        <v>49</v>
      </c>
      <c r="F7" s="105" t="s">
        <v>83</v>
      </c>
      <c r="G7" s="105" t="s">
        <v>52</v>
      </c>
      <c r="H7" s="96" t="s">
        <v>186</v>
      </c>
      <c r="I7" s="96" t="s">
        <v>187</v>
      </c>
      <c r="J7" s="96" t="s">
        <v>191</v>
      </c>
      <c r="K7" s="96" t="s">
        <v>55</v>
      </c>
      <c r="L7" s="96" t="s">
        <v>72</v>
      </c>
      <c r="M7" s="9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30062027.510000002</v>
      </c>
      <c r="I10" s="7"/>
      <c r="J10" s="63">
        <v>63.441543760000002</v>
      </c>
      <c r="K10" s="63">
        <v>656959.22863254801</v>
      </c>
      <c r="L10" s="7"/>
      <c r="M10" s="64">
        <v>1</v>
      </c>
      <c r="N10" s="64">
        <v>0.16020000000000001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28999729.350000001</v>
      </c>
      <c r="J11" s="69">
        <v>29.09637</v>
      </c>
      <c r="K11" s="69">
        <v>446917.58304350002</v>
      </c>
      <c r="M11" s="68">
        <v>0.68030000000000002</v>
      </c>
      <c r="N11" s="68">
        <v>0.109</v>
      </c>
    </row>
    <row r="12" spans="1:61">
      <c r="A12" s="67" t="s">
        <v>573</v>
      </c>
      <c r="D12" s="14"/>
      <c r="E12" s="14"/>
      <c r="F12" s="14"/>
      <c r="H12" s="69">
        <v>10973889.58</v>
      </c>
      <c r="J12" s="69">
        <v>29.09637</v>
      </c>
      <c r="K12" s="69">
        <v>275238.7248813</v>
      </c>
      <c r="M12" s="68">
        <v>0.41899999999999998</v>
      </c>
      <c r="N12" s="68">
        <v>6.7100000000000007E-2</v>
      </c>
    </row>
    <row r="13" spans="1:61">
      <c r="A13" t="s">
        <v>574</v>
      </c>
      <c r="B13" t="s">
        <v>575</v>
      </c>
      <c r="C13" t="s">
        <v>99</v>
      </c>
      <c r="D13" t="s">
        <v>122</v>
      </c>
      <c r="E13" t="s">
        <v>576</v>
      </c>
      <c r="F13" t="s">
        <v>332</v>
      </c>
      <c r="G13" t="s">
        <v>101</v>
      </c>
      <c r="H13" s="65">
        <v>274504</v>
      </c>
      <c r="I13" s="65">
        <v>3182</v>
      </c>
      <c r="J13" s="65">
        <v>0</v>
      </c>
      <c r="K13" s="65">
        <v>8734.7172800000008</v>
      </c>
      <c r="L13" s="66">
        <v>1.5E-3</v>
      </c>
      <c r="M13" s="66">
        <v>1.3299999999999999E-2</v>
      </c>
      <c r="N13" s="66">
        <v>2.0999999999999999E-3</v>
      </c>
    </row>
    <row r="14" spans="1:61">
      <c r="A14" t="s">
        <v>577</v>
      </c>
      <c r="B14" t="s">
        <v>578</v>
      </c>
      <c r="C14" t="s">
        <v>99</v>
      </c>
      <c r="D14" t="s">
        <v>122</v>
      </c>
      <c r="E14" t="s">
        <v>579</v>
      </c>
      <c r="F14" t="s">
        <v>506</v>
      </c>
      <c r="G14" t="s">
        <v>101</v>
      </c>
      <c r="H14" s="65">
        <v>35901</v>
      </c>
      <c r="I14" s="65">
        <v>22570</v>
      </c>
      <c r="J14" s="65">
        <v>0</v>
      </c>
      <c r="K14" s="65">
        <v>8102.8557000000001</v>
      </c>
      <c r="L14" s="66">
        <v>5.9999999999999995E-4</v>
      </c>
      <c r="M14" s="66">
        <v>1.23E-2</v>
      </c>
      <c r="N14" s="66">
        <v>2E-3</v>
      </c>
    </row>
    <row r="15" spans="1:61">
      <c r="A15" t="s">
        <v>580</v>
      </c>
      <c r="B15" t="s">
        <v>581</v>
      </c>
      <c r="C15" t="s">
        <v>99</v>
      </c>
      <c r="D15" t="s">
        <v>122</v>
      </c>
      <c r="E15" t="s">
        <v>505</v>
      </c>
      <c r="F15" t="s">
        <v>506</v>
      </c>
      <c r="G15" t="s">
        <v>101</v>
      </c>
      <c r="H15" s="65">
        <v>1233945</v>
      </c>
      <c r="I15" s="65">
        <v>1251</v>
      </c>
      <c r="J15" s="65">
        <v>0</v>
      </c>
      <c r="K15" s="65">
        <v>15436.651949999999</v>
      </c>
      <c r="L15" s="66">
        <v>2.5000000000000001E-3</v>
      </c>
      <c r="M15" s="66">
        <v>2.35E-2</v>
      </c>
      <c r="N15" s="66">
        <v>3.8E-3</v>
      </c>
    </row>
    <row r="16" spans="1:61">
      <c r="A16" t="s">
        <v>582</v>
      </c>
      <c r="B16" t="s">
        <v>583</v>
      </c>
      <c r="C16" t="s">
        <v>99</v>
      </c>
      <c r="D16" t="s">
        <v>122</v>
      </c>
      <c r="E16" t="s">
        <v>584</v>
      </c>
      <c r="F16" t="s">
        <v>459</v>
      </c>
      <c r="G16" t="s">
        <v>101</v>
      </c>
      <c r="H16" s="65">
        <v>195051</v>
      </c>
      <c r="I16" s="65">
        <v>3047</v>
      </c>
      <c r="J16" s="65">
        <v>0</v>
      </c>
      <c r="K16" s="65">
        <v>5943.2039699999996</v>
      </c>
      <c r="L16" s="66">
        <v>8.0000000000000004E-4</v>
      </c>
      <c r="M16" s="66">
        <v>8.9999999999999993E-3</v>
      </c>
      <c r="N16" s="66">
        <v>1.4E-3</v>
      </c>
    </row>
    <row r="17" spans="1:14">
      <c r="A17" t="s">
        <v>585</v>
      </c>
      <c r="B17" t="s">
        <v>586</v>
      </c>
      <c r="C17" t="s">
        <v>99</v>
      </c>
      <c r="D17" t="s">
        <v>122</v>
      </c>
      <c r="E17" t="s">
        <v>587</v>
      </c>
      <c r="F17" t="s">
        <v>459</v>
      </c>
      <c r="G17" t="s">
        <v>101</v>
      </c>
      <c r="H17" s="65">
        <v>472779</v>
      </c>
      <c r="I17" s="65">
        <v>3230</v>
      </c>
      <c r="J17" s="65">
        <v>0</v>
      </c>
      <c r="K17" s="65">
        <v>15270.761699999999</v>
      </c>
      <c r="L17" s="66">
        <v>2.0999999999999999E-3</v>
      </c>
      <c r="M17" s="66">
        <v>2.3199999999999998E-2</v>
      </c>
      <c r="N17" s="66">
        <v>3.7000000000000002E-3</v>
      </c>
    </row>
    <row r="18" spans="1:14">
      <c r="A18" t="s">
        <v>588</v>
      </c>
      <c r="B18" t="s">
        <v>589</v>
      </c>
      <c r="C18" t="s">
        <v>99</v>
      </c>
      <c r="D18" t="s">
        <v>122</v>
      </c>
      <c r="E18" t="s">
        <v>590</v>
      </c>
      <c r="F18" t="s">
        <v>466</v>
      </c>
      <c r="G18" t="s">
        <v>101</v>
      </c>
      <c r="H18" s="65">
        <v>30771</v>
      </c>
      <c r="I18" s="65">
        <v>42200</v>
      </c>
      <c r="J18" s="65">
        <v>0</v>
      </c>
      <c r="K18" s="65">
        <v>12985.361999999999</v>
      </c>
      <c r="L18" s="66">
        <v>6.9999999999999999E-4</v>
      </c>
      <c r="M18" s="66">
        <v>1.9800000000000002E-2</v>
      </c>
      <c r="N18" s="66">
        <v>3.2000000000000002E-3</v>
      </c>
    </row>
    <row r="19" spans="1:14">
      <c r="A19" t="s">
        <v>591</v>
      </c>
      <c r="B19" t="s">
        <v>592</v>
      </c>
      <c r="C19" t="s">
        <v>99</v>
      </c>
      <c r="D19" t="s">
        <v>122</v>
      </c>
      <c r="E19" t="s">
        <v>417</v>
      </c>
      <c r="F19" t="s">
        <v>418</v>
      </c>
      <c r="G19" t="s">
        <v>101</v>
      </c>
      <c r="H19" s="65">
        <v>110532</v>
      </c>
      <c r="I19" s="65">
        <v>2108</v>
      </c>
      <c r="J19" s="65">
        <v>0</v>
      </c>
      <c r="K19" s="65">
        <v>2330.0145600000001</v>
      </c>
      <c r="L19" s="66">
        <v>2.9999999999999997E-4</v>
      </c>
      <c r="M19" s="66">
        <v>3.5000000000000001E-3</v>
      </c>
      <c r="N19" s="66">
        <v>5.9999999999999995E-4</v>
      </c>
    </row>
    <row r="20" spans="1:14">
      <c r="A20" t="s">
        <v>593</v>
      </c>
      <c r="B20" t="s">
        <v>594</v>
      </c>
      <c r="C20" t="s">
        <v>99</v>
      </c>
      <c r="D20" t="s">
        <v>122</v>
      </c>
      <c r="E20" t="s">
        <v>595</v>
      </c>
      <c r="F20" t="s">
        <v>302</v>
      </c>
      <c r="G20" t="s">
        <v>101</v>
      </c>
      <c r="H20" s="65">
        <v>83130</v>
      </c>
      <c r="I20" s="65">
        <v>10440</v>
      </c>
      <c r="J20" s="65">
        <v>0</v>
      </c>
      <c r="K20" s="65">
        <v>8678.7720000000008</v>
      </c>
      <c r="L20" s="66">
        <v>8.0000000000000004E-4</v>
      </c>
      <c r="M20" s="66">
        <v>1.32E-2</v>
      </c>
      <c r="N20" s="66">
        <v>2.0999999999999999E-3</v>
      </c>
    </row>
    <row r="21" spans="1:14">
      <c r="A21" t="s">
        <v>596</v>
      </c>
      <c r="B21" t="s">
        <v>597</v>
      </c>
      <c r="C21" t="s">
        <v>99</v>
      </c>
      <c r="D21" t="s">
        <v>122</v>
      </c>
      <c r="E21" t="s">
        <v>598</v>
      </c>
      <c r="F21" t="s">
        <v>302</v>
      </c>
      <c r="G21" t="s">
        <v>101</v>
      </c>
      <c r="H21" s="65">
        <v>1218260</v>
      </c>
      <c r="I21" s="65">
        <v>1552</v>
      </c>
      <c r="J21" s="65">
        <v>0</v>
      </c>
      <c r="K21" s="65">
        <v>18907.395199999999</v>
      </c>
      <c r="L21" s="66">
        <v>1E-3</v>
      </c>
      <c r="M21" s="66">
        <v>2.8799999999999999E-2</v>
      </c>
      <c r="N21" s="66">
        <v>4.5999999999999999E-3</v>
      </c>
    </row>
    <row r="22" spans="1:14">
      <c r="A22" t="s">
        <v>599</v>
      </c>
      <c r="B22" t="s">
        <v>600</v>
      </c>
      <c r="C22" t="s">
        <v>99</v>
      </c>
      <c r="D22" t="s">
        <v>122</v>
      </c>
      <c r="E22" t="s">
        <v>301</v>
      </c>
      <c r="F22" t="s">
        <v>302</v>
      </c>
      <c r="G22" t="s">
        <v>101</v>
      </c>
      <c r="H22" s="65">
        <v>1474632</v>
      </c>
      <c r="I22" s="65">
        <v>2476</v>
      </c>
      <c r="J22" s="65">
        <v>0</v>
      </c>
      <c r="K22" s="65">
        <v>36511.888319999998</v>
      </c>
      <c r="L22" s="66">
        <v>1E-3</v>
      </c>
      <c r="M22" s="66">
        <v>5.5599999999999997E-2</v>
      </c>
      <c r="N22" s="66">
        <v>8.8999999999999999E-3</v>
      </c>
    </row>
    <row r="23" spans="1:14">
      <c r="A23" t="s">
        <v>601</v>
      </c>
      <c r="B23" t="s">
        <v>602</v>
      </c>
      <c r="C23" t="s">
        <v>99</v>
      </c>
      <c r="D23" t="s">
        <v>122</v>
      </c>
      <c r="E23" t="s">
        <v>379</v>
      </c>
      <c r="F23" t="s">
        <v>302</v>
      </c>
      <c r="G23" t="s">
        <v>101</v>
      </c>
      <c r="H23" s="65">
        <v>27588</v>
      </c>
      <c r="I23" s="65">
        <v>10040</v>
      </c>
      <c r="J23" s="65">
        <v>0</v>
      </c>
      <c r="K23" s="65">
        <v>2769.8352</v>
      </c>
      <c r="L23" s="66">
        <v>1E-4</v>
      </c>
      <c r="M23" s="66">
        <v>4.1999999999999997E-3</v>
      </c>
      <c r="N23" s="66">
        <v>6.9999999999999999E-4</v>
      </c>
    </row>
    <row r="24" spans="1:14">
      <c r="A24" t="s">
        <v>603</v>
      </c>
      <c r="B24" t="s">
        <v>604</v>
      </c>
      <c r="C24" t="s">
        <v>99</v>
      </c>
      <c r="D24" t="s">
        <v>122</v>
      </c>
      <c r="E24" t="s">
        <v>605</v>
      </c>
      <c r="F24" t="s">
        <v>302</v>
      </c>
      <c r="G24" t="s">
        <v>101</v>
      </c>
      <c r="H24" s="65">
        <v>840826</v>
      </c>
      <c r="I24" s="65">
        <v>2616</v>
      </c>
      <c r="J24" s="65">
        <v>0</v>
      </c>
      <c r="K24" s="65">
        <v>21996.008160000001</v>
      </c>
      <c r="L24" s="66">
        <v>5.9999999999999995E-4</v>
      </c>
      <c r="M24" s="66">
        <v>3.3500000000000002E-2</v>
      </c>
      <c r="N24" s="66">
        <v>5.4000000000000003E-3</v>
      </c>
    </row>
    <row r="25" spans="1:14">
      <c r="A25" t="s">
        <v>606</v>
      </c>
      <c r="B25" t="s">
        <v>607</v>
      </c>
      <c r="C25" t="s">
        <v>99</v>
      </c>
      <c r="D25" t="s">
        <v>122</v>
      </c>
      <c r="E25" t="s">
        <v>454</v>
      </c>
      <c r="F25" t="s">
        <v>362</v>
      </c>
      <c r="G25" t="s">
        <v>101</v>
      </c>
      <c r="H25" s="65">
        <v>109325</v>
      </c>
      <c r="I25" s="65">
        <v>2211</v>
      </c>
      <c r="J25" s="65">
        <v>0</v>
      </c>
      <c r="K25" s="65">
        <v>2417.1757499999999</v>
      </c>
      <c r="L25" s="66">
        <v>1E-4</v>
      </c>
      <c r="M25" s="66">
        <v>3.7000000000000002E-3</v>
      </c>
      <c r="N25" s="66">
        <v>5.9999999999999995E-4</v>
      </c>
    </row>
    <row r="26" spans="1:14">
      <c r="A26" t="s">
        <v>608</v>
      </c>
      <c r="B26" t="s">
        <v>609</v>
      </c>
      <c r="C26" t="s">
        <v>99</v>
      </c>
      <c r="D26" t="s">
        <v>122</v>
      </c>
      <c r="E26" t="s">
        <v>610</v>
      </c>
      <c r="F26" t="s">
        <v>611</v>
      </c>
      <c r="G26" t="s">
        <v>101</v>
      </c>
      <c r="H26" s="65">
        <v>168308</v>
      </c>
      <c r="I26" s="65">
        <v>9125</v>
      </c>
      <c r="J26" s="65">
        <v>0</v>
      </c>
      <c r="K26" s="65">
        <v>15358.105</v>
      </c>
      <c r="L26" s="66">
        <v>1.4E-3</v>
      </c>
      <c r="M26" s="66">
        <v>2.3400000000000001E-2</v>
      </c>
      <c r="N26" s="66">
        <v>3.7000000000000002E-3</v>
      </c>
    </row>
    <row r="27" spans="1:14">
      <c r="A27" t="s">
        <v>612</v>
      </c>
      <c r="B27" t="s">
        <v>613</v>
      </c>
      <c r="C27" t="s">
        <v>99</v>
      </c>
      <c r="D27" t="s">
        <v>122</v>
      </c>
      <c r="E27" t="s">
        <v>356</v>
      </c>
      <c r="F27" t="s">
        <v>357</v>
      </c>
      <c r="G27" t="s">
        <v>101</v>
      </c>
      <c r="H27" s="65">
        <v>815279</v>
      </c>
      <c r="I27" s="65">
        <v>2594</v>
      </c>
      <c r="J27" s="65">
        <v>0</v>
      </c>
      <c r="K27" s="65">
        <v>21148.33726</v>
      </c>
      <c r="L27" s="66">
        <v>3.0000000000000001E-3</v>
      </c>
      <c r="M27" s="66">
        <v>3.2199999999999999E-2</v>
      </c>
      <c r="N27" s="66">
        <v>5.1999999999999998E-3</v>
      </c>
    </row>
    <row r="28" spans="1:14">
      <c r="A28" t="s">
        <v>614</v>
      </c>
      <c r="B28" t="s">
        <v>615</v>
      </c>
      <c r="C28" t="s">
        <v>99</v>
      </c>
      <c r="D28" t="s">
        <v>122</v>
      </c>
      <c r="E28" t="s">
        <v>616</v>
      </c>
      <c r="F28" t="s">
        <v>617</v>
      </c>
      <c r="G28" t="s">
        <v>101</v>
      </c>
      <c r="H28" s="65">
        <v>170375</v>
      </c>
      <c r="I28" s="65">
        <v>2485</v>
      </c>
      <c r="J28" s="65">
        <v>0</v>
      </c>
      <c r="K28" s="65">
        <v>4233.8187500000004</v>
      </c>
      <c r="L28" s="66">
        <v>5.0000000000000001E-4</v>
      </c>
      <c r="M28" s="66">
        <v>6.4000000000000003E-3</v>
      </c>
      <c r="N28" s="66">
        <v>1E-3</v>
      </c>
    </row>
    <row r="29" spans="1:14">
      <c r="A29" t="s">
        <v>618</v>
      </c>
      <c r="B29" t="s">
        <v>619</v>
      </c>
      <c r="C29" t="s">
        <v>99</v>
      </c>
      <c r="D29" t="s">
        <v>122</v>
      </c>
      <c r="E29" t="s">
        <v>345</v>
      </c>
      <c r="F29" t="s">
        <v>338</v>
      </c>
      <c r="G29" t="s">
        <v>101</v>
      </c>
      <c r="H29" s="65">
        <v>102717.43</v>
      </c>
      <c r="I29" s="65">
        <v>5466</v>
      </c>
      <c r="J29" s="65">
        <v>0</v>
      </c>
      <c r="K29" s="65">
        <v>5614.5347238000004</v>
      </c>
      <c r="L29" s="66">
        <v>8.0000000000000004E-4</v>
      </c>
      <c r="M29" s="66">
        <v>8.5000000000000006E-3</v>
      </c>
      <c r="N29" s="66">
        <v>1.4E-3</v>
      </c>
    </row>
    <row r="30" spans="1:14">
      <c r="A30" t="s">
        <v>620</v>
      </c>
      <c r="B30" t="s">
        <v>621</v>
      </c>
      <c r="C30" t="s">
        <v>99</v>
      </c>
      <c r="D30" t="s">
        <v>122</v>
      </c>
      <c r="E30" t="s">
        <v>367</v>
      </c>
      <c r="F30" t="s">
        <v>338</v>
      </c>
      <c r="G30" t="s">
        <v>101</v>
      </c>
      <c r="H30" s="65">
        <v>186736</v>
      </c>
      <c r="I30" s="65">
        <v>4540</v>
      </c>
      <c r="J30" s="65">
        <v>0</v>
      </c>
      <c r="K30" s="65">
        <v>8477.8143999999993</v>
      </c>
      <c r="L30" s="66">
        <v>1.1000000000000001E-3</v>
      </c>
      <c r="M30" s="66">
        <v>1.29E-2</v>
      </c>
      <c r="N30" s="66">
        <v>2.0999999999999999E-3</v>
      </c>
    </row>
    <row r="31" spans="1:14">
      <c r="A31" t="s">
        <v>622</v>
      </c>
      <c r="B31" t="s">
        <v>623</v>
      </c>
      <c r="C31" t="s">
        <v>99</v>
      </c>
      <c r="D31" t="s">
        <v>122</v>
      </c>
      <c r="E31" t="s">
        <v>624</v>
      </c>
      <c r="F31" t="s">
        <v>338</v>
      </c>
      <c r="G31" t="s">
        <v>101</v>
      </c>
      <c r="H31" s="65">
        <v>644289</v>
      </c>
      <c r="I31" s="65">
        <v>2138</v>
      </c>
      <c r="J31" s="65">
        <v>0</v>
      </c>
      <c r="K31" s="65">
        <v>13774.89882</v>
      </c>
      <c r="L31" s="66">
        <v>1.6000000000000001E-3</v>
      </c>
      <c r="M31" s="66">
        <v>2.1000000000000001E-2</v>
      </c>
      <c r="N31" s="66">
        <v>3.3999999999999998E-3</v>
      </c>
    </row>
    <row r="32" spans="1:14">
      <c r="A32" t="s">
        <v>625</v>
      </c>
      <c r="B32" t="s">
        <v>626</v>
      </c>
      <c r="C32" t="s">
        <v>99</v>
      </c>
      <c r="D32" t="s">
        <v>122</v>
      </c>
      <c r="E32" t="s">
        <v>349</v>
      </c>
      <c r="F32" t="s">
        <v>338</v>
      </c>
      <c r="G32" t="s">
        <v>101</v>
      </c>
      <c r="H32" s="65">
        <v>1237950.1499999999</v>
      </c>
      <c r="I32" s="65">
        <v>945</v>
      </c>
      <c r="J32" s="65">
        <v>0</v>
      </c>
      <c r="K32" s="65">
        <v>11698.6289175</v>
      </c>
      <c r="L32" s="66">
        <v>1.5E-3</v>
      </c>
      <c r="M32" s="66">
        <v>1.78E-2</v>
      </c>
      <c r="N32" s="66">
        <v>2.8999999999999998E-3</v>
      </c>
    </row>
    <row r="33" spans="1:14">
      <c r="A33" t="s">
        <v>627</v>
      </c>
      <c r="B33" t="s">
        <v>628</v>
      </c>
      <c r="C33" t="s">
        <v>99</v>
      </c>
      <c r="D33" t="s">
        <v>122</v>
      </c>
      <c r="E33" t="s">
        <v>383</v>
      </c>
      <c r="F33" t="s">
        <v>338</v>
      </c>
      <c r="G33" t="s">
        <v>101</v>
      </c>
      <c r="H33" s="65">
        <v>24200</v>
      </c>
      <c r="I33" s="65">
        <v>22300</v>
      </c>
      <c r="J33" s="65">
        <v>0</v>
      </c>
      <c r="K33" s="65">
        <v>5396.6</v>
      </c>
      <c r="L33" s="66">
        <v>5.0000000000000001E-4</v>
      </c>
      <c r="M33" s="66">
        <v>8.2000000000000007E-3</v>
      </c>
      <c r="N33" s="66">
        <v>1.2999999999999999E-3</v>
      </c>
    </row>
    <row r="34" spans="1:14">
      <c r="A34" t="s">
        <v>629</v>
      </c>
      <c r="B34" t="s">
        <v>630</v>
      </c>
      <c r="C34" t="s">
        <v>99</v>
      </c>
      <c r="D34" t="s">
        <v>122</v>
      </c>
      <c r="E34" t="s">
        <v>341</v>
      </c>
      <c r="F34" t="s">
        <v>338</v>
      </c>
      <c r="G34" t="s">
        <v>101</v>
      </c>
      <c r="H34" s="65">
        <v>23524</v>
      </c>
      <c r="I34" s="65">
        <v>22950</v>
      </c>
      <c r="J34" s="65">
        <v>29.09637</v>
      </c>
      <c r="K34" s="65">
        <v>5427.85437</v>
      </c>
      <c r="L34" s="66">
        <v>2.0000000000000001E-4</v>
      </c>
      <c r="M34" s="66">
        <v>8.3000000000000001E-3</v>
      </c>
      <c r="N34" s="66">
        <v>1.2999999999999999E-3</v>
      </c>
    </row>
    <row r="35" spans="1:14">
      <c r="A35" t="s">
        <v>631</v>
      </c>
      <c r="B35" t="s">
        <v>632</v>
      </c>
      <c r="C35" t="s">
        <v>99</v>
      </c>
      <c r="D35" t="s">
        <v>122</v>
      </c>
      <c r="E35" t="s">
        <v>633</v>
      </c>
      <c r="F35" t="s">
        <v>128</v>
      </c>
      <c r="G35" t="s">
        <v>101</v>
      </c>
      <c r="H35" s="65">
        <v>23620</v>
      </c>
      <c r="I35" s="65">
        <v>79620</v>
      </c>
      <c r="J35" s="65">
        <v>0</v>
      </c>
      <c r="K35" s="65">
        <v>18806.243999999999</v>
      </c>
      <c r="L35" s="66">
        <v>2.9999999999999997E-4</v>
      </c>
      <c r="M35" s="66">
        <v>2.86E-2</v>
      </c>
      <c r="N35" s="66">
        <v>4.5999999999999999E-3</v>
      </c>
    </row>
    <row r="36" spans="1:14">
      <c r="A36" t="s">
        <v>634</v>
      </c>
      <c r="B36" t="s">
        <v>635</v>
      </c>
      <c r="C36" t="s">
        <v>99</v>
      </c>
      <c r="D36" t="s">
        <v>122</v>
      </c>
      <c r="E36" t="s">
        <v>469</v>
      </c>
      <c r="F36" t="s">
        <v>131</v>
      </c>
      <c r="G36" t="s">
        <v>101</v>
      </c>
      <c r="H36" s="65">
        <v>1469647</v>
      </c>
      <c r="I36" s="65">
        <v>355</v>
      </c>
      <c r="J36" s="65">
        <v>0</v>
      </c>
      <c r="K36" s="65">
        <v>5217.2468500000004</v>
      </c>
      <c r="L36" s="66">
        <v>5.0000000000000001E-4</v>
      </c>
      <c r="M36" s="66">
        <v>7.9000000000000008E-3</v>
      </c>
      <c r="N36" s="66">
        <v>1.2999999999999999E-3</v>
      </c>
    </row>
    <row r="37" spans="1:14">
      <c r="A37" s="67" t="s">
        <v>636</v>
      </c>
      <c r="D37" s="14"/>
      <c r="E37" s="14"/>
      <c r="F37" s="14"/>
      <c r="H37" s="69">
        <v>6415258.5199999996</v>
      </c>
      <c r="J37" s="69">
        <v>0</v>
      </c>
      <c r="K37" s="69">
        <v>130928.8352432</v>
      </c>
      <c r="M37" s="68">
        <v>0.1993</v>
      </c>
      <c r="N37" s="68">
        <v>3.1899999999999998E-2</v>
      </c>
    </row>
    <row r="38" spans="1:14">
      <c r="A38" t="s">
        <v>637</v>
      </c>
      <c r="B38" t="s">
        <v>638</v>
      </c>
      <c r="C38" t="s">
        <v>99</v>
      </c>
      <c r="D38" t="s">
        <v>122</v>
      </c>
      <c r="E38" t="s">
        <v>639</v>
      </c>
      <c r="F38" t="s">
        <v>100</v>
      </c>
      <c r="G38" t="s">
        <v>101</v>
      </c>
      <c r="H38" s="65">
        <v>10632</v>
      </c>
      <c r="I38" s="65">
        <v>37340</v>
      </c>
      <c r="J38" s="65">
        <v>0</v>
      </c>
      <c r="K38" s="65">
        <v>3969.9888000000001</v>
      </c>
      <c r="L38" s="66">
        <v>8.0000000000000004E-4</v>
      </c>
      <c r="M38" s="66">
        <v>6.0000000000000001E-3</v>
      </c>
      <c r="N38" s="66">
        <v>1E-3</v>
      </c>
    </row>
    <row r="39" spans="1:14">
      <c r="A39" t="s">
        <v>640</v>
      </c>
      <c r="B39" t="s">
        <v>641</v>
      </c>
      <c r="C39" t="s">
        <v>99</v>
      </c>
      <c r="D39" t="s">
        <v>122</v>
      </c>
      <c r="E39" t="s">
        <v>642</v>
      </c>
      <c r="F39" t="s">
        <v>506</v>
      </c>
      <c r="G39" t="s">
        <v>101</v>
      </c>
      <c r="H39" s="65">
        <v>1051996</v>
      </c>
      <c r="I39" s="65">
        <v>699.5</v>
      </c>
      <c r="J39" s="65">
        <v>0</v>
      </c>
      <c r="K39" s="65">
        <v>7358.7120199999999</v>
      </c>
      <c r="L39" s="66">
        <v>1.1000000000000001E-3</v>
      </c>
      <c r="M39" s="66">
        <v>1.12E-2</v>
      </c>
      <c r="N39" s="66">
        <v>1.8E-3</v>
      </c>
    </row>
    <row r="40" spans="1:14">
      <c r="A40" t="s">
        <v>643</v>
      </c>
      <c r="B40" t="s">
        <v>644</v>
      </c>
      <c r="C40" t="s">
        <v>99</v>
      </c>
      <c r="D40" t="s">
        <v>122</v>
      </c>
      <c r="E40" t="s">
        <v>645</v>
      </c>
      <c r="F40" t="s">
        <v>459</v>
      </c>
      <c r="G40" t="s">
        <v>101</v>
      </c>
      <c r="H40" s="65">
        <v>257184</v>
      </c>
      <c r="I40" s="65">
        <v>6470</v>
      </c>
      <c r="J40" s="65">
        <v>0</v>
      </c>
      <c r="K40" s="65">
        <v>16639.804800000002</v>
      </c>
      <c r="L40" s="66">
        <v>3.8E-3</v>
      </c>
      <c r="M40" s="66">
        <v>2.53E-2</v>
      </c>
      <c r="N40" s="66">
        <v>4.1000000000000003E-3</v>
      </c>
    </row>
    <row r="41" spans="1:14">
      <c r="A41" t="s">
        <v>646</v>
      </c>
      <c r="B41" t="s">
        <v>647</v>
      </c>
      <c r="C41" t="s">
        <v>99</v>
      </c>
      <c r="D41" t="s">
        <v>122</v>
      </c>
      <c r="E41" t="s">
        <v>648</v>
      </c>
      <c r="F41" t="s">
        <v>418</v>
      </c>
      <c r="G41" t="s">
        <v>101</v>
      </c>
      <c r="H41" s="65">
        <v>54588</v>
      </c>
      <c r="I41" s="65">
        <v>16070</v>
      </c>
      <c r="J41" s="65">
        <v>0</v>
      </c>
      <c r="K41" s="65">
        <v>8772.2916000000005</v>
      </c>
      <c r="L41" s="66">
        <v>4.3E-3</v>
      </c>
      <c r="M41" s="66">
        <v>1.34E-2</v>
      </c>
      <c r="N41" s="66">
        <v>2.0999999999999999E-3</v>
      </c>
    </row>
    <row r="42" spans="1:14">
      <c r="A42" t="s">
        <v>649</v>
      </c>
      <c r="B42" t="s">
        <v>650</v>
      </c>
      <c r="C42" t="s">
        <v>99</v>
      </c>
      <c r="D42" t="s">
        <v>122</v>
      </c>
      <c r="E42" t="s">
        <v>484</v>
      </c>
      <c r="F42" t="s">
        <v>418</v>
      </c>
      <c r="G42" t="s">
        <v>101</v>
      </c>
      <c r="H42" s="65">
        <v>22091</v>
      </c>
      <c r="I42" s="65">
        <v>19420</v>
      </c>
      <c r="J42" s="65">
        <v>0</v>
      </c>
      <c r="K42" s="65">
        <v>4290.0721999999996</v>
      </c>
      <c r="L42" s="66">
        <v>1.1999999999999999E-3</v>
      </c>
      <c r="M42" s="66">
        <v>6.4999999999999997E-3</v>
      </c>
      <c r="N42" s="66">
        <v>1E-3</v>
      </c>
    </row>
    <row r="43" spans="1:14">
      <c r="A43" t="s">
        <v>651</v>
      </c>
      <c r="B43" t="s">
        <v>652</v>
      </c>
      <c r="C43" t="s">
        <v>99</v>
      </c>
      <c r="D43" t="s">
        <v>122</v>
      </c>
      <c r="E43" t="s">
        <v>522</v>
      </c>
      <c r="F43" t="s">
        <v>523</v>
      </c>
      <c r="G43" t="s">
        <v>101</v>
      </c>
      <c r="H43" s="65">
        <v>4174</v>
      </c>
      <c r="I43" s="65">
        <v>98760</v>
      </c>
      <c r="J43" s="65">
        <v>0</v>
      </c>
      <c r="K43" s="65">
        <v>4122.2424000000001</v>
      </c>
      <c r="L43" s="66">
        <v>5.0000000000000001E-4</v>
      </c>
      <c r="M43" s="66">
        <v>6.3E-3</v>
      </c>
      <c r="N43" s="66">
        <v>1E-3</v>
      </c>
    </row>
    <row r="44" spans="1:14">
      <c r="A44" t="s">
        <v>653</v>
      </c>
      <c r="B44" t="s">
        <v>654</v>
      </c>
      <c r="C44" t="s">
        <v>99</v>
      </c>
      <c r="D44" t="s">
        <v>122</v>
      </c>
      <c r="E44" t="s">
        <v>655</v>
      </c>
      <c r="F44" t="s">
        <v>551</v>
      </c>
      <c r="G44" t="s">
        <v>101</v>
      </c>
      <c r="H44" s="65">
        <v>53483</v>
      </c>
      <c r="I44" s="65">
        <v>21850</v>
      </c>
      <c r="J44" s="65">
        <v>0</v>
      </c>
      <c r="K44" s="65">
        <v>11686.0355</v>
      </c>
      <c r="L44" s="66">
        <v>3.0000000000000001E-3</v>
      </c>
      <c r="M44" s="66">
        <v>1.78E-2</v>
      </c>
      <c r="N44" s="66">
        <v>2.8999999999999998E-3</v>
      </c>
    </row>
    <row r="45" spans="1:14">
      <c r="A45" t="s">
        <v>656</v>
      </c>
      <c r="B45" t="s">
        <v>657</v>
      </c>
      <c r="C45" t="s">
        <v>99</v>
      </c>
      <c r="D45" t="s">
        <v>122</v>
      </c>
      <c r="E45" t="s">
        <v>658</v>
      </c>
      <c r="F45" t="s">
        <v>551</v>
      </c>
      <c r="G45" t="s">
        <v>101</v>
      </c>
      <c r="H45" s="65">
        <v>829996</v>
      </c>
      <c r="I45" s="65">
        <v>522</v>
      </c>
      <c r="J45" s="65">
        <v>0</v>
      </c>
      <c r="K45" s="65">
        <v>4332.5791200000003</v>
      </c>
      <c r="L45" s="66">
        <v>6.9999999999999999E-4</v>
      </c>
      <c r="M45" s="66">
        <v>6.6E-3</v>
      </c>
      <c r="N45" s="66">
        <v>1.1000000000000001E-3</v>
      </c>
    </row>
    <row r="46" spans="1:14">
      <c r="A46" t="s">
        <v>659</v>
      </c>
      <c r="B46" t="s">
        <v>660</v>
      </c>
      <c r="C46" t="s">
        <v>99</v>
      </c>
      <c r="D46" t="s">
        <v>122</v>
      </c>
      <c r="E46" t="s">
        <v>550</v>
      </c>
      <c r="F46" t="s">
        <v>551</v>
      </c>
      <c r="G46" t="s">
        <v>101</v>
      </c>
      <c r="H46" s="65">
        <v>1643613.8</v>
      </c>
      <c r="I46" s="65">
        <v>73</v>
      </c>
      <c r="J46" s="65">
        <v>0</v>
      </c>
      <c r="K46" s="65">
        <v>1199.838074</v>
      </c>
      <c r="L46" s="66">
        <v>5.9999999999999995E-4</v>
      </c>
      <c r="M46" s="66">
        <v>1.8E-3</v>
      </c>
      <c r="N46" s="66">
        <v>2.9999999999999997E-4</v>
      </c>
    </row>
    <row r="47" spans="1:14">
      <c r="A47" t="s">
        <v>661</v>
      </c>
      <c r="B47" t="s">
        <v>662</v>
      </c>
      <c r="C47" t="s">
        <v>99</v>
      </c>
      <c r="D47" t="s">
        <v>122</v>
      </c>
      <c r="E47" t="s">
        <v>663</v>
      </c>
      <c r="F47" t="s">
        <v>664</v>
      </c>
      <c r="G47" t="s">
        <v>101</v>
      </c>
      <c r="H47" s="65">
        <v>13748</v>
      </c>
      <c r="I47" s="65">
        <v>30990</v>
      </c>
      <c r="J47" s="65">
        <v>0</v>
      </c>
      <c r="K47" s="65">
        <v>4260.5051999999996</v>
      </c>
      <c r="L47" s="66">
        <v>8.9999999999999998E-4</v>
      </c>
      <c r="M47" s="66">
        <v>6.4999999999999997E-3</v>
      </c>
      <c r="N47" s="66">
        <v>1E-3</v>
      </c>
    </row>
    <row r="48" spans="1:14">
      <c r="A48" t="s">
        <v>665</v>
      </c>
      <c r="B48" t="s">
        <v>666</v>
      </c>
      <c r="C48" t="s">
        <v>99</v>
      </c>
      <c r="D48" t="s">
        <v>122</v>
      </c>
      <c r="E48" t="s">
        <v>667</v>
      </c>
      <c r="F48" t="s">
        <v>357</v>
      </c>
      <c r="G48" t="s">
        <v>101</v>
      </c>
      <c r="H48" s="65">
        <v>11482</v>
      </c>
      <c r="I48" s="65">
        <v>21440</v>
      </c>
      <c r="J48" s="65">
        <v>0</v>
      </c>
      <c r="K48" s="65">
        <v>2461.7408</v>
      </c>
      <c r="L48" s="66">
        <v>8.0000000000000004E-4</v>
      </c>
      <c r="M48" s="66">
        <v>3.7000000000000002E-3</v>
      </c>
      <c r="N48" s="66">
        <v>5.9999999999999995E-4</v>
      </c>
    </row>
    <row r="49" spans="1:14">
      <c r="A49" t="s">
        <v>668</v>
      </c>
      <c r="B49" t="s">
        <v>669</v>
      </c>
      <c r="C49" t="s">
        <v>99</v>
      </c>
      <c r="D49" t="s">
        <v>122</v>
      </c>
      <c r="E49" t="s">
        <v>422</v>
      </c>
      <c r="F49" t="s">
        <v>372</v>
      </c>
      <c r="G49" t="s">
        <v>101</v>
      </c>
      <c r="H49" s="65">
        <v>361200</v>
      </c>
      <c r="I49" s="65">
        <v>633.20000000000005</v>
      </c>
      <c r="J49" s="65">
        <v>0</v>
      </c>
      <c r="K49" s="65">
        <v>2287.1183999999998</v>
      </c>
      <c r="L49" s="66">
        <v>2.2000000000000001E-3</v>
      </c>
      <c r="M49" s="66">
        <v>3.5000000000000001E-3</v>
      </c>
      <c r="N49" s="66">
        <v>5.9999999999999995E-4</v>
      </c>
    </row>
    <row r="50" spans="1:14">
      <c r="A50" t="s">
        <v>670</v>
      </c>
      <c r="B50" t="s">
        <v>671</v>
      </c>
      <c r="C50" t="s">
        <v>99</v>
      </c>
      <c r="D50" t="s">
        <v>122</v>
      </c>
      <c r="E50" t="s">
        <v>672</v>
      </c>
      <c r="F50" t="s">
        <v>372</v>
      </c>
      <c r="G50" t="s">
        <v>101</v>
      </c>
      <c r="H50" s="65">
        <v>216184</v>
      </c>
      <c r="I50" s="65">
        <v>4160</v>
      </c>
      <c r="J50" s="65">
        <v>0</v>
      </c>
      <c r="K50" s="65">
        <v>8993.2543999999998</v>
      </c>
      <c r="L50" s="66">
        <v>3.8E-3</v>
      </c>
      <c r="M50" s="66">
        <v>1.37E-2</v>
      </c>
      <c r="N50" s="66">
        <v>2.2000000000000001E-3</v>
      </c>
    </row>
    <row r="51" spans="1:14">
      <c r="A51" t="s">
        <v>673</v>
      </c>
      <c r="B51" t="s">
        <v>674</v>
      </c>
      <c r="C51" t="s">
        <v>99</v>
      </c>
      <c r="D51" t="s">
        <v>122</v>
      </c>
      <c r="E51" t="s">
        <v>408</v>
      </c>
      <c r="F51" t="s">
        <v>372</v>
      </c>
      <c r="G51" t="s">
        <v>101</v>
      </c>
      <c r="H51" s="65">
        <v>8539</v>
      </c>
      <c r="I51" s="65">
        <v>14110</v>
      </c>
      <c r="J51" s="65">
        <v>0</v>
      </c>
      <c r="K51" s="65">
        <v>1204.8529000000001</v>
      </c>
      <c r="L51" s="66">
        <v>2.0000000000000001E-4</v>
      </c>
      <c r="M51" s="66">
        <v>1.8E-3</v>
      </c>
      <c r="N51" s="66">
        <v>2.9999999999999997E-4</v>
      </c>
    </row>
    <row r="52" spans="1:14">
      <c r="A52" t="s">
        <v>675</v>
      </c>
      <c r="B52" t="s">
        <v>676</v>
      </c>
      <c r="C52" t="s">
        <v>99</v>
      </c>
      <c r="D52" t="s">
        <v>122</v>
      </c>
      <c r="E52" t="s">
        <v>371</v>
      </c>
      <c r="F52" t="s">
        <v>372</v>
      </c>
      <c r="G52" t="s">
        <v>101</v>
      </c>
      <c r="H52" s="65">
        <v>179984</v>
      </c>
      <c r="I52" s="65">
        <v>2351</v>
      </c>
      <c r="J52" s="65">
        <v>0</v>
      </c>
      <c r="K52" s="65">
        <v>4231.4238400000004</v>
      </c>
      <c r="L52" s="66">
        <v>1.1999999999999999E-3</v>
      </c>
      <c r="M52" s="66">
        <v>6.4000000000000003E-3</v>
      </c>
      <c r="N52" s="66">
        <v>1E-3</v>
      </c>
    </row>
    <row r="53" spans="1:14">
      <c r="A53" t="s">
        <v>677</v>
      </c>
      <c r="B53" t="s">
        <v>678</v>
      </c>
      <c r="C53" t="s">
        <v>99</v>
      </c>
      <c r="D53" t="s">
        <v>122</v>
      </c>
      <c r="E53" t="s">
        <v>462</v>
      </c>
      <c r="F53" t="s">
        <v>372</v>
      </c>
      <c r="G53" t="s">
        <v>101</v>
      </c>
      <c r="H53" s="65">
        <v>27651</v>
      </c>
      <c r="I53" s="65">
        <v>4913</v>
      </c>
      <c r="J53" s="65">
        <v>0</v>
      </c>
      <c r="K53" s="65">
        <v>1358.4936299999999</v>
      </c>
      <c r="L53" s="66">
        <v>4.0000000000000002E-4</v>
      </c>
      <c r="M53" s="66">
        <v>2.0999999999999999E-3</v>
      </c>
      <c r="N53" s="66">
        <v>2.9999999999999997E-4</v>
      </c>
    </row>
    <row r="54" spans="1:14">
      <c r="A54" t="s">
        <v>679</v>
      </c>
      <c r="B54" t="s">
        <v>680</v>
      </c>
      <c r="C54" t="s">
        <v>99</v>
      </c>
      <c r="D54" t="s">
        <v>122</v>
      </c>
      <c r="E54" t="s">
        <v>396</v>
      </c>
      <c r="F54" t="s">
        <v>338</v>
      </c>
      <c r="G54" t="s">
        <v>101</v>
      </c>
      <c r="H54" s="65">
        <v>24510</v>
      </c>
      <c r="I54" s="65">
        <v>10500</v>
      </c>
      <c r="J54" s="65">
        <v>0</v>
      </c>
      <c r="K54" s="65">
        <v>2573.5500000000002</v>
      </c>
      <c r="L54" s="66">
        <v>6.9999999999999999E-4</v>
      </c>
      <c r="M54" s="66">
        <v>3.8999999999999998E-3</v>
      </c>
      <c r="N54" s="66">
        <v>5.9999999999999995E-4</v>
      </c>
    </row>
    <row r="55" spans="1:14">
      <c r="A55" t="s">
        <v>681</v>
      </c>
      <c r="B55" t="s">
        <v>682</v>
      </c>
      <c r="C55" t="s">
        <v>99</v>
      </c>
      <c r="D55" t="s">
        <v>122</v>
      </c>
      <c r="E55" t="s">
        <v>683</v>
      </c>
      <c r="F55" t="s">
        <v>338</v>
      </c>
      <c r="G55" t="s">
        <v>101</v>
      </c>
      <c r="H55" s="65">
        <v>441832</v>
      </c>
      <c r="I55" s="65">
        <v>1722</v>
      </c>
      <c r="J55" s="65">
        <v>0</v>
      </c>
      <c r="K55" s="65">
        <v>7608.3470399999997</v>
      </c>
      <c r="L55" s="66">
        <v>2.5000000000000001E-3</v>
      </c>
      <c r="M55" s="66">
        <v>1.1599999999999999E-2</v>
      </c>
      <c r="N55" s="66">
        <v>1.9E-3</v>
      </c>
    </row>
    <row r="56" spans="1:14">
      <c r="A56" t="s">
        <v>684</v>
      </c>
      <c r="B56" t="s">
        <v>685</v>
      </c>
      <c r="C56" t="s">
        <v>99</v>
      </c>
      <c r="D56" t="s">
        <v>122</v>
      </c>
      <c r="E56" t="s">
        <v>686</v>
      </c>
      <c r="F56" t="s">
        <v>124</v>
      </c>
      <c r="G56" t="s">
        <v>101</v>
      </c>
      <c r="H56" s="65">
        <v>13926</v>
      </c>
      <c r="I56" s="65">
        <v>19670</v>
      </c>
      <c r="J56" s="65">
        <v>0</v>
      </c>
      <c r="K56" s="65">
        <v>2739.2442000000001</v>
      </c>
      <c r="L56" s="66">
        <v>1.4E-3</v>
      </c>
      <c r="M56" s="66">
        <v>4.1999999999999997E-3</v>
      </c>
      <c r="N56" s="66">
        <v>6.9999999999999999E-4</v>
      </c>
    </row>
    <row r="57" spans="1:14">
      <c r="A57" t="s">
        <v>687</v>
      </c>
      <c r="B57" t="s">
        <v>688</v>
      </c>
      <c r="C57" t="s">
        <v>99</v>
      </c>
      <c r="D57" t="s">
        <v>122</v>
      </c>
      <c r="E57" t="s">
        <v>689</v>
      </c>
      <c r="F57" t="s">
        <v>124</v>
      </c>
      <c r="G57" t="s">
        <v>101</v>
      </c>
      <c r="H57" s="65">
        <v>102727</v>
      </c>
      <c r="I57" s="65">
        <v>1130</v>
      </c>
      <c r="J57" s="65">
        <v>0</v>
      </c>
      <c r="K57" s="65">
        <v>1160.8151</v>
      </c>
      <c r="L57" s="66">
        <v>1.1000000000000001E-3</v>
      </c>
      <c r="M57" s="66">
        <v>1.8E-3</v>
      </c>
      <c r="N57" s="66">
        <v>2.9999999999999997E-4</v>
      </c>
    </row>
    <row r="58" spans="1:14">
      <c r="A58" t="s">
        <v>690</v>
      </c>
      <c r="B58" t="s">
        <v>691</v>
      </c>
      <c r="C58" t="s">
        <v>99</v>
      </c>
      <c r="D58" t="s">
        <v>122</v>
      </c>
      <c r="E58" t="s">
        <v>692</v>
      </c>
      <c r="F58" t="s">
        <v>693</v>
      </c>
      <c r="G58" t="s">
        <v>101</v>
      </c>
      <c r="H58" s="65">
        <v>80740</v>
      </c>
      <c r="I58" s="65">
        <v>4886</v>
      </c>
      <c r="J58" s="65">
        <v>0</v>
      </c>
      <c r="K58" s="65">
        <v>3944.9564</v>
      </c>
      <c r="L58" s="66">
        <v>1.1000000000000001E-3</v>
      </c>
      <c r="M58" s="66">
        <v>6.0000000000000001E-3</v>
      </c>
      <c r="N58" s="66">
        <v>1E-3</v>
      </c>
    </row>
    <row r="59" spans="1:14">
      <c r="A59" t="s">
        <v>694</v>
      </c>
      <c r="B59" t="s">
        <v>695</v>
      </c>
      <c r="C59" t="s">
        <v>99</v>
      </c>
      <c r="D59" t="s">
        <v>122</v>
      </c>
      <c r="E59" t="s">
        <v>696</v>
      </c>
      <c r="F59" t="s">
        <v>693</v>
      </c>
      <c r="G59" t="s">
        <v>101</v>
      </c>
      <c r="H59" s="65">
        <v>16910</v>
      </c>
      <c r="I59" s="65">
        <v>15720</v>
      </c>
      <c r="J59" s="65">
        <v>0</v>
      </c>
      <c r="K59" s="65">
        <v>2658.252</v>
      </c>
      <c r="L59" s="66">
        <v>6.9999999999999999E-4</v>
      </c>
      <c r="M59" s="66">
        <v>4.0000000000000001E-3</v>
      </c>
      <c r="N59" s="66">
        <v>5.9999999999999995E-4</v>
      </c>
    </row>
    <row r="60" spans="1:14">
      <c r="A60" t="s">
        <v>697</v>
      </c>
      <c r="B60" t="s">
        <v>698</v>
      </c>
      <c r="C60" t="s">
        <v>99</v>
      </c>
      <c r="D60" t="s">
        <v>122</v>
      </c>
      <c r="E60" t="s">
        <v>699</v>
      </c>
      <c r="F60" t="s">
        <v>693</v>
      </c>
      <c r="G60" t="s">
        <v>101</v>
      </c>
      <c r="H60" s="65">
        <v>18192</v>
      </c>
      <c r="I60" s="65">
        <v>29250</v>
      </c>
      <c r="J60" s="65">
        <v>0</v>
      </c>
      <c r="K60" s="65">
        <v>5321.16</v>
      </c>
      <c r="L60" s="66">
        <v>1.1000000000000001E-3</v>
      </c>
      <c r="M60" s="66">
        <v>8.0999999999999996E-3</v>
      </c>
      <c r="N60" s="66">
        <v>1.2999999999999999E-3</v>
      </c>
    </row>
    <row r="61" spans="1:14">
      <c r="A61" t="s">
        <v>700</v>
      </c>
      <c r="B61" t="s">
        <v>701</v>
      </c>
      <c r="C61" t="s">
        <v>99</v>
      </c>
      <c r="D61" t="s">
        <v>122</v>
      </c>
      <c r="E61" t="s">
        <v>702</v>
      </c>
      <c r="F61" t="s">
        <v>450</v>
      </c>
      <c r="G61" t="s">
        <v>101</v>
      </c>
      <c r="H61" s="65">
        <v>743606</v>
      </c>
      <c r="I61" s="65">
        <v>1960</v>
      </c>
      <c r="J61" s="65">
        <v>0</v>
      </c>
      <c r="K61" s="65">
        <v>14574.677600000001</v>
      </c>
      <c r="L61" s="66">
        <v>3.8999999999999998E-3</v>
      </c>
      <c r="M61" s="66">
        <v>2.2200000000000001E-2</v>
      </c>
      <c r="N61" s="66">
        <v>3.5999999999999999E-3</v>
      </c>
    </row>
    <row r="62" spans="1:14">
      <c r="A62" t="s">
        <v>703</v>
      </c>
      <c r="B62" t="s">
        <v>704</v>
      </c>
      <c r="C62" t="s">
        <v>99</v>
      </c>
      <c r="D62" t="s">
        <v>122</v>
      </c>
      <c r="E62" t="s">
        <v>449</v>
      </c>
      <c r="F62" t="s">
        <v>450</v>
      </c>
      <c r="G62" t="s">
        <v>101</v>
      </c>
      <c r="H62" s="65">
        <v>126323.72</v>
      </c>
      <c r="I62" s="65">
        <v>1336</v>
      </c>
      <c r="J62" s="65">
        <v>0</v>
      </c>
      <c r="K62" s="65">
        <v>1687.6848992</v>
      </c>
      <c r="L62" s="66">
        <v>5.9999999999999995E-4</v>
      </c>
      <c r="M62" s="66">
        <v>2.5999999999999999E-3</v>
      </c>
      <c r="N62" s="66">
        <v>4.0000000000000002E-4</v>
      </c>
    </row>
    <row r="63" spans="1:14">
      <c r="A63" t="s">
        <v>705</v>
      </c>
      <c r="B63" t="s">
        <v>706</v>
      </c>
      <c r="C63" t="s">
        <v>99</v>
      </c>
      <c r="D63" t="s">
        <v>122</v>
      </c>
      <c r="E63" t="s">
        <v>491</v>
      </c>
      <c r="F63" t="s">
        <v>131</v>
      </c>
      <c r="G63" t="s">
        <v>101</v>
      </c>
      <c r="H63" s="65">
        <v>99946</v>
      </c>
      <c r="I63" s="65">
        <v>1492</v>
      </c>
      <c r="J63" s="65">
        <v>0</v>
      </c>
      <c r="K63" s="65">
        <v>1491.1943200000001</v>
      </c>
      <c r="L63" s="66">
        <v>5.0000000000000001E-4</v>
      </c>
      <c r="M63" s="66">
        <v>2.3E-3</v>
      </c>
      <c r="N63" s="66">
        <v>4.0000000000000002E-4</v>
      </c>
    </row>
    <row r="64" spans="1:14">
      <c r="A64" s="67" t="s">
        <v>707</v>
      </c>
      <c r="D64" s="14"/>
      <c r="E64" s="14"/>
      <c r="F64" s="14"/>
      <c r="H64" s="69">
        <v>11610581.25</v>
      </c>
      <c r="J64" s="69">
        <v>0</v>
      </c>
      <c r="K64" s="69">
        <v>40750.022919000003</v>
      </c>
      <c r="M64" s="68">
        <v>6.2E-2</v>
      </c>
      <c r="N64" s="68">
        <v>9.9000000000000008E-3</v>
      </c>
    </row>
    <row r="65" spans="1:14">
      <c r="A65" t="s">
        <v>708</v>
      </c>
      <c r="B65" t="s">
        <v>709</v>
      </c>
      <c r="C65" t="s">
        <v>99</v>
      </c>
      <c r="D65" t="s">
        <v>122</v>
      </c>
      <c r="E65" t="s">
        <v>710</v>
      </c>
      <c r="F65" t="s">
        <v>332</v>
      </c>
      <c r="G65" t="s">
        <v>101</v>
      </c>
      <c r="H65" s="65">
        <v>55010.25</v>
      </c>
      <c r="I65" s="65">
        <v>2954</v>
      </c>
      <c r="J65" s="65">
        <v>0</v>
      </c>
      <c r="K65" s="65">
        <v>1625.0027849999999</v>
      </c>
      <c r="L65" s="66">
        <v>4.0000000000000002E-4</v>
      </c>
      <c r="M65" s="66">
        <v>2.5000000000000001E-3</v>
      </c>
      <c r="N65" s="66">
        <v>4.0000000000000002E-4</v>
      </c>
    </row>
    <row r="66" spans="1:14">
      <c r="A66" t="s">
        <v>711</v>
      </c>
      <c r="B66" t="s">
        <v>712</v>
      </c>
      <c r="C66" t="s">
        <v>99</v>
      </c>
      <c r="D66" t="s">
        <v>122</v>
      </c>
      <c r="E66" t="s">
        <v>713</v>
      </c>
      <c r="F66" t="s">
        <v>418</v>
      </c>
      <c r="G66" t="s">
        <v>101</v>
      </c>
      <c r="H66" s="65">
        <v>544551</v>
      </c>
      <c r="I66" s="65">
        <v>1967</v>
      </c>
      <c r="J66" s="65">
        <v>0</v>
      </c>
      <c r="K66" s="65">
        <v>10711.31817</v>
      </c>
      <c r="L66" s="66">
        <v>1.0500000000000001E-2</v>
      </c>
      <c r="M66" s="66">
        <v>1.6299999999999999E-2</v>
      </c>
      <c r="N66" s="66">
        <v>2.5999999999999999E-3</v>
      </c>
    </row>
    <row r="67" spans="1:14">
      <c r="A67" t="s">
        <v>714</v>
      </c>
      <c r="B67" t="s">
        <v>715</v>
      </c>
      <c r="C67" t="s">
        <v>99</v>
      </c>
      <c r="D67" t="s">
        <v>122</v>
      </c>
      <c r="E67" t="s">
        <v>716</v>
      </c>
      <c r="F67" t="s">
        <v>523</v>
      </c>
      <c r="G67" t="s">
        <v>101</v>
      </c>
      <c r="H67" s="65">
        <v>1487184</v>
      </c>
      <c r="I67" s="65">
        <v>1040</v>
      </c>
      <c r="J67" s="65">
        <v>0</v>
      </c>
      <c r="K67" s="65">
        <v>15466.713599999999</v>
      </c>
      <c r="L67" s="66">
        <v>2.5899999999999999E-2</v>
      </c>
      <c r="M67" s="66">
        <v>2.35E-2</v>
      </c>
      <c r="N67" s="66">
        <v>3.8E-3</v>
      </c>
    </row>
    <row r="68" spans="1:14">
      <c r="A68" t="s">
        <v>717</v>
      </c>
      <c r="B68" t="s">
        <v>718</v>
      </c>
      <c r="C68" t="s">
        <v>99</v>
      </c>
      <c r="D68" t="s">
        <v>122</v>
      </c>
      <c r="E68" t="s">
        <v>719</v>
      </c>
      <c r="F68" t="s">
        <v>720</v>
      </c>
      <c r="G68" t="s">
        <v>101</v>
      </c>
      <c r="H68" s="65">
        <v>297600</v>
      </c>
      <c r="I68" s="65">
        <v>529.79999999999995</v>
      </c>
      <c r="J68" s="65">
        <v>0</v>
      </c>
      <c r="K68" s="65">
        <v>1576.6848</v>
      </c>
      <c r="L68" s="66">
        <v>7.3800000000000004E-2</v>
      </c>
      <c r="M68" s="66">
        <v>2.3999999999999998E-3</v>
      </c>
      <c r="N68" s="66">
        <v>4.0000000000000002E-4</v>
      </c>
    </row>
    <row r="69" spans="1:14">
      <c r="A69" t="s">
        <v>721</v>
      </c>
      <c r="B69" t="s">
        <v>722</v>
      </c>
      <c r="C69" t="s">
        <v>99</v>
      </c>
      <c r="D69" t="s">
        <v>122</v>
      </c>
      <c r="E69" t="s">
        <v>723</v>
      </c>
      <c r="F69" t="s">
        <v>724</v>
      </c>
      <c r="G69" t="s">
        <v>101</v>
      </c>
      <c r="H69" s="65">
        <v>54054</v>
      </c>
      <c r="I69" s="65">
        <v>1472</v>
      </c>
      <c r="J69" s="65">
        <v>0</v>
      </c>
      <c r="K69" s="65">
        <v>795.67488000000003</v>
      </c>
      <c r="L69" s="66">
        <v>2E-3</v>
      </c>
      <c r="M69" s="66">
        <v>1.1999999999999999E-3</v>
      </c>
      <c r="N69" s="66">
        <v>2.0000000000000001E-4</v>
      </c>
    </row>
    <row r="70" spans="1:14">
      <c r="A70" t="s">
        <v>725</v>
      </c>
      <c r="B70" t="s">
        <v>726</v>
      </c>
      <c r="C70" t="s">
        <v>99</v>
      </c>
      <c r="D70" t="s">
        <v>122</v>
      </c>
      <c r="E70" t="s">
        <v>727</v>
      </c>
      <c r="F70" t="s">
        <v>357</v>
      </c>
      <c r="G70" t="s">
        <v>101</v>
      </c>
      <c r="H70" s="65">
        <v>8370894</v>
      </c>
      <c r="I70" s="65">
        <v>63</v>
      </c>
      <c r="J70" s="65">
        <v>0</v>
      </c>
      <c r="K70" s="65">
        <v>5273.6632200000004</v>
      </c>
      <c r="L70" s="66">
        <v>4.7899999999999998E-2</v>
      </c>
      <c r="M70" s="66">
        <v>8.0000000000000002E-3</v>
      </c>
      <c r="N70" s="66">
        <v>1.2999999999999999E-3</v>
      </c>
    </row>
    <row r="71" spans="1:14">
      <c r="A71" t="s">
        <v>728</v>
      </c>
      <c r="B71" t="s">
        <v>729</v>
      </c>
      <c r="C71" t="s">
        <v>99</v>
      </c>
      <c r="D71" t="s">
        <v>122</v>
      </c>
      <c r="E71" t="s">
        <v>730</v>
      </c>
      <c r="F71" t="s">
        <v>338</v>
      </c>
      <c r="G71" t="s">
        <v>101</v>
      </c>
      <c r="H71" s="65">
        <v>699200</v>
      </c>
      <c r="I71" s="65">
        <v>685.1</v>
      </c>
      <c r="J71" s="65">
        <v>0</v>
      </c>
      <c r="K71" s="65">
        <v>4790.2191999999995</v>
      </c>
      <c r="L71" s="66">
        <v>6.3E-3</v>
      </c>
      <c r="M71" s="66">
        <v>7.3000000000000001E-3</v>
      </c>
      <c r="N71" s="66">
        <v>1.1999999999999999E-3</v>
      </c>
    </row>
    <row r="72" spans="1:14">
      <c r="A72" t="s">
        <v>731</v>
      </c>
      <c r="B72" t="s">
        <v>732</v>
      </c>
      <c r="C72" t="s">
        <v>99</v>
      </c>
      <c r="D72" t="s">
        <v>122</v>
      </c>
      <c r="E72" t="s">
        <v>733</v>
      </c>
      <c r="F72" t="s">
        <v>734</v>
      </c>
      <c r="G72" t="s">
        <v>101</v>
      </c>
      <c r="H72" s="65">
        <v>102088</v>
      </c>
      <c r="I72" s="65">
        <v>500.3</v>
      </c>
      <c r="J72" s="65">
        <v>0</v>
      </c>
      <c r="K72" s="65">
        <v>510.746264</v>
      </c>
      <c r="L72" s="66">
        <v>1.5E-3</v>
      </c>
      <c r="M72" s="66">
        <v>8.0000000000000004E-4</v>
      </c>
      <c r="N72" s="66">
        <v>1E-4</v>
      </c>
    </row>
    <row r="73" spans="1:14">
      <c r="A73" s="67" t="s">
        <v>735</v>
      </c>
      <c r="D73" s="14"/>
      <c r="E73" s="14"/>
      <c r="F73" s="14"/>
      <c r="H73" s="69">
        <v>0</v>
      </c>
      <c r="J73" s="69">
        <v>0</v>
      </c>
      <c r="K73" s="69">
        <v>0</v>
      </c>
      <c r="M73" s="68">
        <v>0</v>
      </c>
      <c r="N73" s="68">
        <v>0</v>
      </c>
    </row>
    <row r="74" spans="1:14">
      <c r="A74" t="s">
        <v>227</v>
      </c>
      <c r="B74" t="s">
        <v>227</v>
      </c>
      <c r="D74" s="14"/>
      <c r="E74" s="14"/>
      <c r="F74" t="s">
        <v>227</v>
      </c>
      <c r="G74" t="s">
        <v>227</v>
      </c>
      <c r="H74" s="65">
        <v>0</v>
      </c>
      <c r="I74" s="65">
        <v>0</v>
      </c>
      <c r="K74" s="65">
        <v>0</v>
      </c>
      <c r="L74" s="66">
        <v>0</v>
      </c>
      <c r="M74" s="66">
        <v>0</v>
      </c>
      <c r="N74" s="66">
        <v>0</v>
      </c>
    </row>
    <row r="75" spans="1:14">
      <c r="A75" s="67" t="s">
        <v>232</v>
      </c>
      <c r="D75" s="14"/>
      <c r="E75" s="14"/>
      <c r="F75" s="14"/>
      <c r="H75" s="69">
        <v>1062298.1599999999</v>
      </c>
      <c r="J75" s="69">
        <v>34.345173760000002</v>
      </c>
      <c r="K75" s="69">
        <v>210041.64558904801</v>
      </c>
      <c r="M75" s="68">
        <v>0.31969999999999998</v>
      </c>
      <c r="N75" s="68">
        <v>5.1200000000000002E-2</v>
      </c>
    </row>
    <row r="76" spans="1:14">
      <c r="A76" s="67" t="s">
        <v>297</v>
      </c>
      <c r="D76" s="14"/>
      <c r="E76" s="14"/>
      <c r="F76" s="14"/>
      <c r="H76" s="69">
        <v>343084</v>
      </c>
      <c r="J76" s="69">
        <v>0</v>
      </c>
      <c r="K76" s="69">
        <v>71455.795484200004</v>
      </c>
      <c r="M76" s="68">
        <v>0.10879999999999999</v>
      </c>
      <c r="N76" s="68">
        <v>1.7399999999999999E-2</v>
      </c>
    </row>
    <row r="77" spans="1:14">
      <c r="A77" t="s">
        <v>736</v>
      </c>
      <c r="B77" t="s">
        <v>737</v>
      </c>
      <c r="C77" t="s">
        <v>738</v>
      </c>
      <c r="D77" t="s">
        <v>560</v>
      </c>
      <c r="E77" t="s">
        <v>739</v>
      </c>
      <c r="F77" t="s">
        <v>740</v>
      </c>
      <c r="G77" t="s">
        <v>105</v>
      </c>
      <c r="H77" s="65">
        <v>227872</v>
      </c>
      <c r="I77" s="65">
        <v>1218</v>
      </c>
      <c r="J77" s="65">
        <v>0</v>
      </c>
      <c r="K77" s="65">
        <v>9048.0679295999998</v>
      </c>
      <c r="L77" s="66">
        <v>4.5999999999999999E-3</v>
      </c>
      <c r="M77" s="66">
        <v>1.38E-2</v>
      </c>
      <c r="N77" s="66">
        <v>2.2000000000000001E-3</v>
      </c>
    </row>
    <row r="78" spans="1:14">
      <c r="A78" t="s">
        <v>741</v>
      </c>
      <c r="B78" t="s">
        <v>742</v>
      </c>
      <c r="C78" t="s">
        <v>567</v>
      </c>
      <c r="D78" t="s">
        <v>560</v>
      </c>
      <c r="E78" t="s">
        <v>743</v>
      </c>
      <c r="F78" t="s">
        <v>744</v>
      </c>
      <c r="G78" t="s">
        <v>105</v>
      </c>
      <c r="H78" s="65">
        <v>48587</v>
      </c>
      <c r="I78" s="65">
        <v>12433</v>
      </c>
      <c r="J78" s="65">
        <v>0</v>
      </c>
      <c r="K78" s="65">
        <v>19693.078774599999</v>
      </c>
      <c r="L78" s="66">
        <v>1.1000000000000001E-3</v>
      </c>
      <c r="M78" s="66">
        <v>0.03</v>
      </c>
      <c r="N78" s="66">
        <v>4.7999999999999996E-3</v>
      </c>
    </row>
    <row r="79" spans="1:14">
      <c r="A79" t="s">
        <v>745</v>
      </c>
      <c r="B79" t="s">
        <v>746</v>
      </c>
      <c r="C79" t="s">
        <v>567</v>
      </c>
      <c r="D79" t="s">
        <v>560</v>
      </c>
      <c r="E79" t="s">
        <v>747</v>
      </c>
      <c r="F79" t="s">
        <v>748</v>
      </c>
      <c r="G79" t="s">
        <v>105</v>
      </c>
      <c r="H79" s="65">
        <v>20427</v>
      </c>
      <c r="I79" s="65">
        <v>11613</v>
      </c>
      <c r="J79" s="65">
        <v>0</v>
      </c>
      <c r="K79" s="65">
        <v>7733.3312826000001</v>
      </c>
      <c r="L79" s="66">
        <v>2.0000000000000001E-4</v>
      </c>
      <c r="M79" s="66">
        <v>1.18E-2</v>
      </c>
      <c r="N79" s="66">
        <v>1.9E-3</v>
      </c>
    </row>
    <row r="80" spans="1:14">
      <c r="A80" t="s">
        <v>749</v>
      </c>
      <c r="B80" t="s">
        <v>750</v>
      </c>
      <c r="C80" t="s">
        <v>567</v>
      </c>
      <c r="D80" t="s">
        <v>560</v>
      </c>
      <c r="E80" t="s">
        <v>751</v>
      </c>
      <c r="F80" t="s">
        <v>748</v>
      </c>
      <c r="G80" t="s">
        <v>105</v>
      </c>
      <c r="H80" s="65">
        <v>13256</v>
      </c>
      <c r="I80" s="65">
        <v>24249</v>
      </c>
      <c r="J80" s="65">
        <v>0</v>
      </c>
      <c r="K80" s="65">
        <v>10479.098654400001</v>
      </c>
      <c r="L80" s="66">
        <v>4.0000000000000002E-4</v>
      </c>
      <c r="M80" s="66">
        <v>1.6E-2</v>
      </c>
      <c r="N80" s="66">
        <v>2.5999999999999999E-3</v>
      </c>
    </row>
    <row r="81" spans="1:14">
      <c r="A81" t="s">
        <v>752</v>
      </c>
      <c r="B81" t="s">
        <v>753</v>
      </c>
      <c r="C81" t="s">
        <v>738</v>
      </c>
      <c r="D81" t="s">
        <v>560</v>
      </c>
      <c r="E81" t="s">
        <v>754</v>
      </c>
      <c r="F81" t="s">
        <v>748</v>
      </c>
      <c r="G81" t="s">
        <v>105</v>
      </c>
      <c r="H81" s="65">
        <v>10281</v>
      </c>
      <c r="I81" s="65">
        <v>29028</v>
      </c>
      <c r="J81" s="65">
        <v>0</v>
      </c>
      <c r="K81" s="65">
        <v>9729.0418967999994</v>
      </c>
      <c r="L81" s="66">
        <v>2.0000000000000001E-4</v>
      </c>
      <c r="M81" s="66">
        <v>1.4800000000000001E-2</v>
      </c>
      <c r="N81" s="66">
        <v>2.3999999999999998E-3</v>
      </c>
    </row>
    <row r="82" spans="1:14">
      <c r="A82" t="s">
        <v>755</v>
      </c>
      <c r="B82" t="s">
        <v>756</v>
      </c>
      <c r="C82" t="s">
        <v>567</v>
      </c>
      <c r="D82" t="s">
        <v>560</v>
      </c>
      <c r="E82" t="s">
        <v>757</v>
      </c>
      <c r="F82" t="s">
        <v>748</v>
      </c>
      <c r="G82" t="s">
        <v>105</v>
      </c>
      <c r="H82" s="65">
        <v>7480</v>
      </c>
      <c r="I82" s="65">
        <v>4493</v>
      </c>
      <c r="J82" s="65">
        <v>0</v>
      </c>
      <c r="K82" s="65">
        <v>1095.609064</v>
      </c>
      <c r="L82" s="66">
        <v>1E-4</v>
      </c>
      <c r="M82" s="66">
        <v>1.6999999999999999E-3</v>
      </c>
      <c r="N82" s="66">
        <v>2.9999999999999997E-4</v>
      </c>
    </row>
    <row r="83" spans="1:14">
      <c r="A83" t="s">
        <v>758</v>
      </c>
      <c r="B83" t="s">
        <v>759</v>
      </c>
      <c r="C83" t="s">
        <v>567</v>
      </c>
      <c r="D83" t="s">
        <v>560</v>
      </c>
      <c r="E83" t="s">
        <v>760</v>
      </c>
      <c r="F83" t="s">
        <v>761</v>
      </c>
      <c r="G83" t="s">
        <v>105</v>
      </c>
      <c r="H83" s="65">
        <v>15181</v>
      </c>
      <c r="I83" s="65">
        <v>27637</v>
      </c>
      <c r="J83" s="65">
        <v>0</v>
      </c>
      <c r="K83" s="65">
        <v>13677.567882200001</v>
      </c>
      <c r="L83" s="66">
        <v>2.9999999999999997E-4</v>
      </c>
      <c r="M83" s="66">
        <v>2.0799999999999999E-2</v>
      </c>
      <c r="N83" s="66">
        <v>3.3E-3</v>
      </c>
    </row>
    <row r="84" spans="1:14">
      <c r="A84" s="67" t="s">
        <v>298</v>
      </c>
      <c r="D84" s="14"/>
      <c r="E84" s="14"/>
      <c r="F84" s="14"/>
      <c r="H84" s="69">
        <v>719214.16</v>
      </c>
      <c r="J84" s="69">
        <v>34.345173760000002</v>
      </c>
      <c r="K84" s="69">
        <v>138585.85010484801</v>
      </c>
      <c r="M84" s="68">
        <v>0.21099999999999999</v>
      </c>
      <c r="N84" s="68">
        <v>3.3799999999999997E-2</v>
      </c>
    </row>
    <row r="85" spans="1:14">
      <c r="A85" t="s">
        <v>762</v>
      </c>
      <c r="B85" t="s">
        <v>763</v>
      </c>
      <c r="C85" t="s">
        <v>99</v>
      </c>
      <c r="D85" t="s">
        <v>560</v>
      </c>
      <c r="E85" t="s">
        <v>764</v>
      </c>
      <c r="F85" t="s">
        <v>765</v>
      </c>
      <c r="G85" t="s">
        <v>105</v>
      </c>
      <c r="H85" s="65">
        <v>7514</v>
      </c>
      <c r="I85" s="65">
        <v>34771</v>
      </c>
      <c r="J85" s="65">
        <v>0</v>
      </c>
      <c r="K85" s="65">
        <v>8517.3789844000003</v>
      </c>
      <c r="L85" s="66">
        <v>0</v>
      </c>
      <c r="M85" s="66">
        <v>1.2999999999999999E-2</v>
      </c>
      <c r="N85" s="66">
        <v>2.0999999999999999E-3</v>
      </c>
    </row>
    <row r="86" spans="1:14">
      <c r="A86" t="s">
        <v>766</v>
      </c>
      <c r="B86" t="s">
        <v>767</v>
      </c>
      <c r="C86" t="s">
        <v>768</v>
      </c>
      <c r="D86" t="s">
        <v>560</v>
      </c>
      <c r="E86" t="s">
        <v>769</v>
      </c>
      <c r="F86" t="s">
        <v>765</v>
      </c>
      <c r="G86" t="s">
        <v>105</v>
      </c>
      <c r="H86" s="65">
        <v>3370</v>
      </c>
      <c r="I86" s="65">
        <v>178350</v>
      </c>
      <c r="J86" s="65">
        <v>0</v>
      </c>
      <c r="K86" s="65">
        <v>19593.887699999999</v>
      </c>
      <c r="L86" s="66">
        <v>0</v>
      </c>
      <c r="M86" s="66">
        <v>2.98E-2</v>
      </c>
      <c r="N86" s="66">
        <v>4.7999999999999996E-3</v>
      </c>
    </row>
    <row r="87" spans="1:14">
      <c r="A87" t="s">
        <v>770</v>
      </c>
      <c r="B87" t="s">
        <v>771</v>
      </c>
      <c r="C87" t="s">
        <v>768</v>
      </c>
      <c r="D87" t="s">
        <v>560</v>
      </c>
      <c r="E87" t="s">
        <v>772</v>
      </c>
      <c r="F87" t="s">
        <v>773</v>
      </c>
      <c r="G87" t="s">
        <v>109</v>
      </c>
      <c r="H87" s="65">
        <v>720</v>
      </c>
      <c r="I87" s="65">
        <v>2200</v>
      </c>
      <c r="J87" s="65">
        <v>1.2833337600000001</v>
      </c>
      <c r="K87" s="65">
        <v>62.660165759999998</v>
      </c>
      <c r="L87" s="66">
        <v>0</v>
      </c>
      <c r="M87" s="66">
        <v>1E-4</v>
      </c>
      <c r="N87" s="66">
        <v>0</v>
      </c>
    </row>
    <row r="88" spans="1:14">
      <c r="A88" t="s">
        <v>774</v>
      </c>
      <c r="B88" t="s">
        <v>775</v>
      </c>
      <c r="C88" t="s">
        <v>122</v>
      </c>
      <c r="D88" t="s">
        <v>560</v>
      </c>
      <c r="E88" t="s">
        <v>776</v>
      </c>
      <c r="F88" t="s">
        <v>773</v>
      </c>
      <c r="G88" t="s">
        <v>109</v>
      </c>
      <c r="H88" s="65">
        <v>244648.08</v>
      </c>
      <c r="I88" s="65">
        <v>300</v>
      </c>
      <c r="J88" s="65">
        <v>0</v>
      </c>
      <c r="K88" s="65">
        <v>2843.8871411519999</v>
      </c>
      <c r="L88" s="66">
        <v>5.9999999999999995E-4</v>
      </c>
      <c r="M88" s="66">
        <v>4.3E-3</v>
      </c>
      <c r="N88" s="66">
        <v>6.9999999999999999E-4</v>
      </c>
    </row>
    <row r="89" spans="1:14">
      <c r="A89" t="s">
        <v>777</v>
      </c>
      <c r="B89" t="s">
        <v>778</v>
      </c>
      <c r="C89" t="s">
        <v>779</v>
      </c>
      <c r="D89" t="s">
        <v>560</v>
      </c>
      <c r="E89" t="s">
        <v>780</v>
      </c>
      <c r="F89" t="s">
        <v>773</v>
      </c>
      <c r="G89" t="s">
        <v>112</v>
      </c>
      <c r="H89" s="65">
        <v>59142</v>
      </c>
      <c r="I89" s="65">
        <v>1704</v>
      </c>
      <c r="J89" s="65">
        <v>0</v>
      </c>
      <c r="K89" s="65">
        <v>4552.8462603360003</v>
      </c>
      <c r="L89" s="66">
        <v>1.4E-3</v>
      </c>
      <c r="M89" s="66">
        <v>6.8999999999999999E-3</v>
      </c>
      <c r="N89" s="66">
        <v>1.1000000000000001E-3</v>
      </c>
    </row>
    <row r="90" spans="1:14">
      <c r="A90" t="s">
        <v>781</v>
      </c>
      <c r="B90" t="s">
        <v>782</v>
      </c>
      <c r="C90" t="s">
        <v>567</v>
      </c>
      <c r="D90" t="s">
        <v>560</v>
      </c>
      <c r="E90" t="s">
        <v>783</v>
      </c>
      <c r="F90" t="s">
        <v>784</v>
      </c>
      <c r="G90" t="s">
        <v>105</v>
      </c>
      <c r="H90" s="65">
        <v>7025</v>
      </c>
      <c r="I90" s="65">
        <v>80010</v>
      </c>
      <c r="J90" s="65">
        <v>3.6642399999999999</v>
      </c>
      <c r="K90" s="65">
        <v>18327.15439</v>
      </c>
      <c r="L90" s="66">
        <v>0</v>
      </c>
      <c r="M90" s="66">
        <v>2.7900000000000001E-2</v>
      </c>
      <c r="N90" s="66">
        <v>4.4999999999999997E-3</v>
      </c>
    </row>
    <row r="91" spans="1:14">
      <c r="A91" t="s">
        <v>785</v>
      </c>
      <c r="B91" t="s">
        <v>786</v>
      </c>
      <c r="C91" t="s">
        <v>567</v>
      </c>
      <c r="D91" t="s">
        <v>560</v>
      </c>
      <c r="E91" t="s">
        <v>787</v>
      </c>
      <c r="F91" t="s">
        <v>784</v>
      </c>
      <c r="G91" t="s">
        <v>105</v>
      </c>
      <c r="H91" s="65">
        <v>31892</v>
      </c>
      <c r="I91" s="65">
        <v>12016</v>
      </c>
      <c r="J91" s="65">
        <v>29.397600000000001</v>
      </c>
      <c r="K91" s="65">
        <v>12522.182867199999</v>
      </c>
      <c r="L91" s="66">
        <v>0</v>
      </c>
      <c r="M91" s="66">
        <v>1.9099999999999999E-2</v>
      </c>
      <c r="N91" s="66">
        <v>3.0999999999999999E-3</v>
      </c>
    </row>
    <row r="92" spans="1:14">
      <c r="A92" t="s">
        <v>788</v>
      </c>
      <c r="B92" t="s">
        <v>789</v>
      </c>
      <c r="C92" t="s">
        <v>567</v>
      </c>
      <c r="D92" t="s">
        <v>560</v>
      </c>
      <c r="E92" t="s">
        <v>790</v>
      </c>
      <c r="F92" t="s">
        <v>748</v>
      </c>
      <c r="G92" t="s">
        <v>105</v>
      </c>
      <c r="H92" s="65">
        <v>32524</v>
      </c>
      <c r="I92" s="65">
        <v>22678</v>
      </c>
      <c r="J92" s="65">
        <v>0</v>
      </c>
      <c r="K92" s="65">
        <v>24045.0842672</v>
      </c>
      <c r="L92" s="66">
        <v>0</v>
      </c>
      <c r="M92" s="66">
        <v>3.6600000000000001E-2</v>
      </c>
      <c r="N92" s="66">
        <v>5.8999999999999999E-3</v>
      </c>
    </row>
    <row r="93" spans="1:14">
      <c r="A93" t="s">
        <v>791</v>
      </c>
      <c r="B93" t="s">
        <v>792</v>
      </c>
      <c r="C93" t="s">
        <v>567</v>
      </c>
      <c r="D93" t="s">
        <v>560</v>
      </c>
      <c r="E93" t="s">
        <v>793</v>
      </c>
      <c r="F93" t="s">
        <v>748</v>
      </c>
      <c r="G93" t="s">
        <v>105</v>
      </c>
      <c r="H93" s="65">
        <v>739</v>
      </c>
      <c r="I93" s="65">
        <v>344016</v>
      </c>
      <c r="J93" s="65">
        <v>0</v>
      </c>
      <c r="K93" s="65">
        <v>8287.8270623999997</v>
      </c>
      <c r="L93" s="66">
        <v>0</v>
      </c>
      <c r="M93" s="66">
        <v>1.26E-2</v>
      </c>
      <c r="N93" s="66">
        <v>2E-3</v>
      </c>
    </row>
    <row r="94" spans="1:14">
      <c r="A94" t="s">
        <v>794</v>
      </c>
      <c r="B94" t="s">
        <v>795</v>
      </c>
      <c r="C94" t="s">
        <v>567</v>
      </c>
      <c r="D94" t="s">
        <v>560</v>
      </c>
      <c r="E94" t="s">
        <v>796</v>
      </c>
      <c r="F94" t="s">
        <v>748</v>
      </c>
      <c r="G94" t="s">
        <v>105</v>
      </c>
      <c r="H94" s="65">
        <v>23208</v>
      </c>
      <c r="I94" s="65">
        <v>27090</v>
      </c>
      <c r="J94" s="65">
        <v>0</v>
      </c>
      <c r="K94" s="65">
        <v>20495.773872000002</v>
      </c>
      <c r="L94" s="66">
        <v>0</v>
      </c>
      <c r="M94" s="66">
        <v>3.1199999999999999E-2</v>
      </c>
      <c r="N94" s="66">
        <v>5.0000000000000001E-3</v>
      </c>
    </row>
    <row r="95" spans="1:14">
      <c r="A95" t="s">
        <v>797</v>
      </c>
      <c r="B95" t="s">
        <v>798</v>
      </c>
      <c r="C95" t="s">
        <v>567</v>
      </c>
      <c r="D95" t="s">
        <v>560</v>
      </c>
      <c r="E95" t="s">
        <v>799</v>
      </c>
      <c r="F95" t="s">
        <v>748</v>
      </c>
      <c r="G95" t="s">
        <v>105</v>
      </c>
      <c r="H95" s="65">
        <v>55162</v>
      </c>
      <c r="I95" s="65">
        <v>7530</v>
      </c>
      <c r="J95" s="65">
        <v>0</v>
      </c>
      <c r="K95" s="65">
        <v>13541.057435999999</v>
      </c>
      <c r="L95" s="66">
        <v>0</v>
      </c>
      <c r="M95" s="66">
        <v>2.06E-2</v>
      </c>
      <c r="N95" s="66">
        <v>3.3E-3</v>
      </c>
    </row>
    <row r="96" spans="1:14">
      <c r="A96" t="s">
        <v>800</v>
      </c>
      <c r="B96" t="s">
        <v>801</v>
      </c>
      <c r="C96" t="s">
        <v>567</v>
      </c>
      <c r="D96" t="s">
        <v>560</v>
      </c>
      <c r="E96" t="s">
        <v>802</v>
      </c>
      <c r="F96" t="s">
        <v>761</v>
      </c>
      <c r="G96" t="s">
        <v>105</v>
      </c>
      <c r="H96" s="65">
        <v>8370</v>
      </c>
      <c r="I96" s="65">
        <v>13696</v>
      </c>
      <c r="J96" s="65">
        <v>0</v>
      </c>
      <c r="K96" s="65">
        <v>3737.1179520000001</v>
      </c>
      <c r="L96" s="66">
        <v>0</v>
      </c>
      <c r="M96" s="66">
        <v>5.7000000000000002E-3</v>
      </c>
      <c r="N96" s="66">
        <v>8.9999999999999998E-4</v>
      </c>
    </row>
    <row r="97" spans="1:14">
      <c r="A97" t="s">
        <v>803</v>
      </c>
      <c r="B97" t="s">
        <v>804</v>
      </c>
      <c r="C97" t="s">
        <v>567</v>
      </c>
      <c r="D97" t="s">
        <v>560</v>
      </c>
      <c r="E97" t="s">
        <v>805</v>
      </c>
      <c r="F97" t="s">
        <v>761</v>
      </c>
      <c r="G97" t="s">
        <v>105</v>
      </c>
      <c r="H97" s="65">
        <v>252</v>
      </c>
      <c r="I97" s="65">
        <v>250632</v>
      </c>
      <c r="J97" s="65">
        <v>0</v>
      </c>
      <c r="K97" s="65">
        <v>2058.9920063999998</v>
      </c>
      <c r="L97" s="66">
        <v>0</v>
      </c>
      <c r="M97" s="66">
        <v>3.0999999999999999E-3</v>
      </c>
      <c r="N97" s="66">
        <v>5.0000000000000001E-4</v>
      </c>
    </row>
    <row r="98" spans="1:14">
      <c r="A98" t="s">
        <v>806</v>
      </c>
      <c r="B98" t="s">
        <v>807</v>
      </c>
      <c r="C98" t="s">
        <v>122</v>
      </c>
      <c r="D98" t="s">
        <v>560</v>
      </c>
      <c r="E98" t="s">
        <v>776</v>
      </c>
      <c r="F98" t="s">
        <v>122</v>
      </c>
      <c r="G98" t="s">
        <v>109</v>
      </c>
      <c r="H98" s="65">
        <v>244648.08</v>
      </c>
      <c r="I98" s="65">
        <v>0</v>
      </c>
      <c r="J98" s="65">
        <v>0</v>
      </c>
      <c r="K98" s="65">
        <v>0</v>
      </c>
      <c r="L98" s="66">
        <v>0</v>
      </c>
      <c r="M98" s="66">
        <v>0</v>
      </c>
      <c r="N98" s="66">
        <v>0</v>
      </c>
    </row>
    <row r="99" spans="1:14">
      <c r="A99" s="88" t="s">
        <v>234</v>
      </c>
      <c r="D99" s="14"/>
      <c r="E99" s="14"/>
      <c r="F99" s="14"/>
    </row>
    <row r="100" spans="1:14">
      <c r="A100" s="88" t="s">
        <v>291</v>
      </c>
      <c r="D100" s="14"/>
      <c r="E100" s="14"/>
      <c r="F100" s="14"/>
    </row>
    <row r="101" spans="1:14">
      <c r="A101" s="88" t="s">
        <v>292</v>
      </c>
      <c r="D101" s="14"/>
      <c r="E101" s="14"/>
      <c r="F101" s="14"/>
    </row>
    <row r="102" spans="1:14">
      <c r="A102" s="88" t="s">
        <v>293</v>
      </c>
      <c r="D102" s="14"/>
      <c r="E102" s="14"/>
      <c r="F102" s="14"/>
    </row>
    <row r="103" spans="1:14">
      <c r="A103" s="88" t="s">
        <v>294</v>
      </c>
      <c r="D103" s="14"/>
      <c r="E103" s="14"/>
      <c r="F103" s="14"/>
    </row>
    <row r="104" spans="1:14" hidden="1"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140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BJ5" s="16"/>
    </row>
    <row r="6" spans="1:62" ht="26.25" customHeight="1">
      <c r="A6" s="102" t="s">
        <v>193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17824958.140000001</v>
      </c>
      <c r="H10" s="7"/>
      <c r="I10" s="63">
        <v>464.74990000000003</v>
      </c>
      <c r="J10" s="63">
        <v>846324.95087736996</v>
      </c>
      <c r="K10" s="7"/>
      <c r="L10" s="64">
        <v>1</v>
      </c>
      <c r="M10" s="64">
        <v>0.2064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13690425.140000001</v>
      </c>
      <c r="I11" s="69">
        <v>0</v>
      </c>
      <c r="J11" s="69">
        <v>161603.59969517001</v>
      </c>
      <c r="L11" s="68">
        <v>0.19089999999999999</v>
      </c>
      <c r="M11" s="68">
        <v>3.9399999999999998E-2</v>
      </c>
    </row>
    <row r="12" spans="1:62">
      <c r="A12" s="67" t="s">
        <v>808</v>
      </c>
      <c r="C12" s="14"/>
      <c r="D12" s="14"/>
      <c r="E12" s="14"/>
      <c r="F12" s="14"/>
      <c r="G12" s="69">
        <v>2719148</v>
      </c>
      <c r="I12" s="69">
        <v>0</v>
      </c>
      <c r="J12" s="69">
        <v>66964.462698999996</v>
      </c>
      <c r="L12" s="68">
        <v>7.9100000000000004E-2</v>
      </c>
      <c r="M12" s="68">
        <v>1.6299999999999999E-2</v>
      </c>
    </row>
    <row r="13" spans="1:62">
      <c r="A13" t="s">
        <v>809</v>
      </c>
      <c r="B13" t="s">
        <v>810</v>
      </c>
      <c r="C13" t="s">
        <v>99</v>
      </c>
      <c r="D13" t="s">
        <v>811</v>
      </c>
      <c r="E13" t="s">
        <v>812</v>
      </c>
      <c r="F13" t="s">
        <v>101</v>
      </c>
      <c r="G13" s="65">
        <v>565571</v>
      </c>
      <c r="H13" s="65">
        <v>929.9</v>
      </c>
      <c r="I13" s="65">
        <v>0</v>
      </c>
      <c r="J13" s="65">
        <v>5259.244729</v>
      </c>
      <c r="K13" s="66">
        <v>1.0500000000000001E-2</v>
      </c>
      <c r="L13" s="66">
        <v>6.1999999999999998E-3</v>
      </c>
      <c r="M13" s="66">
        <v>1.2999999999999999E-3</v>
      </c>
    </row>
    <row r="14" spans="1:62">
      <c r="A14" t="s">
        <v>813</v>
      </c>
      <c r="B14" t="s">
        <v>814</v>
      </c>
      <c r="C14" t="s">
        <v>99</v>
      </c>
      <c r="D14" t="s">
        <v>815</v>
      </c>
      <c r="E14" t="s">
        <v>812</v>
      </c>
      <c r="F14" t="s">
        <v>101</v>
      </c>
      <c r="G14" s="65">
        <v>683877</v>
      </c>
      <c r="H14" s="65">
        <v>2386</v>
      </c>
      <c r="I14" s="65">
        <v>0</v>
      </c>
      <c r="J14" s="65">
        <v>16317.30522</v>
      </c>
      <c r="K14" s="66">
        <v>2.8E-3</v>
      </c>
      <c r="L14" s="66">
        <v>1.9300000000000001E-2</v>
      </c>
      <c r="M14" s="66">
        <v>4.0000000000000001E-3</v>
      </c>
    </row>
    <row r="15" spans="1:62">
      <c r="A15" t="s">
        <v>816</v>
      </c>
      <c r="B15" t="s">
        <v>817</v>
      </c>
      <c r="C15" t="s">
        <v>99</v>
      </c>
      <c r="D15" t="s">
        <v>815</v>
      </c>
      <c r="E15" t="s">
        <v>812</v>
      </c>
      <c r="F15" t="s">
        <v>101</v>
      </c>
      <c r="G15" s="65">
        <v>693789</v>
      </c>
      <c r="H15" s="65">
        <v>1675</v>
      </c>
      <c r="I15" s="65">
        <v>0</v>
      </c>
      <c r="J15" s="65">
        <v>11620.965749999999</v>
      </c>
      <c r="K15" s="66">
        <v>2.2000000000000001E-3</v>
      </c>
      <c r="L15" s="66">
        <v>1.37E-2</v>
      </c>
      <c r="M15" s="66">
        <v>2.8E-3</v>
      </c>
    </row>
    <row r="16" spans="1:62">
      <c r="A16" t="s">
        <v>818</v>
      </c>
      <c r="B16" t="s">
        <v>819</v>
      </c>
      <c r="C16" t="s">
        <v>99</v>
      </c>
      <c r="D16" t="s">
        <v>820</v>
      </c>
      <c r="E16" t="s">
        <v>812</v>
      </c>
      <c r="F16" t="s">
        <v>101</v>
      </c>
      <c r="G16" s="65">
        <v>650319</v>
      </c>
      <c r="H16" s="65">
        <v>1850</v>
      </c>
      <c r="I16" s="65">
        <v>0</v>
      </c>
      <c r="J16" s="65">
        <v>12030.9015</v>
      </c>
      <c r="K16" s="66">
        <v>6.9999999999999999E-4</v>
      </c>
      <c r="L16" s="66">
        <v>1.4200000000000001E-2</v>
      </c>
      <c r="M16" s="66">
        <v>2.8999999999999998E-3</v>
      </c>
    </row>
    <row r="17" spans="1:13">
      <c r="A17" t="s">
        <v>821</v>
      </c>
      <c r="B17" t="s">
        <v>822</v>
      </c>
      <c r="C17" t="s">
        <v>99</v>
      </c>
      <c r="D17" t="s">
        <v>823</v>
      </c>
      <c r="E17" t="s">
        <v>812</v>
      </c>
      <c r="F17" t="s">
        <v>101</v>
      </c>
      <c r="G17" s="65">
        <v>76419</v>
      </c>
      <c r="H17" s="65">
        <v>16700</v>
      </c>
      <c r="I17" s="65">
        <v>0</v>
      </c>
      <c r="J17" s="65">
        <v>12761.973</v>
      </c>
      <c r="K17" s="66">
        <v>2.7000000000000001E-3</v>
      </c>
      <c r="L17" s="66">
        <v>1.5100000000000001E-2</v>
      </c>
      <c r="M17" s="66">
        <v>3.0999999999999999E-3</v>
      </c>
    </row>
    <row r="18" spans="1:13">
      <c r="A18" t="s">
        <v>824</v>
      </c>
      <c r="B18" t="s">
        <v>825</v>
      </c>
      <c r="C18" t="s">
        <v>99</v>
      </c>
      <c r="D18" t="s">
        <v>823</v>
      </c>
      <c r="E18" t="s">
        <v>812</v>
      </c>
      <c r="F18" t="s">
        <v>101</v>
      </c>
      <c r="G18" s="65">
        <v>49173</v>
      </c>
      <c r="H18" s="65">
        <v>18250</v>
      </c>
      <c r="I18" s="65">
        <v>0</v>
      </c>
      <c r="J18" s="65">
        <v>8974.0725000000002</v>
      </c>
      <c r="K18" s="66">
        <v>5.9999999999999995E-4</v>
      </c>
      <c r="L18" s="66">
        <v>1.06E-2</v>
      </c>
      <c r="M18" s="66">
        <v>2.2000000000000001E-3</v>
      </c>
    </row>
    <row r="19" spans="1:13">
      <c r="A19" s="67" t="s">
        <v>826</v>
      </c>
      <c r="C19" s="14"/>
      <c r="D19" s="14"/>
      <c r="E19" s="14"/>
      <c r="F19" s="14"/>
      <c r="G19" s="69">
        <v>582075</v>
      </c>
      <c r="I19" s="69">
        <v>0</v>
      </c>
      <c r="J19" s="69">
        <v>30006.817739999999</v>
      </c>
      <c r="L19" s="68">
        <v>3.5499999999999997E-2</v>
      </c>
      <c r="M19" s="68">
        <v>7.3000000000000001E-3</v>
      </c>
    </row>
    <row r="20" spans="1:13">
      <c r="A20" t="s">
        <v>827</v>
      </c>
      <c r="B20" t="s">
        <v>828</v>
      </c>
      <c r="C20" t="s">
        <v>99</v>
      </c>
      <c r="D20" t="s">
        <v>823</v>
      </c>
      <c r="E20" t="s">
        <v>812</v>
      </c>
      <c r="F20" t="s">
        <v>101</v>
      </c>
      <c r="G20" s="65">
        <v>70941</v>
      </c>
      <c r="H20" s="65">
        <v>8058</v>
      </c>
      <c r="I20" s="65">
        <v>0</v>
      </c>
      <c r="J20" s="65">
        <v>5716.4257799999996</v>
      </c>
      <c r="K20" s="66">
        <v>2.0299999999999999E-2</v>
      </c>
      <c r="L20" s="66">
        <v>6.7999999999999996E-3</v>
      </c>
      <c r="M20" s="66">
        <v>1.4E-3</v>
      </c>
    </row>
    <row r="21" spans="1:13">
      <c r="A21" t="s">
        <v>829</v>
      </c>
      <c r="B21" t="s">
        <v>830</v>
      </c>
      <c r="C21" t="s">
        <v>99</v>
      </c>
      <c r="D21" t="s">
        <v>823</v>
      </c>
      <c r="E21" t="s">
        <v>812</v>
      </c>
      <c r="F21" t="s">
        <v>101</v>
      </c>
      <c r="G21" s="65">
        <v>45626</v>
      </c>
      <c r="H21" s="65">
        <v>9720</v>
      </c>
      <c r="I21" s="65">
        <v>0</v>
      </c>
      <c r="J21" s="65">
        <v>4434.8472000000002</v>
      </c>
      <c r="K21" s="66">
        <v>1.44E-2</v>
      </c>
      <c r="L21" s="66">
        <v>5.1999999999999998E-3</v>
      </c>
      <c r="M21" s="66">
        <v>1.1000000000000001E-3</v>
      </c>
    </row>
    <row r="22" spans="1:13">
      <c r="A22" t="s">
        <v>831</v>
      </c>
      <c r="B22" t="s">
        <v>832</v>
      </c>
      <c r="C22" t="s">
        <v>99</v>
      </c>
      <c r="D22" t="s">
        <v>823</v>
      </c>
      <c r="E22" t="s">
        <v>812</v>
      </c>
      <c r="F22" t="s">
        <v>101</v>
      </c>
      <c r="G22" s="65">
        <v>282529</v>
      </c>
      <c r="H22" s="65">
        <v>4149</v>
      </c>
      <c r="I22" s="65">
        <v>0</v>
      </c>
      <c r="J22" s="65">
        <v>11722.128210000001</v>
      </c>
      <c r="K22" s="66">
        <v>8.3000000000000001E-3</v>
      </c>
      <c r="L22" s="66">
        <v>1.3899999999999999E-2</v>
      </c>
      <c r="M22" s="66">
        <v>2.8999999999999998E-3</v>
      </c>
    </row>
    <row r="23" spans="1:13">
      <c r="A23" t="s">
        <v>833</v>
      </c>
      <c r="B23" t="s">
        <v>834</v>
      </c>
      <c r="C23" t="s">
        <v>99</v>
      </c>
      <c r="D23" t="s">
        <v>823</v>
      </c>
      <c r="E23" t="s">
        <v>812</v>
      </c>
      <c r="F23" t="s">
        <v>101</v>
      </c>
      <c r="G23" s="65">
        <v>182979</v>
      </c>
      <c r="H23" s="65">
        <v>4445</v>
      </c>
      <c r="I23" s="65">
        <v>0</v>
      </c>
      <c r="J23" s="65">
        <v>8133.4165499999999</v>
      </c>
      <c r="K23" s="66">
        <v>1.6000000000000001E-3</v>
      </c>
      <c r="L23" s="66">
        <v>9.5999999999999992E-3</v>
      </c>
      <c r="M23" s="66">
        <v>2E-3</v>
      </c>
    </row>
    <row r="24" spans="1:13">
      <c r="A24" s="67" t="s">
        <v>835</v>
      </c>
      <c r="C24" s="14"/>
      <c r="D24" s="14"/>
      <c r="E24" s="14"/>
      <c r="F24" s="14"/>
      <c r="G24" s="69">
        <v>10389202.140000001</v>
      </c>
      <c r="I24" s="69">
        <v>0</v>
      </c>
      <c r="J24" s="69">
        <v>64632.319256169998</v>
      </c>
      <c r="L24" s="68">
        <v>7.6399999999999996E-2</v>
      </c>
      <c r="M24" s="68">
        <v>1.5800000000000002E-2</v>
      </c>
    </row>
    <row r="25" spans="1:13">
      <c r="A25" t="s">
        <v>836</v>
      </c>
      <c r="B25" t="s">
        <v>837</v>
      </c>
      <c r="C25" t="s">
        <v>99</v>
      </c>
      <c r="D25" t="s">
        <v>820</v>
      </c>
      <c r="E25" t="s">
        <v>838</v>
      </c>
      <c r="F25" t="s">
        <v>101</v>
      </c>
      <c r="G25" s="65">
        <v>3030470</v>
      </c>
      <c r="H25" s="65">
        <v>367.34</v>
      </c>
      <c r="I25" s="65">
        <v>0</v>
      </c>
      <c r="J25" s="65">
        <v>11132.128498</v>
      </c>
      <c r="K25" s="66">
        <v>1.1000000000000001E-3</v>
      </c>
      <c r="L25" s="66">
        <v>1.32E-2</v>
      </c>
      <c r="M25" s="66">
        <v>2.7000000000000001E-3</v>
      </c>
    </row>
    <row r="26" spans="1:13">
      <c r="A26" t="s">
        <v>839</v>
      </c>
      <c r="B26" t="s">
        <v>840</v>
      </c>
      <c r="C26" t="s">
        <v>99</v>
      </c>
      <c r="D26" t="s">
        <v>820</v>
      </c>
      <c r="E26" t="s">
        <v>838</v>
      </c>
      <c r="F26" t="s">
        <v>101</v>
      </c>
      <c r="G26" s="65">
        <v>6543958.1399999997</v>
      </c>
      <c r="H26" s="65">
        <v>357.05</v>
      </c>
      <c r="I26" s="65">
        <v>0</v>
      </c>
      <c r="J26" s="65">
        <v>23365.202538869999</v>
      </c>
      <c r="K26" s="66">
        <v>4.7999999999999996E-3</v>
      </c>
      <c r="L26" s="66">
        <v>2.76E-2</v>
      </c>
      <c r="M26" s="66">
        <v>5.7000000000000002E-3</v>
      </c>
    </row>
    <row r="27" spans="1:13">
      <c r="A27" t="s">
        <v>841</v>
      </c>
      <c r="B27" t="s">
        <v>842</v>
      </c>
      <c r="C27" t="s">
        <v>99</v>
      </c>
      <c r="D27" t="s">
        <v>820</v>
      </c>
      <c r="E27" t="s">
        <v>838</v>
      </c>
      <c r="F27" t="s">
        <v>101</v>
      </c>
      <c r="G27" s="65">
        <v>532687</v>
      </c>
      <c r="H27" s="65">
        <v>3708.42</v>
      </c>
      <c r="I27" s="65">
        <v>0</v>
      </c>
      <c r="J27" s="65">
        <v>19754.271245399999</v>
      </c>
      <c r="K27" s="66">
        <v>2.6800000000000001E-2</v>
      </c>
      <c r="L27" s="66">
        <v>2.3300000000000001E-2</v>
      </c>
      <c r="M27" s="66">
        <v>4.7999999999999996E-3</v>
      </c>
    </row>
    <row r="28" spans="1:13">
      <c r="A28" t="s">
        <v>843</v>
      </c>
      <c r="B28" t="s">
        <v>844</v>
      </c>
      <c r="C28" t="s">
        <v>99</v>
      </c>
      <c r="D28" t="s">
        <v>823</v>
      </c>
      <c r="E28" t="s">
        <v>838</v>
      </c>
      <c r="F28" t="s">
        <v>101</v>
      </c>
      <c r="G28" s="65">
        <v>282087</v>
      </c>
      <c r="H28" s="65">
        <v>3679.97</v>
      </c>
      <c r="I28" s="65">
        <v>0</v>
      </c>
      <c r="J28" s="65">
        <v>10380.7169739</v>
      </c>
      <c r="K28" s="66">
        <v>1.9E-3</v>
      </c>
      <c r="L28" s="66">
        <v>1.23E-2</v>
      </c>
      <c r="M28" s="66">
        <v>2.5000000000000001E-3</v>
      </c>
    </row>
    <row r="29" spans="1:13">
      <c r="A29" s="67" t="s">
        <v>845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227</v>
      </c>
      <c r="B30" t="s">
        <v>227</v>
      </c>
      <c r="C30" s="14"/>
      <c r="D30" s="14"/>
      <c r="E30" t="s">
        <v>227</v>
      </c>
      <c r="F30" t="s">
        <v>227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557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227</v>
      </c>
      <c r="B32" t="s">
        <v>227</v>
      </c>
      <c r="C32" s="14"/>
      <c r="D32" s="14"/>
      <c r="E32" t="s">
        <v>227</v>
      </c>
      <c r="F32" t="s">
        <v>227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846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227</v>
      </c>
      <c r="B34" t="s">
        <v>227</v>
      </c>
      <c r="C34" s="14"/>
      <c r="D34" s="14"/>
      <c r="E34" t="s">
        <v>227</v>
      </c>
      <c r="F34" t="s">
        <v>227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232</v>
      </c>
      <c r="C35" s="14"/>
      <c r="D35" s="14"/>
      <c r="E35" s="14"/>
      <c r="F35" s="14"/>
      <c r="G35" s="69">
        <v>4134533</v>
      </c>
      <c r="I35" s="69">
        <v>464.74990000000003</v>
      </c>
      <c r="J35" s="69">
        <v>684721.35118220001</v>
      </c>
      <c r="L35" s="68">
        <v>0.80910000000000004</v>
      </c>
      <c r="M35" s="68">
        <v>0.16700000000000001</v>
      </c>
    </row>
    <row r="36" spans="1:13">
      <c r="A36" s="67" t="s">
        <v>847</v>
      </c>
      <c r="C36" s="14"/>
      <c r="D36" s="14"/>
      <c r="E36" s="14"/>
      <c r="F36" s="14"/>
      <c r="G36" s="69">
        <v>3829111</v>
      </c>
      <c r="I36" s="69">
        <v>464.74990000000003</v>
      </c>
      <c r="J36" s="69">
        <v>658262.9728926</v>
      </c>
      <c r="L36" s="68">
        <v>0.77780000000000005</v>
      </c>
      <c r="M36" s="68">
        <v>0.16059999999999999</v>
      </c>
    </row>
    <row r="37" spans="1:13">
      <c r="A37" t="s">
        <v>848</v>
      </c>
      <c r="B37" t="s">
        <v>849</v>
      </c>
      <c r="C37" t="s">
        <v>567</v>
      </c>
      <c r="D37" t="s">
        <v>850</v>
      </c>
      <c r="E37" t="s">
        <v>812</v>
      </c>
      <c r="F37" t="s">
        <v>105</v>
      </c>
      <c r="G37" s="65">
        <v>39487</v>
      </c>
      <c r="H37" s="65">
        <v>8933</v>
      </c>
      <c r="I37" s="65">
        <v>0</v>
      </c>
      <c r="J37" s="65">
        <v>11499.2382946</v>
      </c>
      <c r="K37" s="66">
        <v>0</v>
      </c>
      <c r="L37" s="66">
        <v>1.3599999999999999E-2</v>
      </c>
      <c r="M37" s="66">
        <v>2.8E-3</v>
      </c>
    </row>
    <row r="38" spans="1:13">
      <c r="A38" t="s">
        <v>851</v>
      </c>
      <c r="B38" t="s">
        <v>852</v>
      </c>
      <c r="C38" t="s">
        <v>567</v>
      </c>
      <c r="D38" t="s">
        <v>853</v>
      </c>
      <c r="E38" t="s">
        <v>812</v>
      </c>
      <c r="F38" t="s">
        <v>105</v>
      </c>
      <c r="G38" s="65">
        <v>5793</v>
      </c>
      <c r="H38" s="65">
        <v>45422</v>
      </c>
      <c r="I38" s="65">
        <v>0</v>
      </c>
      <c r="J38" s="65">
        <v>8578.0264595999997</v>
      </c>
      <c r="K38" s="66">
        <v>0</v>
      </c>
      <c r="L38" s="66">
        <v>1.01E-2</v>
      </c>
      <c r="M38" s="66">
        <v>2.0999999999999999E-3</v>
      </c>
    </row>
    <row r="39" spans="1:13">
      <c r="A39" t="s">
        <v>855</v>
      </c>
      <c r="B39" t="s">
        <v>856</v>
      </c>
      <c r="C39" t="s">
        <v>122</v>
      </c>
      <c r="D39" t="s">
        <v>857</v>
      </c>
      <c r="E39" t="s">
        <v>812</v>
      </c>
      <c r="F39" t="s">
        <v>105</v>
      </c>
      <c r="G39" s="65">
        <v>115851</v>
      </c>
      <c r="H39" s="65">
        <v>1688</v>
      </c>
      <c r="I39" s="65">
        <v>0</v>
      </c>
      <c r="J39" s="65">
        <v>6375.1415088000003</v>
      </c>
      <c r="K39" s="66">
        <v>0</v>
      </c>
      <c r="L39" s="66">
        <v>7.4999999999999997E-3</v>
      </c>
      <c r="M39" s="66">
        <v>1.6000000000000001E-3</v>
      </c>
    </row>
    <row r="40" spans="1:13">
      <c r="A40" t="s">
        <v>858</v>
      </c>
      <c r="B40" t="s">
        <v>859</v>
      </c>
      <c r="C40" t="s">
        <v>567</v>
      </c>
      <c r="D40" t="s">
        <v>853</v>
      </c>
      <c r="E40" t="s">
        <v>812</v>
      </c>
      <c r="F40" t="s">
        <v>105</v>
      </c>
      <c r="G40" s="65">
        <v>296454</v>
      </c>
      <c r="H40" s="65">
        <v>2598</v>
      </c>
      <c r="I40" s="65">
        <v>0</v>
      </c>
      <c r="J40" s="65">
        <v>25108.1122392</v>
      </c>
      <c r="K40" s="66">
        <v>2.0000000000000001E-4</v>
      </c>
      <c r="L40" s="66">
        <v>2.9700000000000001E-2</v>
      </c>
      <c r="M40" s="66">
        <v>6.1000000000000004E-3</v>
      </c>
    </row>
    <row r="41" spans="1:13">
      <c r="A41" t="s">
        <v>860</v>
      </c>
      <c r="B41" t="s">
        <v>861</v>
      </c>
      <c r="C41" t="s">
        <v>567</v>
      </c>
      <c r="D41" t="s">
        <v>853</v>
      </c>
      <c r="E41" t="s">
        <v>812</v>
      </c>
      <c r="F41" t="s">
        <v>105</v>
      </c>
      <c r="G41" s="65">
        <v>146585</v>
      </c>
      <c r="H41" s="65">
        <v>9318</v>
      </c>
      <c r="I41" s="65">
        <v>0</v>
      </c>
      <c r="J41" s="65">
        <v>44527.656378</v>
      </c>
      <c r="K41" s="66">
        <v>0</v>
      </c>
      <c r="L41" s="66">
        <v>5.2600000000000001E-2</v>
      </c>
      <c r="M41" s="66">
        <v>1.09E-2</v>
      </c>
    </row>
    <row r="42" spans="1:13">
      <c r="A42" t="s">
        <v>862</v>
      </c>
      <c r="B42" t="s">
        <v>863</v>
      </c>
      <c r="C42" t="s">
        <v>738</v>
      </c>
      <c r="D42" t="s">
        <v>864</v>
      </c>
      <c r="E42" t="s">
        <v>812</v>
      </c>
      <c r="F42" t="s">
        <v>105</v>
      </c>
      <c r="G42" s="65">
        <v>158440</v>
      </c>
      <c r="H42" s="65">
        <v>4676</v>
      </c>
      <c r="I42" s="65">
        <v>0</v>
      </c>
      <c r="J42" s="65">
        <v>24152.213344</v>
      </c>
      <c r="K42" s="66">
        <v>0</v>
      </c>
      <c r="L42" s="66">
        <v>2.8500000000000001E-2</v>
      </c>
      <c r="M42" s="66">
        <v>5.8999999999999999E-3</v>
      </c>
    </row>
    <row r="43" spans="1:13">
      <c r="A43" t="s">
        <v>865</v>
      </c>
      <c r="B43" t="s">
        <v>866</v>
      </c>
      <c r="C43" t="s">
        <v>122</v>
      </c>
      <c r="D43" t="s">
        <v>867</v>
      </c>
      <c r="E43" t="s">
        <v>812</v>
      </c>
      <c r="F43" t="s">
        <v>105</v>
      </c>
      <c r="G43" s="65">
        <v>154458</v>
      </c>
      <c r="H43" s="65">
        <v>2575</v>
      </c>
      <c r="I43" s="65">
        <v>15.14653</v>
      </c>
      <c r="J43" s="65">
        <v>12981.12334</v>
      </c>
      <c r="K43" s="66">
        <v>0</v>
      </c>
      <c r="L43" s="66">
        <v>1.5299999999999999E-2</v>
      </c>
      <c r="M43" s="66">
        <v>3.2000000000000002E-3</v>
      </c>
    </row>
    <row r="44" spans="1:13">
      <c r="A44" t="s">
        <v>868</v>
      </c>
      <c r="B44" t="s">
        <v>869</v>
      </c>
      <c r="C44" t="s">
        <v>738</v>
      </c>
      <c r="D44" t="s">
        <v>867</v>
      </c>
      <c r="E44" t="s">
        <v>812</v>
      </c>
      <c r="F44" t="s">
        <v>105</v>
      </c>
      <c r="G44" s="65">
        <v>166882</v>
      </c>
      <c r="H44" s="65">
        <v>2855</v>
      </c>
      <c r="I44" s="65">
        <v>0</v>
      </c>
      <c r="J44" s="65">
        <v>15532.208386</v>
      </c>
      <c r="K44" s="66">
        <v>1E-4</v>
      </c>
      <c r="L44" s="66">
        <v>1.84E-2</v>
      </c>
      <c r="M44" s="66">
        <v>3.8E-3</v>
      </c>
    </row>
    <row r="45" spans="1:13">
      <c r="A45" t="s">
        <v>870</v>
      </c>
      <c r="B45" t="s">
        <v>871</v>
      </c>
      <c r="C45" t="s">
        <v>738</v>
      </c>
      <c r="D45" t="s">
        <v>867</v>
      </c>
      <c r="E45" t="s">
        <v>812</v>
      </c>
      <c r="F45" t="s">
        <v>105</v>
      </c>
      <c r="G45" s="65">
        <v>150860</v>
      </c>
      <c r="H45" s="65">
        <v>1930</v>
      </c>
      <c r="I45" s="65">
        <v>0</v>
      </c>
      <c r="J45" s="65">
        <v>9491.8094799999999</v>
      </c>
      <c r="K45" s="66">
        <v>2.0000000000000001E-4</v>
      </c>
      <c r="L45" s="66">
        <v>1.12E-2</v>
      </c>
      <c r="M45" s="66">
        <v>2.3E-3</v>
      </c>
    </row>
    <row r="46" spans="1:13">
      <c r="A46" t="s">
        <v>872</v>
      </c>
      <c r="B46" t="s">
        <v>873</v>
      </c>
      <c r="C46" t="s">
        <v>567</v>
      </c>
      <c r="D46" t="s">
        <v>874</v>
      </c>
      <c r="E46" t="s">
        <v>812</v>
      </c>
      <c r="F46" t="s">
        <v>105</v>
      </c>
      <c r="G46" s="65">
        <v>117506</v>
      </c>
      <c r="H46" s="65">
        <v>15073</v>
      </c>
      <c r="I46" s="65">
        <v>0</v>
      </c>
      <c r="J46" s="65">
        <v>57740.074778800001</v>
      </c>
      <c r="K46" s="66">
        <v>0</v>
      </c>
      <c r="L46" s="66">
        <v>6.8199999999999997E-2</v>
      </c>
      <c r="M46" s="66">
        <v>1.41E-2</v>
      </c>
    </row>
    <row r="47" spans="1:13">
      <c r="A47" t="s">
        <v>875</v>
      </c>
      <c r="B47" t="s">
        <v>876</v>
      </c>
      <c r="C47" t="s">
        <v>122</v>
      </c>
      <c r="D47" t="s">
        <v>877</v>
      </c>
      <c r="E47" t="s">
        <v>812</v>
      </c>
      <c r="F47" t="s">
        <v>105</v>
      </c>
      <c r="G47" s="65">
        <v>679372</v>
      </c>
      <c r="H47" s="65">
        <v>4633</v>
      </c>
      <c r="I47" s="65">
        <v>0</v>
      </c>
      <c r="J47" s="65">
        <v>102609.4935176</v>
      </c>
      <c r="K47" s="66">
        <v>1E-4</v>
      </c>
      <c r="L47" s="66">
        <v>0.1212</v>
      </c>
      <c r="M47" s="66">
        <v>2.5000000000000001E-2</v>
      </c>
    </row>
    <row r="48" spans="1:13">
      <c r="A48" t="s">
        <v>878</v>
      </c>
      <c r="B48" t="s">
        <v>879</v>
      </c>
      <c r="C48" t="s">
        <v>567</v>
      </c>
      <c r="D48" t="s">
        <v>877</v>
      </c>
      <c r="E48" t="s">
        <v>812</v>
      </c>
      <c r="F48" t="s">
        <v>105</v>
      </c>
      <c r="G48" s="65">
        <v>59771</v>
      </c>
      <c r="H48" s="65">
        <v>6754</v>
      </c>
      <c r="I48" s="65">
        <v>0</v>
      </c>
      <c r="J48" s="65">
        <v>13160.4026884</v>
      </c>
      <c r="K48" s="66">
        <v>0</v>
      </c>
      <c r="L48" s="66">
        <v>1.5599999999999999E-2</v>
      </c>
      <c r="M48" s="66">
        <v>3.2000000000000002E-3</v>
      </c>
    </row>
    <row r="49" spans="1:13">
      <c r="A49" t="s">
        <v>880</v>
      </c>
      <c r="B49" t="s">
        <v>881</v>
      </c>
      <c r="C49" t="s">
        <v>779</v>
      </c>
      <c r="D49" t="s">
        <v>877</v>
      </c>
      <c r="E49" t="s">
        <v>812</v>
      </c>
      <c r="F49" t="s">
        <v>105</v>
      </c>
      <c r="G49" s="65">
        <v>224894</v>
      </c>
      <c r="H49" s="65">
        <v>1061.5</v>
      </c>
      <c r="I49" s="65">
        <v>0</v>
      </c>
      <c r="J49" s="65">
        <v>7782.4343805999997</v>
      </c>
      <c r="K49" s="66">
        <v>1E-4</v>
      </c>
      <c r="L49" s="66">
        <v>9.1999999999999998E-3</v>
      </c>
      <c r="M49" s="66">
        <v>1.9E-3</v>
      </c>
    </row>
    <row r="50" spans="1:13">
      <c r="A50" t="s">
        <v>882</v>
      </c>
      <c r="B50" t="s">
        <v>883</v>
      </c>
      <c r="C50" t="s">
        <v>122</v>
      </c>
      <c r="D50" t="s">
        <v>877</v>
      </c>
      <c r="E50" t="s">
        <v>812</v>
      </c>
      <c r="F50" t="s">
        <v>105</v>
      </c>
      <c r="G50" s="65">
        <v>219097</v>
      </c>
      <c r="H50" s="65">
        <v>2324</v>
      </c>
      <c r="I50" s="65">
        <v>0</v>
      </c>
      <c r="J50" s="65">
        <v>16599.314552799999</v>
      </c>
      <c r="K50" s="66">
        <v>2.9999999999999997E-4</v>
      </c>
      <c r="L50" s="66">
        <v>1.9599999999999999E-2</v>
      </c>
      <c r="M50" s="66">
        <v>4.0000000000000001E-3</v>
      </c>
    </row>
    <row r="51" spans="1:13">
      <c r="A51" t="s">
        <v>884</v>
      </c>
      <c r="B51" t="s">
        <v>885</v>
      </c>
      <c r="C51" t="s">
        <v>567</v>
      </c>
      <c r="D51" t="s">
        <v>886</v>
      </c>
      <c r="E51" t="s">
        <v>812</v>
      </c>
      <c r="F51" t="s">
        <v>105</v>
      </c>
      <c r="G51" s="65">
        <v>215664</v>
      </c>
      <c r="H51" s="65">
        <v>6978</v>
      </c>
      <c r="I51" s="65">
        <v>0</v>
      </c>
      <c r="J51" s="65">
        <v>49059.8505792</v>
      </c>
      <c r="K51" s="66">
        <v>0</v>
      </c>
      <c r="L51" s="66">
        <v>5.8000000000000003E-2</v>
      </c>
      <c r="M51" s="66">
        <v>1.2E-2</v>
      </c>
    </row>
    <row r="52" spans="1:13">
      <c r="A52" t="s">
        <v>887</v>
      </c>
      <c r="B52" t="s">
        <v>888</v>
      </c>
      <c r="C52" t="s">
        <v>567</v>
      </c>
      <c r="D52" t="s">
        <v>889</v>
      </c>
      <c r="E52" t="s">
        <v>812</v>
      </c>
      <c r="F52" t="s">
        <v>105</v>
      </c>
      <c r="G52" s="65">
        <v>49867</v>
      </c>
      <c r="H52" s="65">
        <v>12595</v>
      </c>
      <c r="I52" s="65">
        <v>0</v>
      </c>
      <c r="J52" s="65">
        <v>20475.240599000001</v>
      </c>
      <c r="K52" s="66">
        <v>0</v>
      </c>
      <c r="L52" s="66">
        <v>2.4199999999999999E-2</v>
      </c>
      <c r="M52" s="66">
        <v>5.0000000000000001E-3</v>
      </c>
    </row>
    <row r="53" spans="1:13">
      <c r="A53" t="s">
        <v>890</v>
      </c>
      <c r="B53" t="s">
        <v>891</v>
      </c>
      <c r="C53" t="s">
        <v>567</v>
      </c>
      <c r="D53" t="s">
        <v>889</v>
      </c>
      <c r="E53" t="s">
        <v>812</v>
      </c>
      <c r="F53" t="s">
        <v>105</v>
      </c>
      <c r="G53" s="65">
        <v>81551</v>
      </c>
      <c r="H53" s="65">
        <v>42806</v>
      </c>
      <c r="I53" s="65">
        <v>449.60336999999998</v>
      </c>
      <c r="J53" s="65">
        <v>114252.03402560001</v>
      </c>
      <c r="K53" s="66">
        <v>0</v>
      </c>
      <c r="L53" s="66">
        <v>0.13500000000000001</v>
      </c>
      <c r="M53" s="66">
        <v>2.7900000000000001E-2</v>
      </c>
    </row>
    <row r="54" spans="1:13">
      <c r="A54" t="s">
        <v>892</v>
      </c>
      <c r="B54" t="s">
        <v>893</v>
      </c>
      <c r="C54" t="s">
        <v>567</v>
      </c>
      <c r="D54" t="s">
        <v>889</v>
      </c>
      <c r="E54" t="s">
        <v>812</v>
      </c>
      <c r="F54" t="s">
        <v>105</v>
      </c>
      <c r="G54" s="65">
        <v>154064</v>
      </c>
      <c r="H54" s="65">
        <v>5387</v>
      </c>
      <c r="I54" s="65">
        <v>0</v>
      </c>
      <c r="J54" s="65">
        <v>27056.134236800001</v>
      </c>
      <c r="K54" s="66">
        <v>0</v>
      </c>
      <c r="L54" s="66">
        <v>3.2000000000000001E-2</v>
      </c>
      <c r="M54" s="66">
        <v>6.6E-3</v>
      </c>
    </row>
    <row r="55" spans="1:13">
      <c r="A55" t="s">
        <v>894</v>
      </c>
      <c r="B55" t="s">
        <v>895</v>
      </c>
      <c r="C55" t="s">
        <v>567</v>
      </c>
      <c r="D55" t="s">
        <v>889</v>
      </c>
      <c r="E55" t="s">
        <v>812</v>
      </c>
      <c r="F55" t="s">
        <v>105</v>
      </c>
      <c r="G55" s="65">
        <v>91288</v>
      </c>
      <c r="H55" s="65">
        <v>6997</v>
      </c>
      <c r="I55" s="65">
        <v>0</v>
      </c>
      <c r="J55" s="65">
        <v>20822.993633599999</v>
      </c>
      <c r="K55" s="66">
        <v>0</v>
      </c>
      <c r="L55" s="66">
        <v>2.46E-2</v>
      </c>
      <c r="M55" s="66">
        <v>5.1000000000000004E-3</v>
      </c>
    </row>
    <row r="56" spans="1:13">
      <c r="A56" t="s">
        <v>896</v>
      </c>
      <c r="B56" t="s">
        <v>897</v>
      </c>
      <c r="C56" t="s">
        <v>567</v>
      </c>
      <c r="D56" t="s">
        <v>898</v>
      </c>
      <c r="E56" t="s">
        <v>812</v>
      </c>
      <c r="F56" t="s">
        <v>105</v>
      </c>
      <c r="G56" s="65">
        <v>19855</v>
      </c>
      <c r="H56" s="65">
        <v>39877</v>
      </c>
      <c r="I56" s="65">
        <v>0</v>
      </c>
      <c r="J56" s="65">
        <v>25811.305421000001</v>
      </c>
      <c r="K56" s="66">
        <v>0</v>
      </c>
      <c r="L56" s="66">
        <v>3.0499999999999999E-2</v>
      </c>
      <c r="M56" s="66">
        <v>6.3E-3</v>
      </c>
    </row>
    <row r="57" spans="1:13">
      <c r="A57" t="s">
        <v>899</v>
      </c>
      <c r="B57" t="s">
        <v>900</v>
      </c>
      <c r="C57" t="s">
        <v>567</v>
      </c>
      <c r="D57" t="s">
        <v>901</v>
      </c>
      <c r="E57" t="s">
        <v>812</v>
      </c>
      <c r="F57" t="s">
        <v>105</v>
      </c>
      <c r="G57" s="65">
        <v>35454</v>
      </c>
      <c r="H57" s="65">
        <v>3386</v>
      </c>
      <c r="I57" s="65">
        <v>0</v>
      </c>
      <c r="J57" s="65">
        <v>3913.5401544000001</v>
      </c>
      <c r="K57" s="66">
        <v>0</v>
      </c>
      <c r="L57" s="66">
        <v>4.5999999999999999E-3</v>
      </c>
      <c r="M57" s="66">
        <v>1E-3</v>
      </c>
    </row>
    <row r="58" spans="1:13">
      <c r="A58" t="s">
        <v>902</v>
      </c>
      <c r="B58" t="s">
        <v>903</v>
      </c>
      <c r="C58" t="s">
        <v>779</v>
      </c>
      <c r="D58" t="s">
        <v>904</v>
      </c>
      <c r="E58" t="s">
        <v>812</v>
      </c>
      <c r="F58" t="s">
        <v>105</v>
      </c>
      <c r="G58" s="65">
        <v>645918</v>
      </c>
      <c r="H58" s="65">
        <v>1934.5</v>
      </c>
      <c r="I58" s="65">
        <v>0</v>
      </c>
      <c r="J58" s="65">
        <v>40734.624894599998</v>
      </c>
      <c r="K58" s="66">
        <v>2.9999999999999997E-4</v>
      </c>
      <c r="L58" s="66">
        <v>4.8099999999999997E-2</v>
      </c>
      <c r="M58" s="66">
        <v>9.9000000000000008E-3</v>
      </c>
    </row>
    <row r="59" spans="1:13">
      <c r="A59" s="67" t="s">
        <v>905</v>
      </c>
      <c r="C59" s="14"/>
      <c r="D59" s="14"/>
      <c r="E59" s="14"/>
      <c r="F59" s="14"/>
      <c r="G59" s="69">
        <v>26500</v>
      </c>
      <c r="I59" s="69">
        <v>0</v>
      </c>
      <c r="J59" s="69">
        <v>9518.3853259999996</v>
      </c>
      <c r="L59" s="68">
        <v>1.12E-2</v>
      </c>
      <c r="M59" s="68">
        <v>2.3E-3</v>
      </c>
    </row>
    <row r="60" spans="1:13">
      <c r="A60" t="s">
        <v>906</v>
      </c>
      <c r="B60" t="s">
        <v>907</v>
      </c>
      <c r="C60" t="s">
        <v>122</v>
      </c>
      <c r="D60" t="s">
        <v>877</v>
      </c>
      <c r="E60" t="s">
        <v>838</v>
      </c>
      <c r="F60" t="s">
        <v>105</v>
      </c>
      <c r="G60" s="65">
        <v>17565</v>
      </c>
      <c r="H60" s="65">
        <v>11171</v>
      </c>
      <c r="I60" s="65">
        <v>0</v>
      </c>
      <c r="J60" s="65">
        <v>6396.7268489999997</v>
      </c>
      <c r="K60" s="66">
        <v>0</v>
      </c>
      <c r="L60" s="66">
        <v>7.6E-3</v>
      </c>
      <c r="M60" s="66">
        <v>1.6000000000000001E-3</v>
      </c>
    </row>
    <row r="61" spans="1:13">
      <c r="A61" t="s">
        <v>908</v>
      </c>
      <c r="B61" t="s">
        <v>909</v>
      </c>
      <c r="C61" t="s">
        <v>779</v>
      </c>
      <c r="D61" t="s">
        <v>910</v>
      </c>
      <c r="E61" t="s">
        <v>838</v>
      </c>
      <c r="F61" t="s">
        <v>105</v>
      </c>
      <c r="G61" s="65">
        <v>8935</v>
      </c>
      <c r="H61" s="65">
        <v>10717</v>
      </c>
      <c r="I61" s="65">
        <v>0</v>
      </c>
      <c r="J61" s="65">
        <v>3121.6584769999999</v>
      </c>
      <c r="K61" s="66">
        <v>0</v>
      </c>
      <c r="L61" s="66">
        <v>3.7000000000000002E-3</v>
      </c>
      <c r="M61" s="66">
        <v>8.0000000000000004E-4</v>
      </c>
    </row>
    <row r="62" spans="1:13">
      <c r="A62" s="67" t="s">
        <v>557</v>
      </c>
      <c r="C62" s="14"/>
      <c r="D62" s="14"/>
      <c r="E62" s="14"/>
      <c r="F62" s="14"/>
      <c r="G62" s="69">
        <v>278922</v>
      </c>
      <c r="I62" s="69">
        <v>0</v>
      </c>
      <c r="J62" s="69">
        <v>16939.992963600002</v>
      </c>
      <c r="L62" s="68">
        <v>0.02</v>
      </c>
      <c r="M62" s="68">
        <v>4.1000000000000003E-3</v>
      </c>
    </row>
    <row r="63" spans="1:13">
      <c r="A63" t="s">
        <v>911</v>
      </c>
      <c r="B63" t="s">
        <v>912</v>
      </c>
      <c r="C63" t="s">
        <v>567</v>
      </c>
      <c r="D63" t="s">
        <v>850</v>
      </c>
      <c r="E63" t="s">
        <v>854</v>
      </c>
      <c r="F63" t="s">
        <v>105</v>
      </c>
      <c r="G63" s="65">
        <v>278922</v>
      </c>
      <c r="H63" s="65">
        <v>1863</v>
      </c>
      <c r="I63" s="65">
        <v>0</v>
      </c>
      <c r="J63" s="65">
        <v>16939.992963600002</v>
      </c>
      <c r="K63" s="66">
        <v>2.9999999999999997E-4</v>
      </c>
      <c r="L63" s="66">
        <v>0.02</v>
      </c>
      <c r="M63" s="66">
        <v>4.1000000000000003E-3</v>
      </c>
    </row>
    <row r="64" spans="1:13">
      <c r="A64" s="67" t="s">
        <v>846</v>
      </c>
      <c r="C64" s="14"/>
      <c r="D64" s="14"/>
      <c r="E64" s="14"/>
      <c r="F64" s="14"/>
      <c r="G64" s="69">
        <v>0</v>
      </c>
      <c r="I64" s="69">
        <v>0</v>
      </c>
      <c r="J64" s="69">
        <v>0</v>
      </c>
      <c r="L64" s="68">
        <v>0</v>
      </c>
      <c r="M64" s="68">
        <v>0</v>
      </c>
    </row>
    <row r="65" spans="1:13">
      <c r="A65" t="s">
        <v>227</v>
      </c>
      <c r="B65" t="s">
        <v>227</v>
      </c>
      <c r="C65" s="14"/>
      <c r="D65" s="14"/>
      <c r="E65" t="s">
        <v>227</v>
      </c>
      <c r="F65" t="s">
        <v>227</v>
      </c>
      <c r="G65" s="65">
        <v>0</v>
      </c>
      <c r="H65" s="65">
        <v>0</v>
      </c>
      <c r="J65" s="65">
        <v>0</v>
      </c>
      <c r="K65" s="66">
        <v>0</v>
      </c>
      <c r="L65" s="66">
        <v>0</v>
      </c>
      <c r="M65" s="66">
        <v>0</v>
      </c>
    </row>
    <row r="66" spans="1:13">
      <c r="A66" s="88" t="s">
        <v>234</v>
      </c>
      <c r="C66" s="14"/>
      <c r="D66" s="14"/>
      <c r="E66" s="14"/>
      <c r="F66" s="14"/>
    </row>
    <row r="67" spans="1:13">
      <c r="A67" s="88" t="s">
        <v>291</v>
      </c>
      <c r="C67" s="14"/>
      <c r="D67" s="14"/>
      <c r="E67" s="14"/>
      <c r="F67" s="14"/>
    </row>
    <row r="68" spans="1:13">
      <c r="A68" s="88" t="s">
        <v>292</v>
      </c>
      <c r="C68" s="14"/>
      <c r="D68" s="14"/>
      <c r="E68" s="14"/>
      <c r="F68" s="14"/>
    </row>
    <row r="69" spans="1:13">
      <c r="A69" s="88" t="s">
        <v>293</v>
      </c>
      <c r="C69" s="14"/>
      <c r="D69" s="14"/>
      <c r="E69" s="14"/>
      <c r="F69" s="14"/>
    </row>
    <row r="70" spans="1:13">
      <c r="A70" s="88" t="s">
        <v>294</v>
      </c>
      <c r="C70" s="14"/>
      <c r="D70" s="14"/>
      <c r="E70" s="14"/>
      <c r="F70" s="14"/>
    </row>
    <row r="71" spans="1:13" hidden="1">
      <c r="C71" s="14"/>
      <c r="D71" s="14"/>
      <c r="E71" s="14"/>
      <c r="F71" s="14"/>
    </row>
    <row r="72" spans="1:13" hidden="1">
      <c r="C72" s="14"/>
      <c r="D72" s="14"/>
      <c r="E72" s="14"/>
      <c r="F72" s="14"/>
    </row>
    <row r="73" spans="1:13" hidden="1"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4" ht="26.25" customHeight="1">
      <c r="A6" s="102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6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8558155.3699999992</v>
      </c>
      <c r="J10" s="7"/>
      <c r="K10" s="63">
        <v>41959.794626340001</v>
      </c>
      <c r="L10" s="7"/>
      <c r="M10" s="64">
        <v>1</v>
      </c>
      <c r="N10" s="64">
        <v>1.0200000000000001E-2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8477459.3699999992</v>
      </c>
      <c r="K11" s="69">
        <v>6968.47160214</v>
      </c>
      <c r="M11" s="68">
        <v>0.1661</v>
      </c>
      <c r="N11" s="68">
        <v>1.6999999999999999E-3</v>
      </c>
    </row>
    <row r="12" spans="1:64">
      <c r="A12" s="67" t="s">
        <v>913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914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8477459.3699999992</v>
      </c>
      <c r="K16" s="69">
        <v>6968.47160214</v>
      </c>
      <c r="M16" s="68">
        <v>0.1661</v>
      </c>
      <c r="N16" s="68">
        <v>1.6999999999999999E-3</v>
      </c>
    </row>
    <row r="17" spans="1:14">
      <c r="A17" t="s">
        <v>915</v>
      </c>
      <c r="B17" t="s">
        <v>916</v>
      </c>
      <c r="C17" t="s">
        <v>99</v>
      </c>
      <c r="D17" t="s">
        <v>917</v>
      </c>
      <c r="E17" t="s">
        <v>812</v>
      </c>
      <c r="F17" t="s">
        <v>918</v>
      </c>
      <c r="G17" t="s">
        <v>212</v>
      </c>
      <c r="H17" t="s">
        <v>105</v>
      </c>
      <c r="I17" s="65">
        <v>8477459.3699999992</v>
      </c>
      <c r="J17" s="65">
        <v>82.2</v>
      </c>
      <c r="K17" s="65">
        <v>6968.47160214</v>
      </c>
      <c r="L17" s="66">
        <v>2.1899999999999999E-2</v>
      </c>
      <c r="M17" s="66">
        <v>0.1661</v>
      </c>
      <c r="N17" s="66">
        <v>1.6999999999999999E-3</v>
      </c>
    </row>
    <row r="18" spans="1:14">
      <c r="A18" s="67" t="s">
        <v>557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80696</v>
      </c>
      <c r="K20" s="69">
        <v>34991.323024199999</v>
      </c>
      <c r="M20" s="68">
        <v>0.83389999999999997</v>
      </c>
      <c r="N20" s="68">
        <v>8.5000000000000006E-3</v>
      </c>
    </row>
    <row r="21" spans="1:14">
      <c r="A21" s="67" t="s">
        <v>913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H22" t="s">
        <v>227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914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80696</v>
      </c>
      <c r="K25" s="69">
        <v>34991.323024199999</v>
      </c>
      <c r="M25" s="68">
        <v>0.83389999999999997</v>
      </c>
      <c r="N25" s="68">
        <v>8.5000000000000006E-3</v>
      </c>
    </row>
    <row r="26" spans="1:14">
      <c r="A26" t="s">
        <v>919</v>
      </c>
      <c r="B26" t="s">
        <v>920</v>
      </c>
      <c r="C26" t="s">
        <v>122</v>
      </c>
      <c r="D26" t="s">
        <v>921</v>
      </c>
      <c r="E26" t="s">
        <v>812</v>
      </c>
      <c r="F26" t="s">
        <v>227</v>
      </c>
      <c r="G26" t="s">
        <v>922</v>
      </c>
      <c r="H26" t="s">
        <v>105</v>
      </c>
      <c r="I26" s="65">
        <v>17512</v>
      </c>
      <c r="J26" s="65">
        <v>19248</v>
      </c>
      <c r="K26" s="65">
        <v>10988.5138176</v>
      </c>
      <c r="L26" s="66">
        <v>0</v>
      </c>
      <c r="M26" s="66">
        <v>0.26190000000000002</v>
      </c>
      <c r="N26" s="66">
        <v>2.7000000000000001E-3</v>
      </c>
    </row>
    <row r="27" spans="1:14">
      <c r="A27" t="s">
        <v>923</v>
      </c>
      <c r="B27" t="s">
        <v>924</v>
      </c>
      <c r="C27" t="s">
        <v>122</v>
      </c>
      <c r="D27" t="s">
        <v>925</v>
      </c>
      <c r="E27" t="s">
        <v>812</v>
      </c>
      <c r="F27" t="s">
        <v>227</v>
      </c>
      <c r="G27" t="s">
        <v>922</v>
      </c>
      <c r="H27" t="s">
        <v>105</v>
      </c>
      <c r="I27" s="65">
        <v>12510</v>
      </c>
      <c r="J27" s="65">
        <v>13533</v>
      </c>
      <c r="K27" s="65">
        <v>5519.1092580000004</v>
      </c>
      <c r="L27" s="66">
        <v>0</v>
      </c>
      <c r="M27" s="66">
        <v>0.13150000000000001</v>
      </c>
      <c r="N27" s="66">
        <v>1.2999999999999999E-3</v>
      </c>
    </row>
    <row r="28" spans="1:14">
      <c r="A28" t="s">
        <v>926</v>
      </c>
      <c r="B28" t="s">
        <v>927</v>
      </c>
      <c r="C28" t="s">
        <v>122</v>
      </c>
      <c r="D28" t="s">
        <v>928</v>
      </c>
      <c r="E28" t="s">
        <v>812</v>
      </c>
      <c r="F28" t="s">
        <v>227</v>
      </c>
      <c r="G28" t="s">
        <v>922</v>
      </c>
      <c r="H28" t="s">
        <v>105</v>
      </c>
      <c r="I28" s="65">
        <v>30684</v>
      </c>
      <c r="J28" s="65">
        <v>10310</v>
      </c>
      <c r="K28" s="65">
        <v>10313.076504000001</v>
      </c>
      <c r="L28" s="66">
        <v>0</v>
      </c>
      <c r="M28" s="66">
        <v>0.24579999999999999</v>
      </c>
      <c r="N28" s="66">
        <v>2.5000000000000001E-3</v>
      </c>
    </row>
    <row r="29" spans="1:14">
      <c r="A29" t="s">
        <v>929</v>
      </c>
      <c r="B29" t="s">
        <v>930</v>
      </c>
      <c r="C29" t="s">
        <v>122</v>
      </c>
      <c r="D29" t="s">
        <v>931</v>
      </c>
      <c r="E29" t="s">
        <v>812</v>
      </c>
      <c r="F29" t="s">
        <v>227</v>
      </c>
      <c r="G29" t="s">
        <v>922</v>
      </c>
      <c r="H29" t="s">
        <v>105</v>
      </c>
      <c r="I29" s="65">
        <v>19990</v>
      </c>
      <c r="J29" s="65">
        <v>12537.9</v>
      </c>
      <c r="K29" s="65">
        <v>8170.6234445999999</v>
      </c>
      <c r="L29" s="66">
        <v>0</v>
      </c>
      <c r="M29" s="66">
        <v>0.19470000000000001</v>
      </c>
      <c r="N29" s="66">
        <v>2E-3</v>
      </c>
    </row>
    <row r="30" spans="1:14">
      <c r="A30" s="67" t="s">
        <v>557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H31" t="s">
        <v>227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8" t="s">
        <v>234</v>
      </c>
      <c r="B32" s="14"/>
      <c r="C32" s="14"/>
      <c r="D32" s="14"/>
    </row>
    <row r="33" spans="1:4">
      <c r="A33" s="88" t="s">
        <v>291</v>
      </c>
      <c r="B33" s="14"/>
      <c r="C33" s="14"/>
      <c r="D33" s="14"/>
    </row>
    <row r="34" spans="1:4">
      <c r="A34" s="88" t="s">
        <v>292</v>
      </c>
      <c r="B34" s="14"/>
      <c r="C34" s="14"/>
      <c r="D34" s="14"/>
    </row>
    <row r="35" spans="1:4">
      <c r="A35" s="88" t="s">
        <v>293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9" ht="26.25" customHeight="1">
      <c r="A6" s="102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107131.65</v>
      </c>
      <c r="G10" s="7"/>
      <c r="H10" s="63">
        <v>1.0713165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107131.65</v>
      </c>
      <c r="H11" s="69">
        <v>1.0713165</v>
      </c>
      <c r="J11" s="68">
        <v>1</v>
      </c>
      <c r="K11" s="68">
        <v>0</v>
      </c>
    </row>
    <row r="12" spans="1:59">
      <c r="A12" s="67" t="s">
        <v>932</v>
      </c>
      <c r="C12" s="14"/>
      <c r="D12" s="14"/>
      <c r="F12" s="69">
        <v>107131.65</v>
      </c>
      <c r="H12" s="69">
        <v>1.0713165</v>
      </c>
      <c r="J12" s="68">
        <v>1</v>
      </c>
      <c r="K12" s="68">
        <v>0</v>
      </c>
    </row>
    <row r="13" spans="1:59">
      <c r="A13" t="s">
        <v>933</v>
      </c>
      <c r="B13" t="s">
        <v>934</v>
      </c>
      <c r="C13" t="s">
        <v>99</v>
      </c>
      <c r="D13" t="s">
        <v>551</v>
      </c>
      <c r="E13" t="s">
        <v>101</v>
      </c>
      <c r="F13" s="65">
        <v>107131.65</v>
      </c>
      <c r="G13" s="65">
        <v>1</v>
      </c>
      <c r="H13" s="65">
        <v>1.0713165</v>
      </c>
      <c r="I13" s="66">
        <v>1E-3</v>
      </c>
      <c r="J13" s="66">
        <v>1</v>
      </c>
      <c r="K13" s="66">
        <v>0</v>
      </c>
    </row>
    <row r="14" spans="1:59">
      <c r="A14" s="67" t="s">
        <v>232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935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227</v>
      </c>
      <c r="B16" t="s">
        <v>227</v>
      </c>
      <c r="C16" s="14"/>
      <c r="D16" t="s">
        <v>227</v>
      </c>
      <c r="E16" t="s">
        <v>227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8" t="s">
        <v>234</v>
      </c>
      <c r="C17" s="14"/>
      <c r="D17" s="14"/>
    </row>
    <row r="18" spans="1:4">
      <c r="A18" s="88" t="s">
        <v>291</v>
      </c>
      <c r="C18" s="14"/>
      <c r="D18" s="14"/>
    </row>
    <row r="19" spans="1:4">
      <c r="A19" s="88" t="s">
        <v>292</v>
      </c>
      <c r="C19" s="14"/>
      <c r="D19" s="14"/>
    </row>
    <row r="20" spans="1:4">
      <c r="A20" s="88" t="s">
        <v>293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60" ht="26.25" customHeight="1">
      <c r="A6" s="102" t="s">
        <v>97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12600</v>
      </c>
      <c r="G10" s="7"/>
      <c r="H10" s="63">
        <v>906.95808</v>
      </c>
      <c r="I10" s="22"/>
      <c r="J10" s="64">
        <v>1</v>
      </c>
      <c r="K10" s="64">
        <v>2.0000000000000001E-4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936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937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938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12600</v>
      </c>
      <c r="H20" s="69">
        <v>906.95808</v>
      </c>
      <c r="J20" s="68">
        <v>1</v>
      </c>
      <c r="K20" s="68">
        <v>2.0000000000000001E-4</v>
      </c>
    </row>
    <row r="21" spans="1:11">
      <c r="A21" s="67" t="s">
        <v>936</v>
      </c>
      <c r="B21" s="14"/>
      <c r="C21" s="14"/>
      <c r="D21" s="14"/>
      <c r="F21" s="69">
        <v>12600</v>
      </c>
      <c r="H21" s="69">
        <v>906.95808</v>
      </c>
      <c r="J21" s="68">
        <v>1</v>
      </c>
      <c r="K21" s="68">
        <v>2.0000000000000001E-4</v>
      </c>
    </row>
    <row r="22" spans="1:11">
      <c r="A22" t="s">
        <v>939</v>
      </c>
      <c r="B22" t="s">
        <v>940</v>
      </c>
      <c r="C22" t="s">
        <v>122</v>
      </c>
      <c r="D22" t="s">
        <v>854</v>
      </c>
      <c r="E22" t="s">
        <v>105</v>
      </c>
      <c r="F22" s="65">
        <v>12600</v>
      </c>
      <c r="G22" s="65">
        <v>2208</v>
      </c>
      <c r="H22" s="65">
        <v>906.95808</v>
      </c>
      <c r="I22" s="66">
        <v>0</v>
      </c>
      <c r="J22" s="66">
        <v>1</v>
      </c>
      <c r="K22" s="66">
        <v>2.0000000000000001E-4</v>
      </c>
    </row>
    <row r="23" spans="1:11">
      <c r="A23" s="67" t="s">
        <v>941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s="14"/>
      <c r="D24" t="s">
        <v>227</v>
      </c>
      <c r="E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938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s="14"/>
      <c r="D26" t="s">
        <v>227</v>
      </c>
      <c r="E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942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s="14"/>
      <c r="D28" t="s">
        <v>227</v>
      </c>
      <c r="E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s="14"/>
      <c r="D30" t="s">
        <v>227</v>
      </c>
      <c r="E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8" t="s">
        <v>234</v>
      </c>
      <c r="B31" s="14"/>
      <c r="C31" s="14"/>
      <c r="D31" s="14"/>
    </row>
    <row r="32" spans="1:11">
      <c r="A32" s="88" t="s">
        <v>291</v>
      </c>
      <c r="B32" s="14"/>
      <c r="C32" s="14"/>
      <c r="D32" s="14"/>
    </row>
    <row r="33" spans="1:4">
      <c r="A33" s="88" t="s">
        <v>292</v>
      </c>
      <c r="B33" s="14"/>
      <c r="C33" s="14"/>
      <c r="D33" s="14"/>
    </row>
    <row r="34" spans="1:4">
      <c r="A34" s="88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4"/>
      <c r="BC5" s="14" t="s">
        <v>99</v>
      </c>
      <c r="BE5" s="14" t="s">
        <v>100</v>
      </c>
      <c r="BG5" s="16" t="s">
        <v>101</v>
      </c>
    </row>
    <row r="6" spans="1:59" ht="26.25" customHeight="1">
      <c r="A6" s="102" t="s">
        <v>102</v>
      </c>
      <c r="B6" s="103"/>
      <c r="C6" s="103"/>
      <c r="D6" s="103"/>
      <c r="E6" s="103"/>
      <c r="F6" s="103"/>
      <c r="G6" s="103"/>
      <c r="H6" s="103"/>
      <c r="I6" s="103"/>
      <c r="J6" s="104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289157.45</v>
      </c>
      <c r="G10" s="22"/>
      <c r="H10" s="63">
        <v>654.51674740482156</v>
      </c>
      <c r="I10" s="64">
        <v>1</v>
      </c>
      <c r="J10" s="64">
        <v>2.0000000000000001E-4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232</v>
      </c>
      <c r="B13" s="16"/>
      <c r="C13" s="16"/>
      <c r="D13" s="16"/>
      <c r="E13" s="16"/>
      <c r="F13" s="69">
        <v>289157.45</v>
      </c>
      <c r="G13" s="16"/>
      <c r="H13" s="69">
        <v>654.51674740482156</v>
      </c>
      <c r="I13" s="68">
        <v>1</v>
      </c>
      <c r="J13" s="68">
        <v>2.0000000000000001E-4</v>
      </c>
      <c r="BE13" s="14" t="s">
        <v>125</v>
      </c>
    </row>
    <row r="14" spans="1:59">
      <c r="A14" t="s">
        <v>943</v>
      </c>
      <c r="B14" t="s">
        <v>944</v>
      </c>
      <c r="C14" t="s">
        <v>122</v>
      </c>
      <c r="D14" t="s">
        <v>854</v>
      </c>
      <c r="E14" t="s">
        <v>109</v>
      </c>
      <c r="F14" s="65">
        <v>130</v>
      </c>
      <c r="G14" s="65">
        <v>1.5528</v>
      </c>
      <c r="H14" s="65">
        <v>7.8218262719999994E-3</v>
      </c>
      <c r="I14" s="66">
        <v>0</v>
      </c>
      <c r="J14" s="66">
        <v>0</v>
      </c>
      <c r="BE14" s="14" t="s">
        <v>126</v>
      </c>
    </row>
    <row r="15" spans="1:59">
      <c r="A15" t="s">
        <v>945</v>
      </c>
      <c r="B15" t="s">
        <v>946</v>
      </c>
      <c r="C15" t="s">
        <v>122</v>
      </c>
      <c r="D15" t="s">
        <v>854</v>
      </c>
      <c r="E15" t="s">
        <v>112</v>
      </c>
      <c r="F15" s="65">
        <v>138</v>
      </c>
      <c r="G15" s="65">
        <v>0.69804999999999995</v>
      </c>
      <c r="H15" s="65">
        <v>4.3519410693000004E-3</v>
      </c>
      <c r="I15" s="66">
        <v>0</v>
      </c>
      <c r="J15" s="66">
        <v>0</v>
      </c>
      <c r="BE15" s="14" t="s">
        <v>127</v>
      </c>
    </row>
    <row r="16" spans="1:59">
      <c r="A16" t="s">
        <v>947</v>
      </c>
      <c r="B16" t="s">
        <v>948</v>
      </c>
      <c r="C16" t="s">
        <v>122</v>
      </c>
      <c r="D16" t="s">
        <v>854</v>
      </c>
      <c r="E16" t="s">
        <v>112</v>
      </c>
      <c r="F16" s="65">
        <v>-171120</v>
      </c>
      <c r="G16" s="65">
        <v>100</v>
      </c>
      <c r="H16" s="65">
        <v>-773.06882399999995</v>
      </c>
      <c r="I16" s="66">
        <v>-1.1811</v>
      </c>
      <c r="J16" s="66">
        <v>-2.0000000000000001E-4</v>
      </c>
      <c r="BE16" s="14" t="s">
        <v>128</v>
      </c>
    </row>
    <row r="17" spans="1:57">
      <c r="A17" t="s">
        <v>949</v>
      </c>
      <c r="B17" t="s">
        <v>948</v>
      </c>
      <c r="C17" t="s">
        <v>122</v>
      </c>
      <c r="D17" t="s">
        <v>854</v>
      </c>
      <c r="E17" t="s">
        <v>109</v>
      </c>
      <c r="F17" s="65">
        <v>-117410.8</v>
      </c>
      <c r="G17" s="65">
        <v>100</v>
      </c>
      <c r="H17" s="65">
        <v>-454.94336784000001</v>
      </c>
      <c r="I17" s="66">
        <v>-0.69510000000000005</v>
      </c>
      <c r="J17" s="66">
        <v>-1E-4</v>
      </c>
      <c r="BE17" s="14" t="s">
        <v>129</v>
      </c>
    </row>
    <row r="18" spans="1:57">
      <c r="A18" t="s">
        <v>950</v>
      </c>
      <c r="B18" t="s">
        <v>951</v>
      </c>
      <c r="C18" t="s">
        <v>122</v>
      </c>
      <c r="D18" t="s">
        <v>854</v>
      </c>
      <c r="E18" t="s">
        <v>105</v>
      </c>
      <c r="F18" s="65">
        <v>577457.25</v>
      </c>
      <c r="G18" s="65">
        <v>100</v>
      </c>
      <c r="H18" s="65">
        <v>1882.5106350000001</v>
      </c>
      <c r="I18" s="66">
        <v>2.8761999999999999</v>
      </c>
      <c r="J18" s="66">
        <v>5.0000000000000001E-4</v>
      </c>
      <c r="BE18" s="14" t="s">
        <v>130</v>
      </c>
    </row>
    <row r="19" spans="1:57">
      <c r="A19" t="s">
        <v>952</v>
      </c>
      <c r="B19" t="s">
        <v>953</v>
      </c>
      <c r="C19" t="s">
        <v>122</v>
      </c>
      <c r="D19" t="s">
        <v>854</v>
      </c>
      <c r="E19" t="s">
        <v>105</v>
      </c>
      <c r="F19" s="65">
        <v>116</v>
      </c>
      <c r="G19" s="65">
        <v>1.4549000000000001</v>
      </c>
      <c r="H19" s="65">
        <v>5.5018498399999997E-3</v>
      </c>
      <c r="I19" s="66">
        <v>0</v>
      </c>
      <c r="J19" s="66">
        <v>0</v>
      </c>
      <c r="BE19" s="14" t="s">
        <v>131</v>
      </c>
    </row>
    <row r="20" spans="1:57">
      <c r="A20" t="s">
        <v>954</v>
      </c>
      <c r="B20" t="s">
        <v>955</v>
      </c>
      <c r="C20" t="s">
        <v>122</v>
      </c>
      <c r="D20" t="s">
        <v>854</v>
      </c>
      <c r="E20" t="s">
        <v>105</v>
      </c>
      <c r="F20" s="65">
        <v>52</v>
      </c>
      <c r="G20" s="65">
        <v>0.42886000000000002</v>
      </c>
      <c r="H20" s="65">
        <v>7.27003472E-4</v>
      </c>
      <c r="I20" s="66">
        <v>0</v>
      </c>
      <c r="J20" s="66">
        <v>0</v>
      </c>
      <c r="BE20" s="14" t="s">
        <v>122</v>
      </c>
    </row>
    <row r="21" spans="1:57">
      <c r="A21" t="s">
        <v>956</v>
      </c>
      <c r="B21" t="s">
        <v>957</v>
      </c>
      <c r="C21" t="s">
        <v>122</v>
      </c>
      <c r="D21" t="s">
        <v>854</v>
      </c>
      <c r="E21" t="s">
        <v>105</v>
      </c>
      <c r="F21" s="65">
        <v>-205</v>
      </c>
      <c r="G21" s="65">
        <v>1.472031E-2</v>
      </c>
      <c r="H21" s="65">
        <v>-9.8375831729999996E-5</v>
      </c>
      <c r="I21" s="66">
        <v>0</v>
      </c>
      <c r="J21" s="66">
        <v>0</v>
      </c>
    </row>
    <row r="22" spans="1:57">
      <c r="A22" s="88" t="s">
        <v>234</v>
      </c>
      <c r="B22" s="16"/>
      <c r="C22" s="16"/>
      <c r="D22" s="16"/>
      <c r="E22" s="16"/>
      <c r="F22" s="16"/>
      <c r="G22" s="16"/>
    </row>
    <row r="23" spans="1:57">
      <c r="A23" s="88" t="s">
        <v>291</v>
      </c>
      <c r="B23" s="16"/>
      <c r="C23" s="16"/>
      <c r="D23" s="16"/>
      <c r="E23" s="16"/>
      <c r="F23" s="16"/>
      <c r="G23" s="16"/>
    </row>
    <row r="24" spans="1:57">
      <c r="A24" s="88" t="s">
        <v>292</v>
      </c>
      <c r="B24" s="16"/>
      <c r="C24" s="16"/>
      <c r="D24" s="16"/>
      <c r="E24" s="16"/>
      <c r="F24" s="16"/>
      <c r="G24" s="16"/>
    </row>
    <row r="25" spans="1:57">
      <c r="A25" s="88" t="s">
        <v>293</v>
      </c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80" ht="26.25" customHeight="1">
      <c r="A6" s="102" t="s">
        <v>132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958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959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960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961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962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963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964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958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959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960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961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962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963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964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234</v>
      </c>
    </row>
    <row r="40" spans="1:16">
      <c r="A40" s="88" t="s">
        <v>291</v>
      </c>
    </row>
    <row r="41" spans="1:16">
      <c r="A41" s="88" t="s">
        <v>292</v>
      </c>
    </row>
    <row r="42" spans="1:16">
      <c r="A42" s="88" t="s">
        <v>293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7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965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966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967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968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969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8" t="s">
        <v>291</v>
      </c>
    </row>
    <row r="28" spans="1:15">
      <c r="A28" s="88" t="s">
        <v>292</v>
      </c>
    </row>
    <row r="29" spans="1:15">
      <c r="A29" s="88" t="s">
        <v>293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64" ht="26.25" customHeight="1">
      <c r="A6" s="102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970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971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972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973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8" t="s">
        <v>234</v>
      </c>
      <c r="C25" s="14"/>
      <c r="D25" s="14"/>
      <c r="E25" s="14"/>
    </row>
    <row r="26" spans="1:18">
      <c r="A26" s="88" t="s">
        <v>291</v>
      </c>
      <c r="C26" s="14"/>
      <c r="D26" s="14"/>
      <c r="E26" s="14"/>
    </row>
    <row r="27" spans="1:18">
      <c r="A27" s="88" t="s">
        <v>292</v>
      </c>
      <c r="C27" s="14"/>
      <c r="D27" s="14"/>
      <c r="E27" s="14"/>
    </row>
    <row r="28" spans="1:18">
      <c r="A28" s="88" t="s">
        <v>293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80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105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4.0599999999999996</v>
      </c>
      <c r="J10" s="7"/>
      <c r="K10" s="7"/>
      <c r="L10" s="64">
        <v>3.4299999999999997E-2</v>
      </c>
      <c r="M10" s="63">
        <v>23010500.07</v>
      </c>
      <c r="N10" s="7"/>
      <c r="O10" s="63">
        <v>24401.45384419</v>
      </c>
      <c r="P10" s="7"/>
      <c r="Q10" s="64">
        <v>1</v>
      </c>
      <c r="R10" s="64">
        <v>6.0000000000000001E-3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4.0599999999999996</v>
      </c>
      <c r="L11" s="68">
        <v>3.4299999999999997E-2</v>
      </c>
      <c r="M11" s="69">
        <v>23010500.07</v>
      </c>
      <c r="O11" s="69">
        <v>24401.45384419</v>
      </c>
      <c r="Q11" s="68">
        <v>1</v>
      </c>
      <c r="R11" s="68">
        <v>6.0000000000000001E-3</v>
      </c>
    </row>
    <row r="12" spans="1:80">
      <c r="A12" s="67" t="s">
        <v>970</v>
      </c>
      <c r="B12" s="14"/>
      <c r="C12" s="14"/>
      <c r="D12" s="14"/>
      <c r="I12" s="69">
        <v>4.76</v>
      </c>
      <c r="L12" s="68">
        <v>4.8999999999999998E-3</v>
      </c>
      <c r="M12" s="69">
        <v>10968900</v>
      </c>
      <c r="O12" s="69">
        <v>11892.68189</v>
      </c>
      <c r="Q12" s="68">
        <v>0.4874</v>
      </c>
      <c r="R12" s="68">
        <v>2.8999999999999998E-3</v>
      </c>
    </row>
    <row r="13" spans="1:80">
      <c r="A13" t="s">
        <v>974</v>
      </c>
      <c r="B13" t="s">
        <v>975</v>
      </c>
      <c r="C13" t="s">
        <v>122</v>
      </c>
      <c r="D13" t="s">
        <v>976</v>
      </c>
      <c r="E13" t="s">
        <v>977</v>
      </c>
      <c r="F13" t="s">
        <v>409</v>
      </c>
      <c r="G13" t="s">
        <v>149</v>
      </c>
      <c r="H13" t="s">
        <v>978</v>
      </c>
      <c r="I13" s="65">
        <v>1.24</v>
      </c>
      <c r="J13" t="s">
        <v>101</v>
      </c>
      <c r="K13" s="66">
        <v>3.15E-2</v>
      </c>
      <c r="L13" s="66">
        <v>2.9999999999999997E-4</v>
      </c>
      <c r="M13" s="65">
        <v>2056900</v>
      </c>
      <c r="N13" s="65">
        <v>106.61</v>
      </c>
      <c r="O13" s="65">
        <v>2192.8610899999999</v>
      </c>
      <c r="P13" s="66">
        <v>8.8999999999999999E-3</v>
      </c>
      <c r="Q13" s="66">
        <v>8.9899999999999994E-2</v>
      </c>
      <c r="R13" s="66">
        <v>5.0000000000000001E-4</v>
      </c>
    </row>
    <row r="14" spans="1:80">
      <c r="A14" t="s">
        <v>979</v>
      </c>
      <c r="B14" t="s">
        <v>980</v>
      </c>
      <c r="C14" t="s">
        <v>122</v>
      </c>
      <c r="D14" t="s">
        <v>981</v>
      </c>
      <c r="E14" t="s">
        <v>332</v>
      </c>
      <c r="F14" t="s">
        <v>423</v>
      </c>
      <c r="G14" t="s">
        <v>149</v>
      </c>
      <c r="H14" t="s">
        <v>982</v>
      </c>
      <c r="I14" s="65">
        <v>5.56</v>
      </c>
      <c r="J14" t="s">
        <v>101</v>
      </c>
      <c r="K14" s="66">
        <v>1.7999999999999999E-2</v>
      </c>
      <c r="L14" s="66">
        <v>5.8999999999999999E-3</v>
      </c>
      <c r="M14" s="65">
        <v>8912000</v>
      </c>
      <c r="N14" s="65">
        <v>108.84</v>
      </c>
      <c r="O14" s="65">
        <v>9699.8207999999995</v>
      </c>
      <c r="P14" s="66">
        <v>7.7000000000000002E-3</v>
      </c>
      <c r="Q14" s="66">
        <v>0.39750000000000002</v>
      </c>
      <c r="R14" s="66">
        <v>2.3999999999999998E-3</v>
      </c>
    </row>
    <row r="15" spans="1:80">
      <c r="A15" s="67" t="s">
        <v>971</v>
      </c>
      <c r="B15" s="14"/>
      <c r="C15" s="14"/>
      <c r="D15" s="14"/>
      <c r="I15" s="69">
        <v>3.39</v>
      </c>
      <c r="L15" s="68">
        <v>6.2300000000000001E-2</v>
      </c>
      <c r="M15" s="69">
        <v>12041600.07</v>
      </c>
      <c r="O15" s="69">
        <v>12508.771954190001</v>
      </c>
      <c r="Q15" s="68">
        <v>0.51259999999999994</v>
      </c>
      <c r="R15" s="68">
        <v>3.0999999999999999E-3</v>
      </c>
    </row>
    <row r="16" spans="1:80">
      <c r="A16" t="s">
        <v>983</v>
      </c>
      <c r="B16" t="s">
        <v>984</v>
      </c>
      <c r="C16" t="s">
        <v>122</v>
      </c>
      <c r="D16" t="s">
        <v>985</v>
      </c>
      <c r="E16" t="s">
        <v>450</v>
      </c>
      <c r="F16" t="s">
        <v>363</v>
      </c>
      <c r="G16" t="s">
        <v>212</v>
      </c>
      <c r="H16" t="s">
        <v>986</v>
      </c>
      <c r="I16" s="65">
        <v>1.41</v>
      </c>
      <c r="J16" t="s">
        <v>101</v>
      </c>
      <c r="K16" s="66">
        <v>2.1899999999999999E-2</v>
      </c>
      <c r="L16" s="66">
        <v>0.16880000000000001</v>
      </c>
      <c r="M16" s="65">
        <v>2682436.7999999998</v>
      </c>
      <c r="N16" s="65">
        <v>101.83</v>
      </c>
      <c r="O16" s="65">
        <v>2731.5253934399998</v>
      </c>
      <c r="P16" s="66">
        <v>4.3E-3</v>
      </c>
      <c r="Q16" s="66">
        <v>0.1119</v>
      </c>
      <c r="R16" s="66">
        <v>6.9999999999999999E-4</v>
      </c>
    </row>
    <row r="17" spans="1:18">
      <c r="A17" t="s">
        <v>987</v>
      </c>
      <c r="B17" t="s">
        <v>988</v>
      </c>
      <c r="C17" t="s">
        <v>122</v>
      </c>
      <c r="D17" t="s">
        <v>989</v>
      </c>
      <c r="E17" t="s">
        <v>450</v>
      </c>
      <c r="F17" t="s">
        <v>409</v>
      </c>
      <c r="G17" t="s">
        <v>149</v>
      </c>
      <c r="H17" t="s">
        <v>433</v>
      </c>
      <c r="I17" s="65">
        <v>1.27</v>
      </c>
      <c r="J17" t="s">
        <v>101</v>
      </c>
      <c r="K17" s="66">
        <v>3.4200000000000001E-2</v>
      </c>
      <c r="L17" s="66">
        <v>1.5900000000000001E-2</v>
      </c>
      <c r="M17" s="65">
        <v>54886.400000000001</v>
      </c>
      <c r="N17" s="65">
        <v>103.04</v>
      </c>
      <c r="O17" s="65">
        <v>56.554946559999998</v>
      </c>
      <c r="P17" s="66">
        <v>5.0000000000000001E-4</v>
      </c>
      <c r="Q17" s="66">
        <v>2.3E-3</v>
      </c>
      <c r="R17" s="66">
        <v>0</v>
      </c>
    </row>
    <row r="18" spans="1:18">
      <c r="A18" t="s">
        <v>990</v>
      </c>
      <c r="B18" t="s">
        <v>991</v>
      </c>
      <c r="C18" t="s">
        <v>122</v>
      </c>
      <c r="D18" t="s">
        <v>992</v>
      </c>
      <c r="E18" t="s">
        <v>523</v>
      </c>
      <c r="F18" t="s">
        <v>409</v>
      </c>
      <c r="G18" t="s">
        <v>149</v>
      </c>
      <c r="H18" t="s">
        <v>993</v>
      </c>
      <c r="I18" s="65">
        <v>4.21</v>
      </c>
      <c r="J18" t="s">
        <v>101</v>
      </c>
      <c r="K18" s="66">
        <v>4.4699999999999997E-2</v>
      </c>
      <c r="L18" s="66">
        <v>3.6200000000000003E-2</v>
      </c>
      <c r="M18" s="65">
        <v>6039276.8700000001</v>
      </c>
      <c r="N18" s="65">
        <v>103.7</v>
      </c>
      <c r="O18" s="65">
        <v>6262.7301141899998</v>
      </c>
      <c r="P18" s="66">
        <v>0.01</v>
      </c>
      <c r="Q18" s="66">
        <v>0.25669999999999998</v>
      </c>
      <c r="R18" s="66">
        <v>1.5E-3</v>
      </c>
    </row>
    <row r="19" spans="1:18">
      <c r="A19" t="s">
        <v>994</v>
      </c>
      <c r="B19" t="s">
        <v>995</v>
      </c>
      <c r="C19" t="s">
        <v>122</v>
      </c>
      <c r="D19" t="s">
        <v>996</v>
      </c>
      <c r="E19" t="s">
        <v>357</v>
      </c>
      <c r="F19" t="s">
        <v>423</v>
      </c>
      <c r="G19" t="s">
        <v>149</v>
      </c>
      <c r="H19" t="s">
        <v>997</v>
      </c>
      <c r="I19" s="65">
        <v>3.5</v>
      </c>
      <c r="J19" t="s">
        <v>101</v>
      </c>
      <c r="K19" s="66">
        <v>4.2999999999999997E-2</v>
      </c>
      <c r="L19" s="66">
        <v>2.64E-2</v>
      </c>
      <c r="M19" s="65">
        <v>3265000</v>
      </c>
      <c r="N19" s="65">
        <v>105.91</v>
      </c>
      <c r="O19" s="65">
        <v>3457.9614999999999</v>
      </c>
      <c r="P19" s="66">
        <v>1.6E-2</v>
      </c>
      <c r="Q19" s="66">
        <v>0.14169999999999999</v>
      </c>
      <c r="R19" s="66">
        <v>8.0000000000000004E-4</v>
      </c>
    </row>
    <row r="20" spans="1:18">
      <c r="A20" s="67" t="s">
        <v>296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227</v>
      </c>
      <c r="B21" t="s">
        <v>227</v>
      </c>
      <c r="C21" s="14"/>
      <c r="D21" s="14"/>
      <c r="E21" t="s">
        <v>227</v>
      </c>
      <c r="F21" t="s">
        <v>227</v>
      </c>
      <c r="I21" s="65">
        <v>0</v>
      </c>
      <c r="J21" t="s">
        <v>227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557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227</v>
      </c>
      <c r="B23" t="s">
        <v>227</v>
      </c>
      <c r="C23" s="14"/>
      <c r="D23" s="14"/>
      <c r="E23" t="s">
        <v>227</v>
      </c>
      <c r="F23" t="s">
        <v>227</v>
      </c>
      <c r="I23" s="65">
        <v>0</v>
      </c>
      <c r="J23" t="s">
        <v>227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232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297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227</v>
      </c>
      <c r="B26" t="s">
        <v>227</v>
      </c>
      <c r="C26" s="14"/>
      <c r="D26" s="14"/>
      <c r="E26" t="s">
        <v>227</v>
      </c>
      <c r="F26" t="s">
        <v>227</v>
      </c>
      <c r="I26" s="65">
        <v>0</v>
      </c>
      <c r="J26" t="s">
        <v>227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298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227</v>
      </c>
      <c r="B28" t="s">
        <v>227</v>
      </c>
      <c r="C28" s="14"/>
      <c r="D28" s="14"/>
      <c r="E28" t="s">
        <v>227</v>
      </c>
      <c r="F28" t="s">
        <v>227</v>
      </c>
      <c r="I28" s="65">
        <v>0</v>
      </c>
      <c r="J28" t="s">
        <v>227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88" t="s">
        <v>234</v>
      </c>
      <c r="B29" s="14"/>
      <c r="C29" s="14"/>
      <c r="D29" s="14"/>
    </row>
    <row r="30" spans="1:18">
      <c r="A30" s="88" t="s">
        <v>291</v>
      </c>
      <c r="B30" s="14"/>
      <c r="C30" s="14"/>
      <c r="D30" s="14"/>
    </row>
    <row r="31" spans="1:18">
      <c r="A31" s="88" t="s">
        <v>292</v>
      </c>
      <c r="B31" s="14"/>
      <c r="C31" s="14"/>
      <c r="D31" s="14"/>
    </row>
    <row r="32" spans="1:18">
      <c r="A32" s="88" t="s">
        <v>293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/>
  <cols>
    <col min="1" max="1" width="44.28515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97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G11+G18</f>
        <v>5054246.68</v>
      </c>
      <c r="H10" s="7"/>
      <c r="I10" s="63">
        <f>I11+I18</f>
        <v>172548.34449341547</v>
      </c>
      <c r="J10" s="7"/>
      <c r="K10" s="64">
        <f>I10/$I$10</f>
        <v>1</v>
      </c>
      <c r="L10" s="64">
        <f>I10/'סכום נכסי הקרן'!$C$41</f>
        <v>4.1946267655030352E-2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>SUM(G12:G17)</f>
        <v>725907.71000000008</v>
      </c>
      <c r="I11" s="69">
        <f>SUM(I12:I17)</f>
        <v>154542.03621301093</v>
      </c>
      <c r="K11" s="68">
        <f t="shared" ref="K11:K23" si="0">I11/$I$10</f>
        <v>0.89564485053003984</v>
      </c>
      <c r="L11" s="68">
        <f>I11/'סכום נכסי הקרן'!$C$41</f>
        <v>3.7568958624182705E-2</v>
      </c>
    </row>
    <row r="12" spans="1:97">
      <c r="A12" t="s">
        <v>998</v>
      </c>
      <c r="B12" t="s">
        <v>999</v>
      </c>
      <c r="C12" t="s">
        <v>122</v>
      </c>
      <c r="D12" t="s">
        <v>1000</v>
      </c>
      <c r="E12" t="s">
        <v>466</v>
      </c>
      <c r="F12" t="s">
        <v>105</v>
      </c>
      <c r="G12" s="65">
        <v>511249.32</v>
      </c>
      <c r="H12" s="65">
        <v>280.58270000000022</v>
      </c>
      <c r="I12" s="65">
        <v>4676.3954952677104</v>
      </c>
      <c r="J12" s="66">
        <v>6.63302159231558E-2</v>
      </c>
      <c r="K12" s="66">
        <f t="shared" si="0"/>
        <v>2.7101943568320727E-2</v>
      </c>
      <c r="L12" s="66">
        <f>I12/'סכום נכסי הקרן'!$C$41</f>
        <v>1.1368253788883096E-3</v>
      </c>
    </row>
    <row r="13" spans="1:97">
      <c r="A13" t="s">
        <v>1001</v>
      </c>
      <c r="B13" t="s">
        <v>1002</v>
      </c>
      <c r="C13" t="s">
        <v>122</v>
      </c>
      <c r="D13" t="s">
        <v>1003</v>
      </c>
      <c r="E13" t="s">
        <v>523</v>
      </c>
      <c r="F13" t="s">
        <v>101</v>
      </c>
      <c r="G13" s="65">
        <v>49320</v>
      </c>
      <c r="H13" s="65">
        <v>50750.013192999999</v>
      </c>
      <c r="I13" s="65">
        <v>25029.9065067876</v>
      </c>
      <c r="J13" s="66">
        <v>4.204827281928835E-2</v>
      </c>
      <c r="K13" s="66">
        <f t="shared" si="0"/>
        <v>0.14506025299908196</v>
      </c>
      <c r="L13" s="66">
        <f>I13/'סכום נכסי הקרן'!$C$41</f>
        <v>6.0847361984059109E-3</v>
      </c>
    </row>
    <row r="14" spans="1:97">
      <c r="A14" t="s">
        <v>1004</v>
      </c>
      <c r="B14" t="s">
        <v>718</v>
      </c>
      <c r="C14" t="s">
        <v>122</v>
      </c>
      <c r="D14" t="s">
        <v>719</v>
      </c>
      <c r="E14" t="s">
        <v>720</v>
      </c>
      <c r="F14" t="s">
        <v>101</v>
      </c>
      <c r="G14" s="65">
        <v>12724</v>
      </c>
      <c r="H14" s="65">
        <v>389.86354799999998</v>
      </c>
      <c r="I14" s="65">
        <v>49.606237847519999</v>
      </c>
      <c r="J14" s="66">
        <v>7.3800000000000004E-2</v>
      </c>
      <c r="K14" s="66">
        <f t="shared" si="0"/>
        <v>2.8749182145536609E-4</v>
      </c>
      <c r="L14" s="66">
        <f>I14/'סכום נכסי הקרן'!$C$41</f>
        <v>1.2059208891398983E-5</v>
      </c>
    </row>
    <row r="15" spans="1:97">
      <c r="A15" t="s">
        <v>1005</v>
      </c>
      <c r="B15" t="s">
        <v>1006</v>
      </c>
      <c r="C15" t="s">
        <v>122</v>
      </c>
      <c r="D15" t="s">
        <v>1007</v>
      </c>
      <c r="E15" t="s">
        <v>664</v>
      </c>
      <c r="F15" t="s">
        <v>101</v>
      </c>
      <c r="G15" s="65">
        <v>77</v>
      </c>
      <c r="H15" s="65">
        <v>38338500</v>
      </c>
      <c r="I15" s="65">
        <v>29520.645</v>
      </c>
      <c r="J15" s="66">
        <v>7.3017241379310344E-2</v>
      </c>
      <c r="K15" s="66">
        <f t="shared" si="0"/>
        <v>0.17108622564110734</v>
      </c>
      <c r="L15" s="66">
        <f>I15/'סכום נכסי הקרן'!$C$41</f>
        <v>7.1764286128308047E-3</v>
      </c>
    </row>
    <row r="16" spans="1:97">
      <c r="A16" t="s">
        <v>1008</v>
      </c>
      <c r="B16" t="s">
        <v>1009</v>
      </c>
      <c r="C16" t="s">
        <v>122</v>
      </c>
      <c r="D16" t="s">
        <v>1010</v>
      </c>
      <c r="E16" t="s">
        <v>319</v>
      </c>
      <c r="F16" t="s">
        <v>105</v>
      </c>
      <c r="G16" s="65">
        <v>152137.59</v>
      </c>
      <c r="H16" s="65">
        <v>16831.612099999991</v>
      </c>
      <c r="I16" s="65">
        <v>83479.501363108095</v>
      </c>
      <c r="J16" s="66">
        <v>2.7154424113467711E-2</v>
      </c>
      <c r="K16" s="66">
        <f t="shared" si="0"/>
        <v>0.48380354855443841</v>
      </c>
      <c r="L16" s="66">
        <f>I16/'סכום נכסי הקרן'!$C$41</f>
        <v>2.0293753140117943E-2</v>
      </c>
    </row>
    <row r="17" spans="1:12">
      <c r="A17" t="s">
        <v>1176</v>
      </c>
      <c r="B17">
        <v>74209</v>
      </c>
      <c r="C17" t="s">
        <v>122</v>
      </c>
      <c r="D17">
        <v>514829126</v>
      </c>
      <c r="E17" t="s">
        <v>1177</v>
      </c>
      <c r="F17" t="s">
        <v>101</v>
      </c>
      <c r="G17" s="65">
        <v>399.8</v>
      </c>
      <c r="H17" s="65">
        <v>2947969.39</v>
      </c>
      <c r="I17" s="65">
        <f>11785981.61/1000</f>
        <v>11785.981609999999</v>
      </c>
      <c r="J17" s="66">
        <v>0.19989999996192467</v>
      </c>
      <c r="K17" s="66">
        <f t="shared" si="0"/>
        <v>6.8305387945636065E-2</v>
      </c>
      <c r="L17" s="66">
        <f>I17/'סכום נכסי הקרן'!$C$41</f>
        <v>2.8651560850483336E-3</v>
      </c>
    </row>
    <row r="18" spans="1:12">
      <c r="A18" s="67" t="s">
        <v>232</v>
      </c>
      <c r="B18" s="14"/>
      <c r="C18" s="14"/>
      <c r="D18" s="14"/>
      <c r="G18" s="69">
        <v>4328338.97</v>
      </c>
      <c r="I18" s="69">
        <v>18006.308280404541</v>
      </c>
      <c r="K18" s="68">
        <f t="shared" si="0"/>
        <v>0.10435514946996012</v>
      </c>
      <c r="L18" s="68">
        <f>I18/'סכום נכסי הקרן'!$C$41</f>
        <v>4.3773090308476459E-3</v>
      </c>
    </row>
    <row r="19" spans="1:12">
      <c r="A19" s="67" t="s">
        <v>297</v>
      </c>
      <c r="B19" s="14"/>
      <c r="C19" s="14"/>
      <c r="D19" s="14"/>
      <c r="G19" s="69">
        <v>0</v>
      </c>
      <c r="I19" s="69">
        <v>0</v>
      </c>
      <c r="K19" s="68">
        <f t="shared" si="0"/>
        <v>0</v>
      </c>
      <c r="L19" s="68">
        <f>I19/'סכום נכסי הקרן'!$C$41</f>
        <v>0</v>
      </c>
    </row>
    <row r="20" spans="1:12">
      <c r="A20" t="s">
        <v>227</v>
      </c>
      <c r="B20" t="s">
        <v>227</v>
      </c>
      <c r="C20" s="14"/>
      <c r="D20" s="14"/>
      <c r="E20" t="s">
        <v>227</v>
      </c>
      <c r="F20" t="s">
        <v>227</v>
      </c>
      <c r="G20" s="65">
        <v>0</v>
      </c>
      <c r="H20" s="65">
        <v>0</v>
      </c>
      <c r="I20" s="65">
        <v>0</v>
      </c>
      <c r="J20" s="66">
        <v>0</v>
      </c>
      <c r="K20" s="66">
        <f t="shared" si="0"/>
        <v>0</v>
      </c>
      <c r="L20" s="66">
        <f>I20/'סכום נכסי הקרן'!$C$41</f>
        <v>0</v>
      </c>
    </row>
    <row r="21" spans="1:12">
      <c r="A21" s="67" t="s">
        <v>298</v>
      </c>
      <c r="B21" s="14"/>
      <c r="C21" s="14"/>
      <c r="D21" s="14"/>
      <c r="G21" s="69">
        <v>4328338.97</v>
      </c>
      <c r="I21" s="69">
        <v>18006.308280404541</v>
      </c>
      <c r="K21" s="68">
        <f t="shared" si="0"/>
        <v>0.10435514946996012</v>
      </c>
      <c r="L21" s="68">
        <f>I21/'סכום נכסי הקרן'!$C$41</f>
        <v>4.3773090308476459E-3</v>
      </c>
    </row>
    <row r="22" spans="1:12">
      <c r="A22" t="s">
        <v>1011</v>
      </c>
      <c r="B22" t="s">
        <v>1012</v>
      </c>
      <c r="C22" t="s">
        <v>122</v>
      </c>
      <c r="D22" t="s">
        <v>1013</v>
      </c>
      <c r="E22" t="s">
        <v>773</v>
      </c>
      <c r="F22" t="s">
        <v>109</v>
      </c>
      <c r="G22" s="65">
        <v>3659808</v>
      </c>
      <c r="H22" s="65">
        <v>112.00499999999985</v>
      </c>
      <c r="I22" s="65">
        <v>15883.455974209901</v>
      </c>
      <c r="J22" s="66">
        <v>2.8134777516847186E-2</v>
      </c>
      <c r="K22" s="66">
        <f t="shared" si="0"/>
        <v>9.2052207286265911E-2</v>
      </c>
      <c r="L22" s="66">
        <f>I22/'סכום נכסי הקרן'!$C$41</f>
        <v>3.8612465250660449E-3</v>
      </c>
    </row>
    <row r="23" spans="1:12">
      <c r="A23" t="s">
        <v>1014</v>
      </c>
      <c r="B23" t="s">
        <v>1015</v>
      </c>
      <c r="C23" t="s">
        <v>122</v>
      </c>
      <c r="D23" t="s">
        <v>1007</v>
      </c>
      <c r="E23" t="s">
        <v>773</v>
      </c>
      <c r="F23" t="s">
        <v>109</v>
      </c>
      <c r="G23" s="65">
        <v>668530.97</v>
      </c>
      <c r="H23" s="65">
        <v>81.949999999999918</v>
      </c>
      <c r="I23" s="65">
        <v>2122.8523061946398</v>
      </c>
      <c r="J23" s="66">
        <v>4.8979805409820019E-2</v>
      </c>
      <c r="K23" s="66">
        <f t="shared" si="0"/>
        <v>1.2302942183694199E-2</v>
      </c>
      <c r="L23" s="66">
        <f>I23/'סכום נכסי הקרן'!$C$41</f>
        <v>5.1606250578160038E-4</v>
      </c>
    </row>
    <row r="24" spans="1:12">
      <c r="A24" s="88" t="s">
        <v>234</v>
      </c>
      <c r="B24" s="14"/>
      <c r="C24" s="14"/>
      <c r="D24" s="14"/>
    </row>
    <row r="25" spans="1:12">
      <c r="A25" s="88" t="s">
        <v>291</v>
      </c>
      <c r="B25" s="14"/>
      <c r="C25" s="14"/>
      <c r="D25" s="14"/>
    </row>
    <row r="26" spans="1:12">
      <c r="A26" s="88" t="s">
        <v>292</v>
      </c>
      <c r="B26" s="14"/>
      <c r="C26" s="14"/>
      <c r="D26" s="14"/>
    </row>
    <row r="27" spans="1:12">
      <c r="A27" s="88" t="s">
        <v>293</v>
      </c>
      <c r="B27" s="14"/>
      <c r="C27" s="14"/>
      <c r="D27" s="14"/>
    </row>
    <row r="28" spans="1:12">
      <c r="B28" s="14"/>
      <c r="C28" s="14"/>
      <c r="D28" s="14"/>
    </row>
    <row r="29" spans="1:12">
      <c r="B29" s="14"/>
      <c r="C29" s="14"/>
      <c r="D29" s="14"/>
    </row>
    <row r="30" spans="1:12">
      <c r="B30" s="14"/>
      <c r="C30" s="14"/>
      <c r="D30" s="14"/>
    </row>
    <row r="31" spans="1:12">
      <c r="B31" s="14"/>
      <c r="C31" s="14"/>
      <c r="D31" s="14"/>
    </row>
    <row r="32" spans="1:12">
      <c r="B32" s="14"/>
      <c r="C32" s="14"/>
      <c r="D32" s="14"/>
    </row>
    <row r="33" spans="2:4">
      <c r="B33" s="14"/>
      <c r="C33" s="14"/>
      <c r="D33" s="14"/>
    </row>
    <row r="34" spans="2:4">
      <c r="B34" s="14"/>
      <c r="C34" s="14"/>
      <c r="D34" s="14"/>
    </row>
    <row r="35" spans="2:4">
      <c r="B35" s="14"/>
      <c r="C35" s="14"/>
      <c r="D35" s="14"/>
    </row>
    <row r="36" spans="2:4">
      <c r="B36" s="14"/>
      <c r="C36" s="14"/>
      <c r="D36" s="14"/>
    </row>
    <row r="37" spans="2:4">
      <c r="B37" s="14"/>
      <c r="C37" s="14"/>
      <c r="D37" s="14"/>
    </row>
    <row r="38" spans="2:4">
      <c r="B38" s="14"/>
      <c r="C38" s="14"/>
      <c r="D38" s="14"/>
    </row>
    <row r="39" spans="2:4">
      <c r="B39" s="14"/>
      <c r="C39" s="14"/>
      <c r="D39" s="14"/>
    </row>
    <row r="40" spans="2:4">
      <c r="B40" s="14"/>
      <c r="C40" s="14"/>
      <c r="D40" s="14"/>
    </row>
    <row r="41" spans="2:4">
      <c r="B41" s="14"/>
      <c r="C41" s="14"/>
      <c r="D41" s="14"/>
    </row>
    <row r="42" spans="2:4">
      <c r="B42" s="14"/>
      <c r="C42" s="14"/>
      <c r="D42" s="14"/>
    </row>
    <row r="43" spans="2:4">
      <c r="B43" s="14"/>
      <c r="C43" s="14"/>
      <c r="D43" s="14"/>
    </row>
    <row r="44" spans="2:4">
      <c r="B44" s="14"/>
      <c r="C44" s="14"/>
      <c r="D44" s="14"/>
    </row>
    <row r="45" spans="2:4">
      <c r="B45" s="14"/>
      <c r="C45" s="14"/>
      <c r="D45" s="14"/>
    </row>
    <row r="46" spans="2:4">
      <c r="B46" s="14"/>
      <c r="C46" s="14"/>
      <c r="D46" s="14"/>
    </row>
    <row r="47" spans="2:4">
      <c r="B47" s="14"/>
      <c r="C47" s="14"/>
      <c r="D47" s="14"/>
    </row>
    <row r="48" spans="2:4">
      <c r="B48" s="14"/>
      <c r="C48" s="14"/>
      <c r="D48" s="14"/>
    </row>
    <row r="49" spans="2:4">
      <c r="B49" s="14"/>
      <c r="C49" s="14"/>
      <c r="D49" s="14"/>
    </row>
    <row r="50" spans="2:4">
      <c r="B50" s="14"/>
      <c r="C50" s="14"/>
      <c r="D50" s="14"/>
    </row>
    <row r="51" spans="2:4">
      <c r="B51" s="14"/>
      <c r="C51" s="14"/>
      <c r="D51" s="14"/>
    </row>
    <row r="52" spans="2:4">
      <c r="B52" s="14"/>
      <c r="C52" s="14"/>
      <c r="D52" s="14"/>
    </row>
    <row r="53" spans="2:4">
      <c r="B53" s="14"/>
      <c r="C53" s="14"/>
      <c r="D53" s="14"/>
    </row>
    <row r="54" spans="2:4">
      <c r="B54" s="14"/>
      <c r="C54" s="14"/>
      <c r="D54" s="14"/>
    </row>
    <row r="55" spans="2:4">
      <c r="B55" s="14"/>
      <c r="C55" s="14"/>
      <c r="D55" s="14"/>
    </row>
    <row r="56" spans="2:4">
      <c r="B56" s="14"/>
      <c r="C56" s="14"/>
      <c r="D56" s="14"/>
    </row>
    <row r="57" spans="2:4">
      <c r="B57" s="14"/>
      <c r="C57" s="14"/>
      <c r="D57" s="14"/>
    </row>
    <row r="58" spans="2:4">
      <c r="B58" s="14"/>
      <c r="C58" s="14"/>
      <c r="D58" s="14"/>
    </row>
    <row r="59" spans="2:4">
      <c r="B59" s="14"/>
      <c r="C59" s="14"/>
      <c r="D59" s="14"/>
    </row>
    <row r="60" spans="2:4">
      <c r="B60" s="14"/>
      <c r="C60" s="14"/>
      <c r="D60" s="14"/>
    </row>
    <row r="61" spans="2:4">
      <c r="B61" s="14"/>
      <c r="C61" s="14"/>
      <c r="D61" s="14"/>
    </row>
    <row r="62" spans="2:4">
      <c r="B62" s="14"/>
      <c r="C62" s="14"/>
      <c r="D62" s="14"/>
    </row>
    <row r="63" spans="2:4">
      <c r="B63" s="14"/>
      <c r="C63" s="14"/>
      <c r="D63" s="14"/>
    </row>
    <row r="64" spans="2:4">
      <c r="B64" s="14"/>
      <c r="C64" s="14"/>
      <c r="D64" s="14"/>
    </row>
    <row r="65" spans="2:4">
      <c r="B65" s="14"/>
      <c r="C65" s="14"/>
      <c r="D65" s="14"/>
    </row>
    <row r="66" spans="2:4">
      <c r="B66" s="14"/>
      <c r="C66" s="14"/>
      <c r="D66" s="14"/>
    </row>
    <row r="67" spans="2:4">
      <c r="B67" s="14"/>
      <c r="C67" s="14"/>
      <c r="D67" s="14"/>
    </row>
    <row r="68" spans="2:4">
      <c r="B68" s="14"/>
      <c r="C68" s="14"/>
      <c r="D68" s="14"/>
    </row>
    <row r="69" spans="2:4">
      <c r="B69" s="14"/>
      <c r="C69" s="14"/>
      <c r="D69" s="14"/>
    </row>
    <row r="70" spans="2:4">
      <c r="B70" s="14"/>
      <c r="C70" s="14"/>
      <c r="D70" s="14"/>
    </row>
    <row r="71" spans="2:4">
      <c r="B71" s="14"/>
      <c r="C71" s="14"/>
      <c r="D71" s="14"/>
    </row>
    <row r="72" spans="2:4">
      <c r="B72" s="14"/>
      <c r="C72" s="14"/>
      <c r="D72" s="14"/>
    </row>
    <row r="73" spans="2:4">
      <c r="B73" s="14"/>
      <c r="C73" s="14"/>
      <c r="D73" s="14"/>
    </row>
    <row r="74" spans="2:4">
      <c r="B74" s="14"/>
      <c r="C74" s="14"/>
      <c r="D74" s="14"/>
    </row>
    <row r="75" spans="2:4">
      <c r="B75" s="14"/>
      <c r="C75" s="14"/>
      <c r="D75" s="14"/>
    </row>
    <row r="76" spans="2:4">
      <c r="B76" s="14"/>
      <c r="C76" s="14"/>
      <c r="D76" s="14"/>
    </row>
    <row r="77" spans="2:4">
      <c r="B77" s="14"/>
      <c r="C77" s="14"/>
      <c r="D77" s="14"/>
    </row>
    <row r="78" spans="2:4">
      <c r="B78" s="14"/>
      <c r="C78" s="14"/>
      <c r="D78" s="14"/>
    </row>
    <row r="79" spans="2:4">
      <c r="B79" s="14"/>
      <c r="C79" s="14"/>
      <c r="D79" s="14"/>
    </row>
    <row r="80" spans="2:4">
      <c r="B80" s="14"/>
      <c r="C80" s="14"/>
      <c r="D80" s="14"/>
    </row>
    <row r="81" spans="2:4">
      <c r="B81" s="14"/>
      <c r="C81" s="14"/>
      <c r="D81" s="14"/>
    </row>
    <row r="82" spans="2:4">
      <c r="B82" s="14"/>
      <c r="C82" s="14"/>
      <c r="D82" s="14"/>
    </row>
    <row r="83" spans="2:4">
      <c r="B83" s="14"/>
      <c r="C83" s="14"/>
      <c r="D83" s="14"/>
    </row>
    <row r="84" spans="2:4">
      <c r="B84" s="14"/>
      <c r="C84" s="14"/>
      <c r="D84" s="14"/>
    </row>
    <row r="85" spans="2:4">
      <c r="B85" s="14"/>
      <c r="C85" s="14"/>
      <c r="D85" s="14"/>
    </row>
    <row r="86" spans="2:4">
      <c r="B86" s="14"/>
      <c r="C86" s="14"/>
      <c r="D86" s="14"/>
    </row>
    <row r="87" spans="2:4">
      <c r="B87" s="14"/>
      <c r="C87" s="14"/>
      <c r="D87" s="14"/>
    </row>
    <row r="88" spans="2:4">
      <c r="B88" s="14"/>
      <c r="C88" s="14"/>
      <c r="D88" s="14"/>
    </row>
    <row r="89" spans="2:4">
      <c r="B89" s="14"/>
      <c r="C89" s="14"/>
      <c r="D89" s="14"/>
    </row>
    <row r="90" spans="2:4">
      <c r="B90" s="14"/>
      <c r="C90" s="14"/>
      <c r="D90" s="14"/>
    </row>
    <row r="91" spans="2:4">
      <c r="B91" s="14"/>
      <c r="C91" s="14"/>
      <c r="D91" s="14"/>
    </row>
    <row r="92" spans="2:4">
      <c r="B92" s="14"/>
      <c r="C92" s="14"/>
      <c r="D92" s="14"/>
    </row>
    <row r="93" spans="2:4">
      <c r="B93" s="14"/>
      <c r="C93" s="14"/>
      <c r="D93" s="14"/>
    </row>
    <row r="94" spans="2:4">
      <c r="B94" s="14"/>
      <c r="C94" s="14"/>
      <c r="D94" s="14"/>
    </row>
    <row r="95" spans="2:4">
      <c r="B95" s="14"/>
      <c r="C95" s="14"/>
      <c r="D95" s="14"/>
    </row>
    <row r="96" spans="2:4">
      <c r="B96" s="14"/>
      <c r="C96" s="14"/>
      <c r="D96" s="14"/>
    </row>
    <row r="97" spans="2:4">
      <c r="B97" s="14"/>
      <c r="C97" s="14"/>
      <c r="D97" s="14"/>
    </row>
    <row r="98" spans="2:4">
      <c r="B98" s="14"/>
      <c r="C98" s="14"/>
      <c r="D98" s="14"/>
    </row>
    <row r="99" spans="2:4">
      <c r="B99" s="14"/>
      <c r="C99" s="14"/>
      <c r="D99" s="14"/>
    </row>
    <row r="100" spans="2:4">
      <c r="B100" s="14"/>
      <c r="C100" s="14"/>
      <c r="D100" s="14"/>
    </row>
    <row r="101" spans="2:4">
      <c r="B101" s="14"/>
      <c r="C101" s="14"/>
      <c r="D101" s="14"/>
    </row>
    <row r="102" spans="2:4">
      <c r="B102" s="14"/>
      <c r="C102" s="14"/>
      <c r="D102" s="14"/>
    </row>
    <row r="103" spans="2:4">
      <c r="B103" s="14"/>
      <c r="C103" s="14"/>
      <c r="D103" s="14"/>
    </row>
    <row r="104" spans="2:4">
      <c r="B104" s="14"/>
      <c r="C104" s="14"/>
      <c r="D104" s="14"/>
    </row>
    <row r="105" spans="2:4">
      <c r="B105" s="14"/>
      <c r="C105" s="14"/>
      <c r="D105" s="14"/>
    </row>
    <row r="106" spans="2:4">
      <c r="B106" s="14"/>
      <c r="C106" s="14"/>
      <c r="D106" s="14"/>
    </row>
    <row r="107" spans="2:4">
      <c r="B107" s="14"/>
      <c r="C107" s="14"/>
      <c r="D107" s="14"/>
    </row>
    <row r="108" spans="2:4">
      <c r="B108" s="14"/>
      <c r="C108" s="14"/>
      <c r="D108" s="14"/>
    </row>
    <row r="109" spans="2:4">
      <c r="B109" s="14"/>
      <c r="C109" s="14"/>
      <c r="D109" s="14"/>
    </row>
    <row r="110" spans="2:4">
      <c r="B110" s="14"/>
      <c r="C110" s="14"/>
      <c r="D110" s="14"/>
    </row>
    <row r="111" spans="2:4">
      <c r="B111" s="14"/>
      <c r="C111" s="14"/>
      <c r="D111" s="14"/>
    </row>
    <row r="112" spans="2:4">
      <c r="B112" s="14"/>
      <c r="C112" s="14"/>
      <c r="D112" s="14"/>
    </row>
    <row r="113" spans="2:4">
      <c r="B113" s="14"/>
      <c r="C113" s="14"/>
      <c r="D113" s="14"/>
    </row>
    <row r="114" spans="2:4">
      <c r="B114" s="14"/>
      <c r="C114" s="14"/>
      <c r="D114" s="14"/>
    </row>
    <row r="115" spans="2:4">
      <c r="B115" s="14"/>
      <c r="C115" s="14"/>
      <c r="D115" s="14"/>
    </row>
    <row r="116" spans="2:4">
      <c r="B116" s="14"/>
      <c r="C116" s="14"/>
      <c r="D116" s="14"/>
    </row>
    <row r="117" spans="2:4">
      <c r="B117" s="14"/>
      <c r="C117" s="14"/>
      <c r="D117" s="14"/>
    </row>
    <row r="118" spans="2:4">
      <c r="B118" s="14"/>
      <c r="C118" s="14"/>
      <c r="D118" s="14"/>
    </row>
    <row r="119" spans="2:4">
      <c r="B119" s="14"/>
      <c r="C119" s="14"/>
      <c r="D119" s="14"/>
    </row>
    <row r="120" spans="2:4">
      <c r="B120" s="14"/>
      <c r="C120" s="14"/>
      <c r="D120" s="14"/>
    </row>
    <row r="121" spans="2:4">
      <c r="B121" s="14"/>
      <c r="C121" s="14"/>
      <c r="D121" s="14"/>
    </row>
    <row r="122" spans="2:4">
      <c r="B122" s="14"/>
      <c r="C122" s="14"/>
      <c r="D122" s="14"/>
    </row>
    <row r="123" spans="2:4">
      <c r="B123" s="14"/>
      <c r="C123" s="14"/>
      <c r="D123" s="14"/>
    </row>
    <row r="124" spans="2:4">
      <c r="B124" s="14"/>
      <c r="C124" s="14"/>
      <c r="D124" s="14"/>
    </row>
    <row r="125" spans="2:4">
      <c r="B125" s="14"/>
      <c r="C125" s="14"/>
      <c r="D125" s="14"/>
    </row>
    <row r="126" spans="2:4">
      <c r="B126" s="14"/>
      <c r="C126" s="14"/>
      <c r="D126" s="14"/>
    </row>
    <row r="127" spans="2:4">
      <c r="B127" s="14"/>
      <c r="C127" s="14"/>
      <c r="D127" s="14"/>
    </row>
    <row r="128" spans="2:4">
      <c r="B128" s="14"/>
      <c r="C128" s="14"/>
      <c r="D128" s="14"/>
    </row>
    <row r="129" spans="2:4">
      <c r="B129" s="14"/>
      <c r="C129" s="14"/>
      <c r="D129" s="14"/>
    </row>
    <row r="130" spans="2:4">
      <c r="B130" s="14"/>
      <c r="C130" s="14"/>
      <c r="D130" s="14"/>
    </row>
    <row r="131" spans="2:4">
      <c r="B131" s="14"/>
      <c r="C131" s="14"/>
      <c r="D131" s="14"/>
    </row>
    <row r="132" spans="2:4">
      <c r="B132" s="14"/>
      <c r="C132" s="14"/>
      <c r="D132" s="14"/>
    </row>
    <row r="133" spans="2:4">
      <c r="B133" s="14"/>
      <c r="C133" s="14"/>
      <c r="D133" s="14"/>
    </row>
    <row r="134" spans="2:4">
      <c r="B134" s="14"/>
      <c r="C134" s="14"/>
      <c r="D134" s="14"/>
    </row>
    <row r="135" spans="2:4">
      <c r="B135" s="14"/>
      <c r="C135" s="14"/>
      <c r="D135" s="14"/>
    </row>
    <row r="136" spans="2:4">
      <c r="B136" s="14"/>
      <c r="C136" s="14"/>
      <c r="D136" s="14"/>
    </row>
    <row r="137" spans="2:4">
      <c r="B137" s="14"/>
      <c r="C137" s="14"/>
      <c r="D137" s="14"/>
    </row>
    <row r="138" spans="2:4">
      <c r="B138" s="14"/>
      <c r="C138" s="14"/>
      <c r="D138" s="14"/>
    </row>
    <row r="139" spans="2:4">
      <c r="B139" s="14"/>
      <c r="C139" s="14"/>
      <c r="D139" s="14"/>
    </row>
    <row r="140" spans="2:4">
      <c r="B140" s="14"/>
      <c r="C140" s="14"/>
      <c r="D140" s="14"/>
    </row>
    <row r="141" spans="2:4">
      <c r="B141" s="14"/>
      <c r="C141" s="14"/>
      <c r="D141" s="14"/>
    </row>
    <row r="142" spans="2:4">
      <c r="B142" s="14"/>
      <c r="C142" s="14"/>
      <c r="D142" s="14"/>
    </row>
    <row r="143" spans="2:4">
      <c r="B143" s="14"/>
      <c r="C143" s="14"/>
      <c r="D143" s="14"/>
    </row>
    <row r="144" spans="2:4">
      <c r="B144" s="14"/>
      <c r="C144" s="14"/>
      <c r="D144" s="14"/>
    </row>
    <row r="145" spans="2:4">
      <c r="B145" s="14"/>
      <c r="C145" s="14"/>
      <c r="D145" s="14"/>
    </row>
    <row r="146" spans="2:4">
      <c r="B146" s="14"/>
      <c r="C146" s="14"/>
      <c r="D146" s="14"/>
    </row>
    <row r="147" spans="2:4">
      <c r="B147" s="14"/>
      <c r="C147" s="14"/>
      <c r="D147" s="14"/>
    </row>
    <row r="148" spans="2:4">
      <c r="B148" s="14"/>
      <c r="C148" s="14"/>
      <c r="D148" s="14"/>
    </row>
    <row r="149" spans="2:4">
      <c r="B149" s="14"/>
      <c r="C149" s="14"/>
      <c r="D149" s="14"/>
    </row>
    <row r="150" spans="2:4">
      <c r="B150" s="14"/>
      <c r="C150" s="14"/>
      <c r="D150" s="14"/>
    </row>
    <row r="151" spans="2:4">
      <c r="B151" s="14"/>
      <c r="C151" s="14"/>
      <c r="D151" s="14"/>
    </row>
    <row r="152" spans="2:4">
      <c r="B152" s="14"/>
      <c r="C152" s="14"/>
      <c r="D152" s="14"/>
    </row>
    <row r="153" spans="2:4">
      <c r="B153" s="14"/>
      <c r="C153" s="14"/>
      <c r="D153" s="14"/>
    </row>
    <row r="154" spans="2:4">
      <c r="B154" s="14"/>
      <c r="C154" s="14"/>
      <c r="D154" s="14"/>
    </row>
    <row r="155" spans="2:4">
      <c r="B155" s="14"/>
      <c r="C155" s="14"/>
      <c r="D155" s="14"/>
    </row>
    <row r="156" spans="2:4">
      <c r="B156" s="14"/>
      <c r="C156" s="14"/>
      <c r="D156" s="14"/>
    </row>
    <row r="157" spans="2:4">
      <c r="B157" s="14"/>
      <c r="C157" s="14"/>
      <c r="D157" s="14"/>
    </row>
    <row r="158" spans="2:4">
      <c r="B158" s="14"/>
      <c r="C158" s="14"/>
      <c r="D158" s="14"/>
    </row>
    <row r="159" spans="2:4">
      <c r="B159" s="14"/>
      <c r="C159" s="14"/>
      <c r="D159" s="14"/>
    </row>
    <row r="160" spans="2:4">
      <c r="B160" s="14"/>
      <c r="C160" s="14"/>
      <c r="D160" s="14"/>
    </row>
    <row r="161" spans="2:4">
      <c r="B161" s="14"/>
      <c r="C161" s="14"/>
      <c r="D161" s="14"/>
    </row>
    <row r="162" spans="2:4">
      <c r="B162" s="14"/>
      <c r="C162" s="14"/>
      <c r="D162" s="14"/>
    </row>
    <row r="163" spans="2:4">
      <c r="B163" s="14"/>
      <c r="C163" s="14"/>
      <c r="D163" s="14"/>
    </row>
    <row r="164" spans="2:4">
      <c r="B164" s="14"/>
      <c r="C164" s="14"/>
      <c r="D164" s="14"/>
    </row>
    <row r="165" spans="2:4">
      <c r="B165" s="14"/>
      <c r="C165" s="14"/>
      <c r="D165" s="14"/>
    </row>
    <row r="166" spans="2:4">
      <c r="B166" s="14"/>
      <c r="C166" s="14"/>
      <c r="D166" s="14"/>
    </row>
    <row r="167" spans="2:4">
      <c r="B167" s="14"/>
      <c r="C167" s="14"/>
      <c r="D167" s="14"/>
    </row>
    <row r="168" spans="2:4">
      <c r="B168" s="14"/>
      <c r="C168" s="14"/>
      <c r="D168" s="14"/>
    </row>
    <row r="169" spans="2:4">
      <c r="B169" s="14"/>
      <c r="C169" s="14"/>
      <c r="D169" s="14"/>
    </row>
    <row r="170" spans="2:4">
      <c r="B170" s="14"/>
      <c r="C170" s="14"/>
      <c r="D170" s="14"/>
    </row>
    <row r="171" spans="2:4">
      <c r="B171" s="14"/>
      <c r="C171" s="14"/>
      <c r="D171" s="14"/>
    </row>
    <row r="172" spans="2:4">
      <c r="B172" s="14"/>
      <c r="C172" s="14"/>
      <c r="D172" s="14"/>
    </row>
    <row r="173" spans="2:4">
      <c r="B173" s="14"/>
      <c r="C173" s="14"/>
      <c r="D173" s="14"/>
    </row>
    <row r="174" spans="2:4">
      <c r="B174" s="14"/>
      <c r="C174" s="14"/>
      <c r="D174" s="14"/>
    </row>
    <row r="175" spans="2:4">
      <c r="B175" s="14"/>
      <c r="C175" s="14"/>
      <c r="D175" s="14"/>
    </row>
    <row r="176" spans="2:4">
      <c r="B176" s="14"/>
      <c r="C176" s="14"/>
      <c r="D176" s="14"/>
    </row>
    <row r="177" spans="2:4">
      <c r="B177" s="14"/>
      <c r="C177" s="14"/>
      <c r="D177" s="14"/>
    </row>
    <row r="178" spans="2:4">
      <c r="B178" s="14"/>
      <c r="C178" s="14"/>
      <c r="D178" s="14"/>
    </row>
    <row r="179" spans="2:4">
      <c r="B179" s="14"/>
      <c r="C179" s="14"/>
      <c r="D179" s="14"/>
    </row>
    <row r="180" spans="2:4">
      <c r="B180" s="14"/>
      <c r="C180" s="14"/>
      <c r="D180" s="14"/>
    </row>
    <row r="181" spans="2:4">
      <c r="B181" s="14"/>
      <c r="C181" s="14"/>
      <c r="D181" s="14"/>
    </row>
    <row r="182" spans="2:4">
      <c r="B182" s="14"/>
      <c r="C182" s="14"/>
      <c r="D182" s="14"/>
    </row>
    <row r="183" spans="2:4">
      <c r="B183" s="14"/>
      <c r="C183" s="14"/>
      <c r="D183" s="14"/>
    </row>
    <row r="184" spans="2:4">
      <c r="B184" s="14"/>
      <c r="C184" s="14"/>
      <c r="D184" s="14"/>
    </row>
    <row r="185" spans="2:4">
      <c r="B185" s="14"/>
      <c r="C185" s="14"/>
      <c r="D185" s="14"/>
    </row>
    <row r="186" spans="2:4">
      <c r="B186" s="14"/>
      <c r="C186" s="14"/>
      <c r="D186" s="14"/>
    </row>
    <row r="187" spans="2:4">
      <c r="B187" s="14"/>
      <c r="C187" s="14"/>
      <c r="D187" s="14"/>
    </row>
    <row r="188" spans="2:4">
      <c r="B188" s="14"/>
      <c r="C188" s="14"/>
      <c r="D188" s="14"/>
    </row>
    <row r="189" spans="2:4">
      <c r="B189" s="14"/>
      <c r="C189" s="14"/>
      <c r="D189" s="14"/>
    </row>
    <row r="190" spans="2:4">
      <c r="B190" s="14"/>
      <c r="C190" s="14"/>
      <c r="D190" s="14"/>
    </row>
    <row r="191" spans="2:4">
      <c r="B191" s="14"/>
      <c r="C191" s="14"/>
      <c r="D191" s="14"/>
    </row>
    <row r="192" spans="2:4">
      <c r="B192" s="14"/>
      <c r="C192" s="14"/>
      <c r="D192" s="14"/>
    </row>
    <row r="193" spans="2:4">
      <c r="B193" s="14"/>
      <c r="C193" s="14"/>
      <c r="D193" s="14"/>
    </row>
    <row r="194" spans="2:4">
      <c r="B194" s="14"/>
      <c r="C194" s="14"/>
      <c r="D194" s="14"/>
    </row>
    <row r="195" spans="2:4">
      <c r="B195" s="14"/>
      <c r="C195" s="14"/>
      <c r="D195" s="14"/>
    </row>
    <row r="196" spans="2:4">
      <c r="B196" s="14"/>
      <c r="C196" s="14"/>
      <c r="D196" s="14"/>
    </row>
    <row r="197" spans="2:4">
      <c r="B197" s="14"/>
      <c r="C197" s="14"/>
      <c r="D197" s="14"/>
    </row>
    <row r="198" spans="2:4">
      <c r="B198" s="14"/>
      <c r="C198" s="14"/>
      <c r="D198" s="14"/>
    </row>
    <row r="199" spans="2:4">
      <c r="B199" s="14"/>
      <c r="C199" s="14"/>
      <c r="D199" s="14"/>
    </row>
    <row r="200" spans="2:4">
      <c r="B200" s="14"/>
      <c r="C200" s="14"/>
      <c r="D200" s="14"/>
    </row>
    <row r="201" spans="2:4">
      <c r="B201" s="14"/>
      <c r="C201" s="14"/>
      <c r="D201" s="14"/>
    </row>
    <row r="202" spans="2:4">
      <c r="B202" s="14"/>
      <c r="C202" s="14"/>
      <c r="D202" s="14"/>
    </row>
    <row r="203" spans="2:4">
      <c r="B203" s="14"/>
      <c r="C203" s="14"/>
      <c r="D203" s="14"/>
    </row>
    <row r="204" spans="2:4">
      <c r="B204" s="14"/>
      <c r="C204" s="14"/>
      <c r="D204" s="14"/>
    </row>
    <row r="205" spans="2:4">
      <c r="B205" s="14"/>
      <c r="C205" s="14"/>
      <c r="D205" s="14"/>
    </row>
    <row r="206" spans="2:4">
      <c r="B206" s="14"/>
      <c r="C206" s="14"/>
      <c r="D206" s="14"/>
    </row>
    <row r="207" spans="2:4">
      <c r="B207" s="14"/>
      <c r="C207" s="14"/>
      <c r="D207" s="14"/>
    </row>
    <row r="208" spans="2:4">
      <c r="B208" s="14"/>
      <c r="C208" s="14"/>
      <c r="D208" s="14"/>
    </row>
    <row r="209" spans="2:4">
      <c r="B209" s="14"/>
      <c r="C209" s="14"/>
      <c r="D209" s="14"/>
    </row>
    <row r="210" spans="2:4">
      <c r="B210" s="14"/>
      <c r="C210" s="14"/>
      <c r="D210" s="14"/>
    </row>
    <row r="211" spans="2:4">
      <c r="B211" s="14"/>
      <c r="C211" s="14"/>
      <c r="D211" s="14"/>
    </row>
    <row r="212" spans="2:4">
      <c r="B212" s="14"/>
      <c r="C212" s="14"/>
      <c r="D212" s="14"/>
    </row>
    <row r="213" spans="2:4">
      <c r="B213" s="14"/>
      <c r="C213" s="14"/>
      <c r="D213" s="14"/>
    </row>
    <row r="214" spans="2:4">
      <c r="B214" s="14"/>
      <c r="C214" s="14"/>
      <c r="D214" s="14"/>
    </row>
    <row r="215" spans="2:4">
      <c r="B215" s="14"/>
      <c r="C215" s="14"/>
      <c r="D215" s="14"/>
    </row>
    <row r="216" spans="2:4">
      <c r="B216" s="14"/>
      <c r="C216" s="14"/>
      <c r="D216" s="14"/>
    </row>
    <row r="217" spans="2:4">
      <c r="B217" s="14"/>
      <c r="C217" s="14"/>
      <c r="D217" s="14"/>
    </row>
    <row r="218" spans="2:4">
      <c r="B218" s="14"/>
      <c r="C218" s="14"/>
      <c r="D218" s="14"/>
    </row>
    <row r="219" spans="2:4">
      <c r="B219" s="14"/>
      <c r="C219" s="14"/>
      <c r="D219" s="14"/>
    </row>
    <row r="220" spans="2:4">
      <c r="B220" s="14"/>
      <c r="C220" s="14"/>
      <c r="D220" s="14"/>
    </row>
    <row r="221" spans="2:4">
      <c r="B221" s="14"/>
      <c r="C221" s="14"/>
      <c r="D221" s="14"/>
    </row>
    <row r="222" spans="2:4">
      <c r="B222" s="14"/>
      <c r="C222" s="14"/>
      <c r="D222" s="14"/>
    </row>
    <row r="223" spans="2:4">
      <c r="B223" s="14"/>
      <c r="C223" s="14"/>
      <c r="D223" s="14"/>
    </row>
    <row r="224" spans="2:4">
      <c r="B224" s="14"/>
      <c r="C224" s="14"/>
      <c r="D224" s="14"/>
    </row>
    <row r="225" spans="2:4">
      <c r="B225" s="14"/>
      <c r="C225" s="14"/>
      <c r="D225" s="14"/>
    </row>
    <row r="226" spans="2:4">
      <c r="B226" s="14"/>
      <c r="C226" s="14"/>
      <c r="D226" s="14"/>
    </row>
    <row r="227" spans="2:4">
      <c r="B227" s="14"/>
      <c r="C227" s="14"/>
      <c r="D227" s="14"/>
    </row>
    <row r="228" spans="2:4">
      <c r="B228" s="14"/>
      <c r="C228" s="14"/>
      <c r="D228" s="14"/>
    </row>
    <row r="229" spans="2:4">
      <c r="B229" s="14"/>
      <c r="C229" s="14"/>
      <c r="D229" s="14"/>
    </row>
    <row r="230" spans="2:4">
      <c r="B230" s="14"/>
      <c r="C230" s="14"/>
      <c r="D230" s="14"/>
    </row>
    <row r="231" spans="2:4">
      <c r="B231" s="14"/>
      <c r="C231" s="14"/>
      <c r="D231" s="14"/>
    </row>
    <row r="232" spans="2:4">
      <c r="B232" s="14"/>
      <c r="C232" s="14"/>
      <c r="D232" s="14"/>
    </row>
    <row r="233" spans="2:4">
      <c r="B233" s="14"/>
      <c r="C233" s="14"/>
      <c r="D233" s="14"/>
    </row>
    <row r="234" spans="2:4">
      <c r="B234" s="14"/>
      <c r="C234" s="14"/>
      <c r="D234" s="14"/>
    </row>
    <row r="235" spans="2:4">
      <c r="B235" s="14"/>
      <c r="C235" s="14"/>
      <c r="D235" s="14"/>
    </row>
    <row r="236" spans="2:4">
      <c r="B236" s="14"/>
      <c r="C236" s="14"/>
      <c r="D236" s="14"/>
    </row>
    <row r="237" spans="2:4">
      <c r="B237" s="14"/>
      <c r="C237" s="14"/>
      <c r="D237" s="14"/>
    </row>
    <row r="238" spans="2:4">
      <c r="B238" s="14"/>
      <c r="C238" s="14"/>
      <c r="D238" s="14"/>
    </row>
    <row r="239" spans="2:4">
      <c r="B239" s="14"/>
      <c r="C239" s="14"/>
      <c r="D239" s="14"/>
    </row>
    <row r="240" spans="2:4">
      <c r="B240" s="14"/>
      <c r="C240" s="14"/>
      <c r="D240" s="14"/>
    </row>
    <row r="241" spans="2:4">
      <c r="B241" s="14"/>
      <c r="C241" s="14"/>
      <c r="D241" s="14"/>
    </row>
    <row r="242" spans="2:4">
      <c r="B242" s="14"/>
      <c r="C242" s="14"/>
      <c r="D242" s="14"/>
    </row>
    <row r="243" spans="2:4">
      <c r="B243" s="14"/>
      <c r="C243" s="14"/>
      <c r="D243" s="14"/>
    </row>
    <row r="244" spans="2:4">
      <c r="B244" s="14"/>
      <c r="C244" s="14"/>
      <c r="D244" s="14"/>
    </row>
    <row r="245" spans="2:4">
      <c r="B245" s="14"/>
      <c r="C245" s="14"/>
      <c r="D245" s="14"/>
    </row>
    <row r="246" spans="2:4">
      <c r="B246" s="14"/>
      <c r="C246" s="14"/>
      <c r="D246" s="14"/>
    </row>
    <row r="247" spans="2:4">
      <c r="B247" s="14"/>
      <c r="C247" s="14"/>
      <c r="D247" s="14"/>
    </row>
    <row r="248" spans="2:4">
      <c r="B248" s="14"/>
      <c r="C248" s="14"/>
      <c r="D248" s="14"/>
    </row>
    <row r="249" spans="2:4">
      <c r="B249" s="14"/>
      <c r="C249" s="14"/>
      <c r="D249" s="14"/>
    </row>
    <row r="250" spans="2:4">
      <c r="B250" s="14"/>
      <c r="C250" s="14"/>
      <c r="D250" s="14"/>
    </row>
    <row r="251" spans="2:4">
      <c r="B251" s="14"/>
      <c r="C251" s="14"/>
      <c r="D251" s="14"/>
    </row>
    <row r="252" spans="2:4">
      <c r="B252" s="14"/>
      <c r="C252" s="14"/>
      <c r="D252" s="14"/>
    </row>
    <row r="253" spans="2:4">
      <c r="B253" s="14"/>
      <c r="C253" s="14"/>
      <c r="D253" s="14"/>
    </row>
    <row r="254" spans="2:4">
      <c r="B254" s="14"/>
      <c r="C254" s="14"/>
      <c r="D254" s="14"/>
    </row>
    <row r="255" spans="2:4">
      <c r="B255" s="14"/>
      <c r="C255" s="14"/>
      <c r="D255" s="14"/>
    </row>
    <row r="256" spans="2:4">
      <c r="B256" s="14"/>
      <c r="C256" s="14"/>
      <c r="D256" s="14"/>
    </row>
    <row r="257" spans="2:4">
      <c r="B257" s="14"/>
      <c r="C257" s="14"/>
      <c r="D257" s="14"/>
    </row>
    <row r="258" spans="2:4">
      <c r="B258" s="14"/>
      <c r="C258" s="14"/>
      <c r="D258" s="14"/>
    </row>
    <row r="259" spans="2:4">
      <c r="B259" s="14"/>
      <c r="C259" s="14"/>
      <c r="D259" s="14"/>
    </row>
    <row r="260" spans="2:4">
      <c r="B260" s="14"/>
      <c r="C260" s="14"/>
      <c r="D260" s="14"/>
    </row>
    <row r="261" spans="2:4">
      <c r="B261" s="14"/>
      <c r="C261" s="14"/>
      <c r="D261" s="14"/>
    </row>
    <row r="262" spans="2:4">
      <c r="B262" s="14"/>
      <c r="C262" s="14"/>
      <c r="D262" s="14"/>
    </row>
    <row r="263" spans="2:4">
      <c r="B263" s="14"/>
      <c r="C263" s="14"/>
      <c r="D263" s="14"/>
    </row>
    <row r="264" spans="2:4">
      <c r="B264" s="14"/>
      <c r="C264" s="14"/>
      <c r="D264" s="14"/>
    </row>
    <row r="265" spans="2:4">
      <c r="B265" s="14"/>
      <c r="C265" s="14"/>
      <c r="D265" s="14"/>
    </row>
    <row r="266" spans="2:4">
      <c r="B266" s="14"/>
      <c r="C266" s="14"/>
      <c r="D266" s="14"/>
    </row>
    <row r="267" spans="2:4">
      <c r="B267" s="14"/>
      <c r="C267" s="14"/>
      <c r="D267" s="14"/>
    </row>
    <row r="268" spans="2:4">
      <c r="B268" s="14"/>
      <c r="C268" s="14"/>
      <c r="D268" s="14"/>
    </row>
    <row r="269" spans="2:4">
      <c r="B269" s="14"/>
      <c r="C269" s="14"/>
      <c r="D269" s="14"/>
    </row>
    <row r="270" spans="2:4">
      <c r="B270" s="14"/>
      <c r="C270" s="14"/>
      <c r="D270" s="14"/>
    </row>
    <row r="271" spans="2:4">
      <c r="B271" s="14"/>
      <c r="C271" s="14"/>
      <c r="D271" s="14"/>
    </row>
    <row r="272" spans="2:4">
      <c r="B272" s="14"/>
      <c r="C272" s="14"/>
      <c r="D272" s="14"/>
    </row>
    <row r="273" spans="2:4">
      <c r="B273" s="14"/>
      <c r="C273" s="14"/>
      <c r="D273" s="14"/>
    </row>
    <row r="274" spans="2:4">
      <c r="B274" s="14"/>
      <c r="C274" s="14"/>
      <c r="D274" s="14"/>
    </row>
    <row r="275" spans="2:4">
      <c r="B275" s="14"/>
      <c r="C275" s="14"/>
      <c r="D275" s="14"/>
    </row>
    <row r="276" spans="2:4">
      <c r="B276" s="14"/>
      <c r="C276" s="14"/>
      <c r="D276" s="14"/>
    </row>
    <row r="277" spans="2:4">
      <c r="B277" s="14"/>
      <c r="C277" s="14"/>
      <c r="D277" s="14"/>
    </row>
    <row r="278" spans="2:4">
      <c r="B278" s="14"/>
      <c r="C278" s="14"/>
      <c r="D278" s="14"/>
    </row>
    <row r="279" spans="2:4">
      <c r="B279" s="14"/>
      <c r="C279" s="14"/>
      <c r="D279" s="14"/>
    </row>
    <row r="280" spans="2:4">
      <c r="B280" s="14"/>
      <c r="C280" s="14"/>
      <c r="D280" s="14"/>
    </row>
    <row r="281" spans="2:4">
      <c r="B281" s="14"/>
      <c r="C281" s="14"/>
      <c r="D281" s="14"/>
    </row>
    <row r="282" spans="2:4">
      <c r="B282" s="14"/>
      <c r="C282" s="14"/>
      <c r="D282" s="14"/>
    </row>
    <row r="283" spans="2:4">
      <c r="B283" s="14"/>
      <c r="C283" s="14"/>
      <c r="D283" s="14"/>
    </row>
    <row r="284" spans="2:4">
      <c r="B284" s="14"/>
      <c r="C284" s="14"/>
      <c r="D284" s="14"/>
    </row>
    <row r="285" spans="2:4">
      <c r="B285" s="14"/>
      <c r="C285" s="14"/>
      <c r="D285" s="14"/>
    </row>
    <row r="286" spans="2:4">
      <c r="B286" s="14"/>
      <c r="C286" s="14"/>
      <c r="D286" s="14"/>
    </row>
    <row r="287" spans="2:4">
      <c r="B287" s="14"/>
      <c r="C287" s="14"/>
      <c r="D287" s="14"/>
    </row>
    <row r="288" spans="2:4">
      <c r="B288" s="14"/>
      <c r="C288" s="14"/>
      <c r="D288" s="14"/>
    </row>
    <row r="289" spans="2:4">
      <c r="B289" s="14"/>
      <c r="C289" s="14"/>
      <c r="D289" s="14"/>
    </row>
    <row r="290" spans="2:4">
      <c r="B290" s="14"/>
      <c r="C290" s="14"/>
      <c r="D290" s="14"/>
    </row>
    <row r="291" spans="2:4">
      <c r="B291" s="14"/>
      <c r="C291" s="14"/>
      <c r="D291" s="14"/>
    </row>
    <row r="292" spans="2:4">
      <c r="B292" s="14"/>
      <c r="C292" s="14"/>
      <c r="D292" s="14"/>
    </row>
    <row r="293" spans="2:4">
      <c r="B293" s="14"/>
      <c r="C293" s="14"/>
      <c r="D293" s="14"/>
    </row>
    <row r="294" spans="2:4">
      <c r="B294" s="14"/>
      <c r="C294" s="14"/>
      <c r="D294" s="14"/>
    </row>
    <row r="295" spans="2:4">
      <c r="B295" s="14"/>
      <c r="C295" s="14"/>
      <c r="D295" s="14"/>
    </row>
    <row r="296" spans="2:4">
      <c r="B296" s="14"/>
      <c r="C296" s="14"/>
      <c r="D296" s="14"/>
    </row>
    <row r="297" spans="2:4">
      <c r="B297" s="14"/>
      <c r="C297" s="14"/>
      <c r="D297" s="14"/>
    </row>
    <row r="298" spans="2:4">
      <c r="B298" s="14"/>
      <c r="C298" s="14"/>
      <c r="D298" s="14"/>
    </row>
    <row r="299" spans="2:4">
      <c r="B299" s="14"/>
      <c r="C299" s="14"/>
      <c r="D299" s="14"/>
    </row>
    <row r="300" spans="2:4">
      <c r="B300" s="14"/>
      <c r="C300" s="14"/>
      <c r="D300" s="14"/>
    </row>
    <row r="301" spans="2:4">
      <c r="B301" s="14"/>
      <c r="C301" s="14"/>
      <c r="D301" s="14"/>
    </row>
    <row r="302" spans="2:4">
      <c r="B302" s="14"/>
      <c r="C302" s="14"/>
      <c r="D302" s="14"/>
    </row>
    <row r="303" spans="2:4">
      <c r="B303" s="14"/>
      <c r="C303" s="14"/>
      <c r="D303" s="14"/>
    </row>
    <row r="304" spans="2:4">
      <c r="B304" s="14"/>
      <c r="C304" s="14"/>
      <c r="D304" s="14"/>
    </row>
    <row r="305" spans="2:4">
      <c r="B305" s="14"/>
      <c r="C305" s="14"/>
      <c r="D305" s="14"/>
    </row>
    <row r="306" spans="2:4">
      <c r="B306" s="14"/>
      <c r="C306" s="14"/>
      <c r="D306" s="14"/>
    </row>
    <row r="307" spans="2:4">
      <c r="B307" s="14"/>
      <c r="C307" s="14"/>
      <c r="D307" s="14"/>
    </row>
    <row r="308" spans="2:4">
      <c r="B308" s="14"/>
      <c r="C308" s="14"/>
      <c r="D308" s="14"/>
    </row>
    <row r="309" spans="2:4">
      <c r="B309" s="14"/>
      <c r="C309" s="14"/>
      <c r="D309" s="14"/>
    </row>
    <row r="310" spans="2:4">
      <c r="B310" s="14"/>
      <c r="C310" s="14"/>
      <c r="D310" s="14"/>
    </row>
    <row r="311" spans="2:4">
      <c r="B311" s="14"/>
      <c r="C311" s="14"/>
      <c r="D311" s="14"/>
    </row>
    <row r="312" spans="2:4">
      <c r="B312" s="14"/>
      <c r="C312" s="14"/>
      <c r="D312" s="14"/>
    </row>
    <row r="313" spans="2:4">
      <c r="B313" s="14"/>
      <c r="C313" s="14"/>
      <c r="D313" s="14"/>
    </row>
    <row r="314" spans="2:4">
      <c r="B314" s="14"/>
      <c r="C314" s="14"/>
      <c r="D314" s="14"/>
    </row>
    <row r="315" spans="2:4">
      <c r="B315" s="14"/>
      <c r="C315" s="14"/>
      <c r="D315" s="14"/>
    </row>
    <row r="316" spans="2:4">
      <c r="B316" s="14"/>
      <c r="C316" s="14"/>
      <c r="D316" s="14"/>
    </row>
    <row r="317" spans="2:4">
      <c r="B317" s="14"/>
      <c r="C317" s="14"/>
      <c r="D317" s="14"/>
    </row>
    <row r="318" spans="2:4">
      <c r="B318" s="14"/>
      <c r="C318" s="14"/>
      <c r="D318" s="14"/>
    </row>
    <row r="319" spans="2:4">
      <c r="B319" s="14"/>
      <c r="C319" s="14"/>
      <c r="D319" s="14"/>
    </row>
    <row r="320" spans="2:4">
      <c r="B320" s="14"/>
      <c r="C320" s="14"/>
      <c r="D320" s="14"/>
    </row>
    <row r="321" spans="2:4">
      <c r="B321" s="14"/>
      <c r="C321" s="14"/>
      <c r="D321" s="14"/>
    </row>
    <row r="322" spans="2:4">
      <c r="B322" s="14"/>
      <c r="C322" s="14"/>
      <c r="D322" s="14"/>
    </row>
    <row r="323" spans="2:4">
      <c r="B323" s="14"/>
      <c r="C323" s="14"/>
      <c r="D323" s="14"/>
    </row>
    <row r="324" spans="2:4">
      <c r="B324" s="14"/>
      <c r="C324" s="14"/>
      <c r="D324" s="14"/>
    </row>
    <row r="325" spans="2:4">
      <c r="B325" s="14"/>
      <c r="C325" s="14"/>
      <c r="D325" s="14"/>
    </row>
    <row r="326" spans="2:4">
      <c r="B326" s="14"/>
      <c r="C326" s="14"/>
      <c r="D326" s="14"/>
    </row>
    <row r="327" spans="2:4">
      <c r="B327" s="14"/>
      <c r="C327" s="14"/>
      <c r="D327" s="14"/>
    </row>
    <row r="328" spans="2:4">
      <c r="B328" s="14"/>
      <c r="C328" s="14"/>
      <c r="D328" s="14"/>
    </row>
    <row r="329" spans="2:4">
      <c r="B329" s="14"/>
      <c r="C329" s="14"/>
      <c r="D329" s="14"/>
    </row>
    <row r="330" spans="2:4">
      <c r="B330" s="14"/>
      <c r="C330" s="14"/>
      <c r="D330" s="14"/>
    </row>
    <row r="331" spans="2:4">
      <c r="B331" s="14"/>
      <c r="C331" s="14"/>
      <c r="D331" s="14"/>
    </row>
    <row r="332" spans="2:4">
      <c r="B332" s="14"/>
      <c r="C332" s="14"/>
      <c r="D332" s="14"/>
    </row>
    <row r="333" spans="2:4">
      <c r="B333" s="14"/>
      <c r="C333" s="14"/>
      <c r="D333" s="14"/>
    </row>
    <row r="334" spans="2:4">
      <c r="B334" s="14"/>
      <c r="C334" s="14"/>
      <c r="D334" s="14"/>
    </row>
    <row r="335" spans="2:4">
      <c r="B335" s="14"/>
      <c r="C335" s="14"/>
      <c r="D335" s="14"/>
    </row>
    <row r="336" spans="2:4">
      <c r="B336" s="14"/>
      <c r="C336" s="14"/>
      <c r="D336" s="14"/>
    </row>
    <row r="337" spans="2:4">
      <c r="B337" s="14"/>
      <c r="C337" s="14"/>
      <c r="D337" s="14"/>
    </row>
    <row r="338" spans="2:4">
      <c r="B338" s="14"/>
      <c r="C338" s="14"/>
      <c r="D338" s="14"/>
    </row>
    <row r="339" spans="2:4">
      <c r="B339" s="14"/>
      <c r="C339" s="14"/>
      <c r="D339" s="14"/>
    </row>
    <row r="340" spans="2:4">
      <c r="B340" s="14"/>
      <c r="C340" s="14"/>
      <c r="D340" s="14"/>
    </row>
    <row r="341" spans="2:4">
      <c r="B341" s="14"/>
      <c r="C341" s="14"/>
      <c r="D341" s="14"/>
    </row>
    <row r="342" spans="2:4">
      <c r="B342" s="14"/>
      <c r="C342" s="14"/>
      <c r="D342" s="14"/>
    </row>
    <row r="343" spans="2:4">
      <c r="B343" s="14"/>
      <c r="C343" s="14"/>
      <c r="D343" s="14"/>
    </row>
    <row r="344" spans="2:4">
      <c r="B344" s="14"/>
      <c r="C344" s="14"/>
      <c r="D344" s="14"/>
    </row>
    <row r="345" spans="2:4">
      <c r="B345" s="14"/>
      <c r="C345" s="14"/>
      <c r="D345" s="14"/>
    </row>
    <row r="346" spans="2:4">
      <c r="B346" s="14"/>
      <c r="C346" s="14"/>
      <c r="D346" s="14"/>
    </row>
    <row r="347" spans="2:4">
      <c r="B347" s="14"/>
      <c r="C347" s="14"/>
      <c r="D347" s="14"/>
    </row>
    <row r="348" spans="2:4">
      <c r="B348" s="14"/>
      <c r="C348" s="14"/>
      <c r="D348" s="14"/>
    </row>
    <row r="349" spans="2:4">
      <c r="B349" s="14"/>
      <c r="C349" s="14"/>
      <c r="D349" s="14"/>
    </row>
    <row r="350" spans="2:4">
      <c r="B350" s="14"/>
      <c r="C350" s="14"/>
      <c r="D350" s="14"/>
    </row>
    <row r="351" spans="2:4">
      <c r="B351" s="14"/>
      <c r="C351" s="14"/>
      <c r="D351" s="14"/>
    </row>
    <row r="352" spans="2:4">
      <c r="B352" s="14"/>
      <c r="C352" s="14"/>
      <c r="D352" s="14"/>
    </row>
    <row r="353" spans="2:4">
      <c r="B353" s="14"/>
      <c r="C353" s="14"/>
      <c r="D353" s="14"/>
    </row>
    <row r="354" spans="2:4">
      <c r="B354" s="14"/>
      <c r="C354" s="14"/>
      <c r="D354" s="14"/>
    </row>
    <row r="355" spans="2:4">
      <c r="B355" s="14"/>
      <c r="C355" s="14"/>
      <c r="D355" s="14"/>
    </row>
    <row r="356" spans="2:4">
      <c r="B356" s="14"/>
      <c r="C356" s="14"/>
      <c r="D356" s="14"/>
    </row>
    <row r="357" spans="2:4">
      <c r="B357" s="14"/>
      <c r="C357" s="14"/>
      <c r="D357" s="14"/>
    </row>
    <row r="358" spans="2:4">
      <c r="B358" s="14"/>
      <c r="C358" s="14"/>
      <c r="D358" s="14"/>
    </row>
    <row r="359" spans="2:4">
      <c r="B359" s="14"/>
      <c r="C359" s="14"/>
      <c r="D359" s="14"/>
    </row>
    <row r="360" spans="2:4">
      <c r="B360" s="14"/>
      <c r="C360" s="14"/>
      <c r="D360" s="14"/>
    </row>
    <row r="361" spans="2:4">
      <c r="B361" s="14"/>
      <c r="C361" s="14"/>
      <c r="D361" s="14"/>
    </row>
    <row r="362" spans="2:4">
      <c r="B362" s="14"/>
      <c r="C362" s="14"/>
      <c r="D362" s="14"/>
    </row>
    <row r="363" spans="2:4">
      <c r="B363" s="14"/>
      <c r="C363" s="14"/>
      <c r="D363" s="14"/>
    </row>
    <row r="364" spans="2:4">
      <c r="B364" s="14"/>
      <c r="C364" s="14"/>
      <c r="D364" s="14"/>
    </row>
    <row r="365" spans="2:4">
      <c r="B365" s="14"/>
      <c r="C365" s="14"/>
      <c r="D365" s="14"/>
    </row>
    <row r="366" spans="2:4">
      <c r="B366" s="14"/>
      <c r="C366" s="14"/>
      <c r="D366" s="14"/>
    </row>
    <row r="367" spans="2:4">
      <c r="B367" s="14"/>
      <c r="C367" s="14"/>
      <c r="D367" s="14"/>
    </row>
    <row r="368" spans="2:4">
      <c r="B368" s="14"/>
      <c r="C368" s="14"/>
      <c r="D368" s="14"/>
    </row>
    <row r="369" spans="2:4">
      <c r="B369" s="14"/>
      <c r="C369" s="14"/>
      <c r="D369" s="14"/>
    </row>
    <row r="370" spans="2:4">
      <c r="B370" s="14"/>
      <c r="C370" s="14"/>
      <c r="D370" s="14"/>
    </row>
    <row r="371" spans="2:4">
      <c r="B371" s="14"/>
      <c r="C371" s="14"/>
      <c r="D371" s="14"/>
    </row>
    <row r="372" spans="2:4">
      <c r="B372" s="14"/>
      <c r="C372" s="14"/>
      <c r="D372" s="14"/>
    </row>
    <row r="373" spans="2:4">
      <c r="B373" s="14"/>
      <c r="C373" s="14"/>
      <c r="D373" s="14"/>
    </row>
    <row r="374" spans="2:4">
      <c r="B374" s="14"/>
      <c r="C374" s="14"/>
      <c r="D374" s="14"/>
    </row>
    <row r="375" spans="2:4">
      <c r="B375" s="14"/>
      <c r="C375" s="14"/>
      <c r="D375" s="14"/>
    </row>
    <row r="376" spans="2:4">
      <c r="B376" s="14"/>
      <c r="C376" s="14"/>
      <c r="D376" s="14"/>
    </row>
    <row r="377" spans="2:4">
      <c r="B377" s="14"/>
      <c r="C377" s="14"/>
      <c r="D377" s="14"/>
    </row>
    <row r="378" spans="2:4">
      <c r="B378" s="14"/>
      <c r="C378" s="14"/>
      <c r="D378" s="14"/>
    </row>
    <row r="379" spans="2:4">
      <c r="B379" s="14"/>
      <c r="C379" s="14"/>
      <c r="D379" s="14"/>
    </row>
    <row r="380" spans="2:4">
      <c r="B380" s="14"/>
      <c r="C380" s="14"/>
      <c r="D380" s="14"/>
    </row>
    <row r="381" spans="2:4">
      <c r="B381" s="14"/>
      <c r="C381" s="14"/>
      <c r="D381" s="14"/>
    </row>
    <row r="382" spans="2:4">
      <c r="B382" s="14"/>
      <c r="C382" s="14"/>
      <c r="D382" s="14"/>
    </row>
    <row r="383" spans="2:4">
      <c r="B383" s="14"/>
      <c r="C383" s="14"/>
      <c r="D383" s="14"/>
    </row>
    <row r="384" spans="2:4">
      <c r="B384" s="14"/>
      <c r="C384" s="14"/>
      <c r="D384" s="14"/>
    </row>
    <row r="385" spans="1:4">
      <c r="B385" s="14"/>
      <c r="C385" s="14"/>
      <c r="D385" s="14"/>
    </row>
    <row r="386" spans="1:4">
      <c r="B386" s="14"/>
      <c r="C386" s="14"/>
      <c r="D386" s="14"/>
    </row>
    <row r="387" spans="1:4">
      <c r="B387" s="14"/>
      <c r="C387" s="14"/>
      <c r="D387" s="14"/>
    </row>
    <row r="388" spans="1:4">
      <c r="B388" s="14"/>
      <c r="C388" s="14"/>
      <c r="D388" s="14"/>
    </row>
    <row r="389" spans="1:4">
      <c r="A389" s="14"/>
      <c r="B389" s="14"/>
      <c r="C389" s="14"/>
      <c r="D389" s="14"/>
    </row>
    <row r="390" spans="1:4">
      <c r="A390" s="14"/>
      <c r="B390" s="14"/>
      <c r="C390" s="14"/>
      <c r="D390" s="14"/>
    </row>
    <row r="391" spans="1:4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86"/>
  <sheetViews>
    <sheetView rightToLeft="1" topLeftCell="A40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28515625" style="16" hidden="1" customWidth="1"/>
    <col min="13" max="13" width="8" style="16" hidden="1" customWidth="1"/>
    <col min="14" max="14" width="8.7109375" style="16" hidden="1" customWidth="1"/>
    <col min="15" max="15" width="10" style="16" hidden="1" customWidth="1"/>
    <col min="16" max="16" width="9.5703125" style="14" hidden="1" customWidth="1"/>
    <col min="17" max="17" width="6.140625" style="14" hidden="1" customWidth="1"/>
    <col min="18" max="19" width="5.7109375" style="14" hidden="1" customWidth="1"/>
    <col min="20" max="20" width="6.85546875" style="14" hidden="1" customWidth="1"/>
    <col min="21" max="21" width="6.42578125" style="14" hidden="1" customWidth="1"/>
    <col min="22" max="22" width="6.7109375" style="14" hidden="1" customWidth="1"/>
    <col min="23" max="23" width="7.28515625" style="14" hidden="1" customWidth="1"/>
    <col min="24" max="35" width="5.7109375" style="14" hidden="1" customWidth="1"/>
    <col min="36" max="36" width="9.140625" style="14" hidden="1" customWidth="1"/>
    <col min="37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48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V7" s="14"/>
    </row>
    <row r="8" spans="1:48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V8" s="14"/>
    </row>
    <row r="9" spans="1:48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AV9" s="14"/>
    </row>
    <row r="10" spans="1:48" s="20" customFormat="1" ht="18" customHeight="1">
      <c r="A10" s="21" t="s">
        <v>139</v>
      </c>
      <c r="B10" s="7"/>
      <c r="C10" s="7"/>
      <c r="D10" s="7"/>
      <c r="E10" s="63">
        <v>193027227.68000001</v>
      </c>
      <c r="F10" s="7"/>
      <c r="G10" s="63">
        <v>393649.92399210721</v>
      </c>
      <c r="H10" s="7"/>
      <c r="I10" s="64">
        <v>1</v>
      </c>
      <c r="J10" s="64">
        <v>9.6000000000000002E-2</v>
      </c>
      <c r="K10" s="16"/>
      <c r="L10" s="16"/>
      <c r="M10" s="16"/>
      <c r="N10" s="16"/>
      <c r="AV10" s="14"/>
    </row>
    <row r="11" spans="1:48">
      <c r="A11" s="67" t="s">
        <v>202</v>
      </c>
      <c r="B11" s="14"/>
      <c r="E11" s="69">
        <v>146589423.21000001</v>
      </c>
      <c r="G11" s="69">
        <v>217096.45635025349</v>
      </c>
      <c r="I11" s="68">
        <v>0.55149999999999999</v>
      </c>
      <c r="J11" s="68">
        <v>5.2999999999999999E-2</v>
      </c>
    </row>
    <row r="12" spans="1:48">
      <c r="A12" s="67" t="s">
        <v>1016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8">
      <c r="A14" s="67" t="s">
        <v>1017</v>
      </c>
      <c r="B14" s="14"/>
      <c r="E14" s="69">
        <v>16290644.699999999</v>
      </c>
      <c r="G14" s="69">
        <v>24641.805098099801</v>
      </c>
      <c r="I14" s="68">
        <v>6.2600000000000003E-2</v>
      </c>
      <c r="J14" s="68">
        <v>6.0000000000000001E-3</v>
      </c>
    </row>
    <row r="15" spans="1:48">
      <c r="A15" t="s">
        <v>1018</v>
      </c>
      <c r="B15">
        <v>74176</v>
      </c>
      <c r="C15" t="s">
        <v>101</v>
      </c>
      <c r="D15" t="s">
        <v>1019</v>
      </c>
      <c r="E15" s="65">
        <v>6902852.9000000004</v>
      </c>
      <c r="F15" s="65">
        <v>148.63635999999943</v>
      </c>
      <c r="G15" s="65">
        <v>10260.149286714401</v>
      </c>
      <c r="H15" s="66">
        <v>8.6040005085480063E-3</v>
      </c>
      <c r="I15" s="66">
        <v>2.6100000000000002E-2</v>
      </c>
      <c r="J15" s="66">
        <v>2.5000000000000001E-3</v>
      </c>
    </row>
    <row r="16" spans="1:48">
      <c r="A16" t="s">
        <v>1020</v>
      </c>
      <c r="B16">
        <v>74177</v>
      </c>
      <c r="C16" t="s">
        <v>101</v>
      </c>
      <c r="D16" t="s">
        <v>572</v>
      </c>
      <c r="E16" s="65">
        <v>9387791.8000000007</v>
      </c>
      <c r="F16" s="65">
        <v>153.1953</v>
      </c>
      <c r="G16" s="65">
        <v>14381.655811385401</v>
      </c>
      <c r="H16" s="66">
        <v>3.2066849195919928E-2</v>
      </c>
      <c r="I16" s="66">
        <v>3.6499999999999998E-2</v>
      </c>
      <c r="J16" s="66">
        <v>3.5000000000000001E-3</v>
      </c>
    </row>
    <row r="17" spans="1:10">
      <c r="A17" s="67" t="s">
        <v>1021</v>
      </c>
      <c r="B17" s="14"/>
      <c r="E17" s="69">
        <v>27563196.870000001</v>
      </c>
      <c r="G17" s="69">
        <v>32582.021743680001</v>
      </c>
      <c r="I17" s="68">
        <v>8.2799999999999999E-2</v>
      </c>
      <c r="J17" s="68">
        <v>7.9000000000000008E-3</v>
      </c>
    </row>
    <row r="18" spans="1:10">
      <c r="A18" t="s">
        <v>1022</v>
      </c>
      <c r="B18">
        <v>74204</v>
      </c>
      <c r="C18" t="s">
        <v>101</v>
      </c>
      <c r="D18" t="s">
        <v>1023</v>
      </c>
      <c r="E18" s="65">
        <v>7489064</v>
      </c>
      <c r="F18" s="65">
        <v>174.58208099999948</v>
      </c>
      <c r="G18" s="65">
        <v>13074.563778621799</v>
      </c>
      <c r="H18" s="66">
        <v>3.7268074081469781E-2</v>
      </c>
      <c r="I18" s="66">
        <v>3.32E-2</v>
      </c>
      <c r="J18" s="66">
        <v>3.2000000000000002E-3</v>
      </c>
    </row>
    <row r="19" spans="1:10">
      <c r="A19" t="s">
        <v>1024</v>
      </c>
      <c r="B19">
        <v>74186</v>
      </c>
      <c r="C19" t="s">
        <v>101</v>
      </c>
      <c r="D19" t="s">
        <v>1025</v>
      </c>
      <c r="E19" s="65">
        <v>20074132.870000001</v>
      </c>
      <c r="F19" s="65">
        <v>97.177089000000223</v>
      </c>
      <c r="G19" s="65">
        <v>19507.457965058202</v>
      </c>
      <c r="H19" s="66">
        <v>3.7459583380631246E-2</v>
      </c>
      <c r="I19" s="66">
        <v>4.9599999999999998E-2</v>
      </c>
      <c r="J19" s="66">
        <v>4.7999999999999996E-3</v>
      </c>
    </row>
    <row r="20" spans="1:10">
      <c r="A20" s="67" t="s">
        <v>1026</v>
      </c>
      <c r="B20" s="14"/>
      <c r="E20" s="69">
        <v>102735581.64</v>
      </c>
      <c r="G20" s="69">
        <v>159872.62950847371</v>
      </c>
      <c r="I20" s="68">
        <v>0.40610000000000002</v>
      </c>
      <c r="J20" s="68">
        <v>3.9E-2</v>
      </c>
    </row>
    <row r="21" spans="1:10">
      <c r="A21" t="s">
        <v>1027</v>
      </c>
      <c r="B21">
        <v>74173</v>
      </c>
      <c r="C21" t="s">
        <v>105</v>
      </c>
      <c r="D21" t="s">
        <v>1025</v>
      </c>
      <c r="E21" s="65">
        <v>1862659.24</v>
      </c>
      <c r="F21" s="65">
        <v>69.908937999999992</v>
      </c>
      <c r="G21" s="65">
        <v>4245.0588559717598</v>
      </c>
      <c r="H21" s="66">
        <v>4.9574702316272284E-2</v>
      </c>
      <c r="I21" s="66">
        <v>1.0800000000000001E-2</v>
      </c>
      <c r="J21" s="66">
        <v>1E-3</v>
      </c>
    </row>
    <row r="22" spans="1:10">
      <c r="A22" t="s">
        <v>1028</v>
      </c>
      <c r="B22">
        <v>74168</v>
      </c>
      <c r="C22" t="s">
        <v>105</v>
      </c>
      <c r="D22" t="s">
        <v>1029</v>
      </c>
      <c r="E22" s="65">
        <v>4468832.3</v>
      </c>
      <c r="F22" s="65">
        <v>138.85316299999988</v>
      </c>
      <c r="G22" s="65">
        <v>20228.674892553001</v>
      </c>
      <c r="H22" s="66">
        <v>5.45E-3</v>
      </c>
      <c r="I22" s="66">
        <v>5.1400000000000001E-2</v>
      </c>
      <c r="J22" s="66">
        <v>4.8999999999999998E-3</v>
      </c>
    </row>
    <row r="23" spans="1:10">
      <c r="A23" t="s">
        <v>1030</v>
      </c>
      <c r="B23">
        <v>74185</v>
      </c>
      <c r="C23" t="s">
        <v>101</v>
      </c>
      <c r="D23" t="s">
        <v>1031</v>
      </c>
      <c r="E23" s="65">
        <v>20997594</v>
      </c>
      <c r="F23" s="65">
        <v>119.44102400000018</v>
      </c>
      <c r="G23" s="65">
        <v>25079.741288962599</v>
      </c>
      <c r="H23" s="66">
        <v>6.0301069795147447E-2</v>
      </c>
      <c r="I23" s="66">
        <v>6.3700000000000007E-2</v>
      </c>
      <c r="J23" s="66">
        <v>6.1000000000000004E-3</v>
      </c>
    </row>
    <row r="24" spans="1:10">
      <c r="A24" t="s">
        <v>1032</v>
      </c>
      <c r="B24">
        <v>74202</v>
      </c>
      <c r="C24" t="s">
        <v>101</v>
      </c>
      <c r="D24" t="s">
        <v>240</v>
      </c>
      <c r="E24" s="65">
        <v>8630237</v>
      </c>
      <c r="F24" s="65">
        <v>166.05313899999965</v>
      </c>
      <c r="G24" s="65">
        <v>14330.779441639401</v>
      </c>
      <c r="H24" s="66">
        <v>5.0792093600842685E-2</v>
      </c>
      <c r="I24" s="66">
        <v>3.6400000000000002E-2</v>
      </c>
      <c r="J24" s="66">
        <v>3.5000000000000001E-3</v>
      </c>
    </row>
    <row r="25" spans="1:10">
      <c r="A25" t="s">
        <v>1033</v>
      </c>
      <c r="B25">
        <v>74166</v>
      </c>
      <c r="C25" t="s">
        <v>101</v>
      </c>
      <c r="D25" t="s">
        <v>1034</v>
      </c>
      <c r="E25" s="65">
        <v>4851052.12</v>
      </c>
      <c r="F25" s="65">
        <v>110.78673000000008</v>
      </c>
      <c r="G25" s="65">
        <v>5374.3220143436802</v>
      </c>
      <c r="H25" s="66">
        <v>8.1949999999999995E-2</v>
      </c>
      <c r="I25" s="66">
        <v>1.37E-2</v>
      </c>
      <c r="J25" s="66">
        <v>1.2999999999999999E-3</v>
      </c>
    </row>
    <row r="26" spans="1:10">
      <c r="A26" t="s">
        <v>1035</v>
      </c>
      <c r="B26">
        <v>74167</v>
      </c>
      <c r="C26" t="s">
        <v>101</v>
      </c>
      <c r="D26" t="s">
        <v>1036</v>
      </c>
      <c r="E26" s="65">
        <v>30560797.48</v>
      </c>
      <c r="F26" s="65">
        <v>87.346470999999895</v>
      </c>
      <c r="G26" s="65">
        <v>26693.7781082369</v>
      </c>
      <c r="H26" s="66">
        <v>0.13910400085208072</v>
      </c>
      <c r="I26" s="66">
        <v>6.7799999999999999E-2</v>
      </c>
      <c r="J26" s="66">
        <v>6.4999999999999997E-3</v>
      </c>
    </row>
    <row r="27" spans="1:10">
      <c r="A27" t="s">
        <v>1037</v>
      </c>
      <c r="B27">
        <v>74217</v>
      </c>
      <c r="C27" t="s">
        <v>101</v>
      </c>
      <c r="D27" t="s">
        <v>248</v>
      </c>
      <c r="E27" s="65">
        <v>1281737</v>
      </c>
      <c r="F27" s="65">
        <v>100</v>
      </c>
      <c r="G27" s="65">
        <v>1281.7370000000001</v>
      </c>
      <c r="H27" s="66">
        <v>9.1124707602217372E-2</v>
      </c>
      <c r="I27" s="66">
        <v>3.3E-3</v>
      </c>
      <c r="J27" s="66">
        <v>2.9999999999999997E-4</v>
      </c>
    </row>
    <row r="28" spans="1:10">
      <c r="A28" t="s">
        <v>1038</v>
      </c>
      <c r="B28">
        <v>74171</v>
      </c>
      <c r="C28" t="s">
        <v>101</v>
      </c>
      <c r="D28" t="s">
        <v>1039</v>
      </c>
      <c r="E28" s="65">
        <v>14312435.75</v>
      </c>
      <c r="F28" s="65">
        <v>26.842361000000018</v>
      </c>
      <c r="G28" s="65">
        <v>3841.7956719080598</v>
      </c>
      <c r="H28" s="66">
        <v>4.0520001415552245E-2</v>
      </c>
      <c r="I28" s="66">
        <v>9.7999999999999997E-3</v>
      </c>
      <c r="J28" s="66">
        <v>8.9999999999999998E-4</v>
      </c>
    </row>
    <row r="29" spans="1:10">
      <c r="A29" t="s">
        <v>1040</v>
      </c>
      <c r="B29">
        <v>74170</v>
      </c>
      <c r="C29" t="s">
        <v>101</v>
      </c>
      <c r="D29" t="s">
        <v>1041</v>
      </c>
      <c r="E29" s="65">
        <v>10009625.869999999</v>
      </c>
      <c r="F29" s="65">
        <v>43.111221999999984</v>
      </c>
      <c r="G29" s="65">
        <v>4315.2720301851296</v>
      </c>
      <c r="H29" s="66">
        <v>2.0199999999999999E-2</v>
      </c>
      <c r="I29" s="66">
        <v>1.0999999999999999E-2</v>
      </c>
      <c r="J29" s="66">
        <v>1.1000000000000001E-3</v>
      </c>
    </row>
    <row r="30" spans="1:10">
      <c r="A30" t="s">
        <v>1042</v>
      </c>
      <c r="B30">
        <v>74173</v>
      </c>
      <c r="C30" t="s">
        <v>105</v>
      </c>
      <c r="D30" t="s">
        <v>1043</v>
      </c>
      <c r="E30" s="65">
        <v>1812355.54</v>
      </c>
      <c r="F30" s="65">
        <v>199.95640800000015</v>
      </c>
      <c r="G30" s="65">
        <v>11813.982583792</v>
      </c>
      <c r="H30" s="66">
        <v>4.9574702316272284E-2</v>
      </c>
      <c r="I30" s="66">
        <v>0.03</v>
      </c>
      <c r="J30" s="66">
        <v>2.8999999999999998E-3</v>
      </c>
    </row>
    <row r="31" spans="1:10">
      <c r="A31" t="s">
        <v>1044</v>
      </c>
      <c r="B31">
        <v>74196</v>
      </c>
      <c r="C31" t="s">
        <v>101</v>
      </c>
      <c r="D31" t="s">
        <v>1045</v>
      </c>
      <c r="E31" s="65">
        <v>69836</v>
      </c>
      <c r="F31" s="65">
        <v>56301.290576999971</v>
      </c>
      <c r="G31" s="65">
        <v>39318.569287353697</v>
      </c>
      <c r="H31" s="66">
        <v>2.5882181627020634E-2</v>
      </c>
      <c r="I31" s="66">
        <v>9.9900000000000003E-2</v>
      </c>
      <c r="J31" s="66">
        <v>9.5999999999999992E-3</v>
      </c>
    </row>
    <row r="32" spans="1:10">
      <c r="A32" t="s">
        <v>1046</v>
      </c>
      <c r="B32">
        <v>74179</v>
      </c>
      <c r="C32" t="s">
        <v>101</v>
      </c>
      <c r="D32" t="s">
        <v>1047</v>
      </c>
      <c r="E32" s="65">
        <v>3878419.34</v>
      </c>
      <c r="F32" s="65">
        <v>86.347505000000083</v>
      </c>
      <c r="G32" s="65">
        <v>3348.9183335274702</v>
      </c>
      <c r="H32" s="66">
        <v>2.913569739985632E-2</v>
      </c>
      <c r="I32" s="66">
        <v>8.5000000000000006E-3</v>
      </c>
      <c r="J32" s="66">
        <v>8.0000000000000004E-4</v>
      </c>
    </row>
    <row r="33" spans="1:10">
      <c r="A33" s="67" t="s">
        <v>232</v>
      </c>
      <c r="B33" s="14"/>
      <c r="E33" s="69">
        <v>46437804.469999999</v>
      </c>
      <c r="G33" s="69">
        <v>176553.4676418537</v>
      </c>
      <c r="I33" s="68">
        <v>0.44850000000000001</v>
      </c>
      <c r="J33" s="68">
        <v>4.3099999999999999E-2</v>
      </c>
    </row>
    <row r="34" spans="1:10">
      <c r="A34" s="67" t="s">
        <v>1048</v>
      </c>
      <c r="B34" s="14"/>
      <c r="E34" s="69">
        <v>0</v>
      </c>
      <c r="G34" s="69">
        <v>0</v>
      </c>
      <c r="I34" s="68">
        <v>0</v>
      </c>
      <c r="J34" s="68">
        <v>0</v>
      </c>
    </row>
    <row r="35" spans="1:10">
      <c r="A35" t="s">
        <v>227</v>
      </c>
      <c r="B35" t="s">
        <v>227</v>
      </c>
      <c r="C35" t="s">
        <v>227</v>
      </c>
      <c r="E35" s="65">
        <v>0</v>
      </c>
      <c r="F35" s="65">
        <v>0</v>
      </c>
      <c r="G35" s="65">
        <v>0</v>
      </c>
      <c r="H35" s="66">
        <v>0</v>
      </c>
      <c r="I35" s="66">
        <v>0</v>
      </c>
      <c r="J35" s="66">
        <v>0</v>
      </c>
    </row>
    <row r="36" spans="1:10">
      <c r="A36" s="67" t="s">
        <v>1049</v>
      </c>
      <c r="B36" s="14"/>
      <c r="E36" s="69">
        <v>3101332.62</v>
      </c>
      <c r="G36" s="69">
        <v>27889.916646803002</v>
      </c>
      <c r="I36" s="68">
        <v>7.0800000000000002E-2</v>
      </c>
      <c r="J36" s="68">
        <v>6.7999999999999996E-3</v>
      </c>
    </row>
    <row r="37" spans="1:10">
      <c r="A37" t="s">
        <v>1050</v>
      </c>
      <c r="B37">
        <v>74188</v>
      </c>
      <c r="C37" t="s">
        <v>105</v>
      </c>
      <c r="D37" t="s">
        <v>1051</v>
      </c>
      <c r="E37" s="65">
        <v>293708.62</v>
      </c>
      <c r="F37" s="65">
        <v>1395.6880000000046</v>
      </c>
      <c r="G37" s="65">
        <v>13363.5744436363</v>
      </c>
      <c r="H37" s="66">
        <v>7.9937564109152839E-3</v>
      </c>
      <c r="I37" s="66">
        <v>3.39E-2</v>
      </c>
      <c r="J37" s="66">
        <v>3.3E-3</v>
      </c>
    </row>
    <row r="38" spans="1:10">
      <c r="A38" t="s">
        <v>1052</v>
      </c>
      <c r="B38">
        <v>74189</v>
      </c>
      <c r="C38" t="s">
        <v>105</v>
      </c>
      <c r="D38" t="s">
        <v>1053</v>
      </c>
      <c r="E38" s="65">
        <v>2807624</v>
      </c>
      <c r="F38" s="65">
        <v>158.70833099999962</v>
      </c>
      <c r="G38" s="65">
        <v>14526.3422031667</v>
      </c>
      <c r="H38" s="66">
        <v>2.7871479317999791E-2</v>
      </c>
      <c r="I38" s="66">
        <v>3.6900000000000002E-2</v>
      </c>
      <c r="J38" s="66">
        <v>3.5000000000000001E-3</v>
      </c>
    </row>
    <row r="39" spans="1:10">
      <c r="A39" s="67" t="s">
        <v>1054</v>
      </c>
      <c r="B39" s="14"/>
      <c r="E39" s="69">
        <v>22903631.539999999</v>
      </c>
      <c r="G39" s="69">
        <v>66634.356729085906</v>
      </c>
      <c r="I39" s="68">
        <v>0.16930000000000001</v>
      </c>
      <c r="J39" s="68">
        <v>1.6299999999999999E-2</v>
      </c>
    </row>
    <row r="40" spans="1:10">
      <c r="A40" t="s">
        <v>1055</v>
      </c>
      <c r="B40">
        <v>74192</v>
      </c>
      <c r="C40" t="s">
        <v>105</v>
      </c>
      <c r="D40" t="s">
        <v>1056</v>
      </c>
      <c r="E40" s="65">
        <v>2284173</v>
      </c>
      <c r="F40" s="65">
        <v>96.436667000000043</v>
      </c>
      <c r="G40" s="65">
        <v>7181.0638096673501</v>
      </c>
      <c r="H40" s="66">
        <v>1.6171944839999793E-2</v>
      </c>
      <c r="I40" s="66">
        <v>1.8200000000000001E-2</v>
      </c>
      <c r="J40" s="66">
        <v>1.8E-3</v>
      </c>
    </row>
    <row r="41" spans="1:10">
      <c r="A41" t="s">
        <v>1057</v>
      </c>
      <c r="B41">
        <v>74178</v>
      </c>
      <c r="C41" t="s">
        <v>105</v>
      </c>
      <c r="D41" t="s">
        <v>1058</v>
      </c>
      <c r="E41" s="65">
        <v>5200652.67</v>
      </c>
      <c r="F41" s="65">
        <v>99.599286000000049</v>
      </c>
      <c r="G41" s="65">
        <v>16886.1901409114</v>
      </c>
      <c r="H41" s="66">
        <v>1.1355425380645613E-2</v>
      </c>
      <c r="I41" s="66">
        <v>4.2900000000000001E-2</v>
      </c>
      <c r="J41" s="66">
        <v>4.1000000000000003E-3</v>
      </c>
    </row>
    <row r="42" spans="1:10">
      <c r="A42" t="s">
        <v>1059</v>
      </c>
      <c r="B42">
        <v>74208</v>
      </c>
      <c r="C42" t="s">
        <v>105</v>
      </c>
      <c r="D42" t="s">
        <v>1060</v>
      </c>
      <c r="E42" s="65">
        <v>1825019.05</v>
      </c>
      <c r="F42" s="65">
        <v>97.721553</v>
      </c>
      <c r="G42" s="65">
        <v>5814.0044837510604</v>
      </c>
      <c r="H42" s="66">
        <v>2.4560541129866583E-3</v>
      </c>
      <c r="I42" s="66">
        <v>1.4800000000000001E-2</v>
      </c>
      <c r="J42" s="66">
        <v>1.4E-3</v>
      </c>
    </row>
    <row r="43" spans="1:10">
      <c r="A43" t="s">
        <v>1061</v>
      </c>
      <c r="B43">
        <v>74172</v>
      </c>
      <c r="C43" t="s">
        <v>105</v>
      </c>
      <c r="D43" t="s">
        <v>1062</v>
      </c>
      <c r="E43" s="65">
        <v>6192888.6200000001</v>
      </c>
      <c r="F43" s="65">
        <v>79.297320999999911</v>
      </c>
      <c r="G43" s="65">
        <v>16009.1909442468</v>
      </c>
      <c r="H43" s="66">
        <v>2.5654999979286667E-2</v>
      </c>
      <c r="I43" s="66">
        <v>4.07E-2</v>
      </c>
      <c r="J43" s="66">
        <v>3.8999999999999998E-3</v>
      </c>
    </row>
    <row r="44" spans="1:10">
      <c r="A44" t="s">
        <v>1063</v>
      </c>
      <c r="B44">
        <v>74169</v>
      </c>
      <c r="C44" t="s">
        <v>105</v>
      </c>
      <c r="D44" t="s">
        <v>1041</v>
      </c>
      <c r="E44" s="65">
        <v>3114972.2</v>
      </c>
      <c r="F44" s="65">
        <v>98.313042999999993</v>
      </c>
      <c r="G44" s="65">
        <v>9983.50210446239</v>
      </c>
      <c r="H44" s="66">
        <v>1.0000009630913843E-2</v>
      </c>
      <c r="I44" s="66">
        <v>2.5399999999999999E-2</v>
      </c>
      <c r="J44" s="66">
        <v>2.3999999999999998E-3</v>
      </c>
    </row>
    <row r="45" spans="1:10">
      <c r="A45" t="s">
        <v>1064</v>
      </c>
      <c r="B45">
        <v>74181</v>
      </c>
      <c r="C45" t="s">
        <v>105</v>
      </c>
      <c r="D45" t="s">
        <v>1065</v>
      </c>
      <c r="E45" s="65">
        <v>4285926</v>
      </c>
      <c r="F45" s="65">
        <v>77.013410999999977</v>
      </c>
      <c r="G45" s="65">
        <v>10760.405246046899</v>
      </c>
      <c r="H45" s="66">
        <v>9.4766585999999972E-2</v>
      </c>
      <c r="I45" s="66">
        <v>2.7300000000000001E-2</v>
      </c>
      <c r="J45" s="66">
        <v>2.5999999999999999E-3</v>
      </c>
    </row>
    <row r="46" spans="1:10">
      <c r="A46" s="67" t="s">
        <v>1066</v>
      </c>
      <c r="B46" s="14"/>
      <c r="E46" s="69">
        <v>20432840.309999999</v>
      </c>
      <c r="G46" s="69">
        <v>82029.19426596479</v>
      </c>
      <c r="I46" s="68">
        <v>0.2084</v>
      </c>
      <c r="J46" s="68">
        <v>0.02</v>
      </c>
    </row>
    <row r="47" spans="1:10">
      <c r="A47" t="s">
        <v>1067</v>
      </c>
      <c r="B47">
        <v>74180</v>
      </c>
      <c r="C47" t="s">
        <v>105</v>
      </c>
      <c r="D47" t="s">
        <v>1068</v>
      </c>
      <c r="E47" s="65">
        <v>1503916.8</v>
      </c>
      <c r="F47" s="65">
        <v>311.2844639999999</v>
      </c>
      <c r="G47" s="65">
        <v>15261.5574806282</v>
      </c>
      <c r="H47" s="66">
        <v>3.7473255815893343E-2</v>
      </c>
      <c r="I47" s="66">
        <v>3.8800000000000001E-2</v>
      </c>
      <c r="J47" s="66">
        <v>3.7000000000000002E-3</v>
      </c>
    </row>
    <row r="48" spans="1:10">
      <c r="A48" t="s">
        <v>1069</v>
      </c>
      <c r="B48">
        <v>74200</v>
      </c>
      <c r="C48" t="s">
        <v>105</v>
      </c>
      <c r="D48" t="s">
        <v>268</v>
      </c>
      <c r="E48" s="65">
        <v>2760043.92</v>
      </c>
      <c r="F48" s="65">
        <v>165.69371999999947</v>
      </c>
      <c r="G48" s="65">
        <v>14908.6953896627</v>
      </c>
      <c r="H48" s="66">
        <v>2.8505143590627582E-2</v>
      </c>
      <c r="I48" s="66">
        <v>3.7900000000000003E-2</v>
      </c>
      <c r="J48" s="66">
        <v>3.5999999999999999E-3</v>
      </c>
    </row>
    <row r="49" spans="1:10">
      <c r="A49" t="s">
        <v>1070</v>
      </c>
      <c r="B49">
        <v>74215</v>
      </c>
      <c r="C49" t="s">
        <v>105</v>
      </c>
      <c r="D49" t="s">
        <v>1071</v>
      </c>
      <c r="E49" s="65">
        <v>2404364</v>
      </c>
      <c r="F49" s="65">
        <v>100</v>
      </c>
      <c r="G49" s="65">
        <v>7838.2266399999999</v>
      </c>
      <c r="H49" s="66">
        <v>2.3557109872941177E-2</v>
      </c>
      <c r="I49" s="66">
        <v>1.9900000000000001E-2</v>
      </c>
      <c r="J49" s="66">
        <v>1.9E-3</v>
      </c>
    </row>
    <row r="50" spans="1:10">
      <c r="A50" t="s">
        <v>1072</v>
      </c>
      <c r="B50">
        <v>74187</v>
      </c>
      <c r="C50" t="s">
        <v>105</v>
      </c>
      <c r="D50" t="s">
        <v>1073</v>
      </c>
      <c r="E50" s="65">
        <v>897486.67</v>
      </c>
      <c r="F50" s="65">
        <v>93.704180000000079</v>
      </c>
      <c r="G50" s="65">
        <v>2741.6030306289499</v>
      </c>
      <c r="H50" s="66">
        <v>1.5874313623826519E-2</v>
      </c>
      <c r="I50" s="66">
        <v>7.0000000000000001E-3</v>
      </c>
      <c r="J50" s="66">
        <v>6.9999999999999999E-4</v>
      </c>
    </row>
    <row r="51" spans="1:10">
      <c r="A51" t="s">
        <v>1074</v>
      </c>
      <c r="B51">
        <v>74207</v>
      </c>
      <c r="C51" t="s">
        <v>105</v>
      </c>
      <c r="D51" t="s">
        <v>1075</v>
      </c>
      <c r="E51" s="65">
        <v>1105855.73</v>
      </c>
      <c r="F51" s="65">
        <v>101.93423099999994</v>
      </c>
      <c r="G51" s="65">
        <v>3674.8204419644899</v>
      </c>
      <c r="H51" s="66">
        <v>5.7798651395029438E-4</v>
      </c>
      <c r="I51" s="66">
        <v>9.2999999999999992E-3</v>
      </c>
      <c r="J51" s="66">
        <v>8.9999999999999998E-4</v>
      </c>
    </row>
    <row r="52" spans="1:10">
      <c r="A52" t="s">
        <v>1076</v>
      </c>
      <c r="B52">
        <v>74205</v>
      </c>
      <c r="C52" t="s">
        <v>109</v>
      </c>
      <c r="D52" t="s">
        <v>1077</v>
      </c>
      <c r="E52" s="65">
        <v>2100850</v>
      </c>
      <c r="F52" s="65">
        <v>100</v>
      </c>
      <c r="G52" s="65">
        <v>8140.3735800000004</v>
      </c>
      <c r="H52" s="66">
        <v>0.1016273251231527</v>
      </c>
      <c r="I52" s="66">
        <v>2.07E-2</v>
      </c>
      <c r="J52" s="66">
        <v>2E-3</v>
      </c>
    </row>
    <row r="53" spans="1:10">
      <c r="A53" t="s">
        <v>1078</v>
      </c>
      <c r="B53">
        <v>74199</v>
      </c>
      <c r="C53" t="s">
        <v>105</v>
      </c>
      <c r="D53" t="s">
        <v>1077</v>
      </c>
      <c r="E53" s="65">
        <v>1873846.58</v>
      </c>
      <c r="F53" s="65">
        <v>83.946786999999944</v>
      </c>
      <c r="G53" s="65">
        <v>5128.0908309351898</v>
      </c>
      <c r="H53" s="66">
        <v>1.2855032508581271E-2</v>
      </c>
      <c r="I53" s="66">
        <v>1.2999999999999999E-2</v>
      </c>
      <c r="J53" s="66">
        <v>1.2999999999999999E-3</v>
      </c>
    </row>
    <row r="54" spans="1:10">
      <c r="A54" t="s">
        <v>1079</v>
      </c>
      <c r="B54">
        <v>74203</v>
      </c>
      <c r="C54" t="s">
        <v>105</v>
      </c>
      <c r="D54" t="s">
        <v>1025</v>
      </c>
      <c r="E54" s="65">
        <v>2507445</v>
      </c>
      <c r="F54" s="65">
        <v>100</v>
      </c>
      <c r="G54" s="65">
        <v>8174.2707</v>
      </c>
      <c r="H54" s="66">
        <v>1.6599285899999996E-2</v>
      </c>
      <c r="I54" s="66">
        <v>2.0799999999999999E-2</v>
      </c>
      <c r="J54" s="66">
        <v>2E-3</v>
      </c>
    </row>
    <row r="55" spans="1:10">
      <c r="A55" t="s">
        <v>1080</v>
      </c>
      <c r="B55">
        <v>74193</v>
      </c>
      <c r="C55" t="s">
        <v>105</v>
      </c>
      <c r="D55" t="s">
        <v>380</v>
      </c>
      <c r="E55" s="65">
        <v>539916.07999999996</v>
      </c>
      <c r="F55" s="65">
        <v>29.619033000000009</v>
      </c>
      <c r="G55" s="65">
        <v>521.33242541847096</v>
      </c>
      <c r="H55" s="66">
        <v>4.6756678115145098E-3</v>
      </c>
      <c r="I55" s="66">
        <v>1.2999999999999999E-3</v>
      </c>
      <c r="J55" s="66">
        <v>1E-4</v>
      </c>
    </row>
    <row r="56" spans="1:10">
      <c r="A56" t="s">
        <v>1081</v>
      </c>
      <c r="B56">
        <v>74190</v>
      </c>
      <c r="C56" t="s">
        <v>105</v>
      </c>
      <c r="D56" t="s">
        <v>1082</v>
      </c>
      <c r="E56" s="65">
        <v>2390028.11</v>
      </c>
      <c r="F56" s="65">
        <v>104.03994000000004</v>
      </c>
      <c r="G56" s="65">
        <v>8106.2632259044603</v>
      </c>
      <c r="H56" s="66">
        <v>9.4922695991956491E-2</v>
      </c>
      <c r="I56" s="66">
        <v>2.06E-2</v>
      </c>
      <c r="J56" s="66">
        <v>2E-3</v>
      </c>
    </row>
    <row r="57" spans="1:10">
      <c r="A57" t="s">
        <v>1083</v>
      </c>
      <c r="B57">
        <v>74197</v>
      </c>
      <c r="C57" t="s">
        <v>105</v>
      </c>
      <c r="D57" t="s">
        <v>1084</v>
      </c>
      <c r="E57" s="65">
        <v>1775827.42</v>
      </c>
      <c r="F57" s="65">
        <v>97.856965999999971</v>
      </c>
      <c r="G57" s="65">
        <v>5665.1329208223297</v>
      </c>
      <c r="H57" s="66">
        <v>5.711162124864963E-2</v>
      </c>
      <c r="I57" s="66">
        <v>1.44E-2</v>
      </c>
      <c r="J57" s="66">
        <v>1.4E-3</v>
      </c>
    </row>
    <row r="58" spans="1:10">
      <c r="A58" t="s">
        <v>1085</v>
      </c>
      <c r="B58">
        <v>74216</v>
      </c>
      <c r="C58" t="s">
        <v>105</v>
      </c>
      <c r="D58" t="s">
        <v>1047</v>
      </c>
      <c r="E58" s="65">
        <v>573260</v>
      </c>
      <c r="F58" s="65">
        <v>100</v>
      </c>
      <c r="G58" s="65">
        <v>1868.8276000000001</v>
      </c>
      <c r="H58" s="66">
        <v>9.5543333333333348E-3</v>
      </c>
      <c r="I58" s="66">
        <v>4.7000000000000002E-3</v>
      </c>
      <c r="J58" s="66">
        <v>5.0000000000000001E-4</v>
      </c>
    </row>
    <row r="59" spans="1:10">
      <c r="A59" t="s">
        <v>234</v>
      </c>
      <c r="B59" s="14"/>
    </row>
    <row r="60" spans="1:10">
      <c r="A60" s="88" t="s">
        <v>291</v>
      </c>
      <c r="B60" s="14"/>
    </row>
    <row r="61" spans="1:10">
      <c r="A61" s="88" t="s">
        <v>292</v>
      </c>
      <c r="B61" s="14"/>
    </row>
    <row r="62" spans="1:10">
      <c r="A62" s="88" t="s">
        <v>293</v>
      </c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3.140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8" ht="26.25" customHeight="1">
      <c r="A6" s="102" t="s">
        <v>140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1976244.47</v>
      </c>
      <c r="G10" s="7"/>
      <c r="H10" s="63">
        <v>973.56470775035098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1086</v>
      </c>
      <c r="B11" s="14"/>
      <c r="C11" s="14"/>
      <c r="F11" s="69">
        <v>1976244.47</v>
      </c>
      <c r="H11" s="69">
        <v>973.56470775035098</v>
      </c>
      <c r="J11" s="68">
        <v>1</v>
      </c>
      <c r="K11" s="68">
        <v>2.0000000000000001E-4</v>
      </c>
    </row>
    <row r="12" spans="1:58">
      <c r="A12" t="s">
        <v>1087</v>
      </c>
      <c r="B12" t="s">
        <v>1088</v>
      </c>
      <c r="C12" t="s">
        <v>466</v>
      </c>
      <c r="D12" t="s">
        <v>105</v>
      </c>
      <c r="E12" t="s">
        <v>1089</v>
      </c>
      <c r="F12" s="65">
        <v>511249.32</v>
      </c>
      <c r="G12" s="65">
        <v>22.113400000000013</v>
      </c>
      <c r="H12" s="65">
        <v>368.55801924014901</v>
      </c>
      <c r="I12" s="66">
        <v>0</v>
      </c>
      <c r="J12" s="66">
        <v>0.37859999999999999</v>
      </c>
      <c r="K12" s="66">
        <v>1E-4</v>
      </c>
    </row>
    <row r="13" spans="1:58">
      <c r="A13" t="s">
        <v>1090</v>
      </c>
      <c r="B13" t="s">
        <v>1091</v>
      </c>
      <c r="C13" t="s">
        <v>357</v>
      </c>
      <c r="D13" t="s">
        <v>101</v>
      </c>
      <c r="E13" t="s">
        <v>1092</v>
      </c>
      <c r="F13" s="65">
        <v>1464995.15</v>
      </c>
      <c r="G13" s="65">
        <v>41.297521599999975</v>
      </c>
      <c r="H13" s="65">
        <v>605.00668851020203</v>
      </c>
      <c r="I13" s="66">
        <v>0</v>
      </c>
      <c r="J13" s="66">
        <v>0.62139999999999995</v>
      </c>
      <c r="K13" s="66">
        <v>1E-4</v>
      </c>
    </row>
    <row r="14" spans="1:58">
      <c r="A14" s="67" t="s">
        <v>935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8" t="s">
        <v>234</v>
      </c>
      <c r="B16" s="14"/>
      <c r="C16" s="14"/>
    </row>
    <row r="17" spans="1:3">
      <c r="A17" s="88" t="s">
        <v>291</v>
      </c>
      <c r="B17" s="14"/>
      <c r="C17" s="14"/>
    </row>
    <row r="18" spans="1:3">
      <c r="A18" s="88" t="s">
        <v>292</v>
      </c>
      <c r="B18" s="14"/>
      <c r="C18" s="14"/>
    </row>
    <row r="19" spans="1:3">
      <c r="A19" s="88" t="s">
        <v>293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1" ht="26.25" customHeight="1">
      <c r="A6" s="102" t="s">
        <v>141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936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937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1093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938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936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941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938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942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8" t="s">
        <v>234</v>
      </c>
      <c r="B33" s="14"/>
      <c r="C33" s="14"/>
    </row>
    <row r="34" spans="1:3">
      <c r="A34" s="88" t="s">
        <v>291</v>
      </c>
      <c r="B34" s="14"/>
      <c r="C34" s="14"/>
    </row>
    <row r="35" spans="1:3">
      <c r="A35" s="88" t="s">
        <v>292</v>
      </c>
      <c r="B35" s="14"/>
      <c r="C35" s="14"/>
    </row>
    <row r="36" spans="1:3">
      <c r="A36" s="88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48" ht="26.25" customHeight="1">
      <c r="A6" s="102" t="s">
        <v>142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-181060850</v>
      </c>
      <c r="G10" s="7"/>
      <c r="H10" s="63">
        <v>-609.152151235254</v>
      </c>
      <c r="I10" s="64">
        <v>1</v>
      </c>
      <c r="J10" s="64">
        <v>-1E-4</v>
      </c>
      <c r="AV10" s="14"/>
    </row>
    <row r="11" spans="1:48">
      <c r="A11" s="67" t="s">
        <v>202</v>
      </c>
      <c r="B11" s="14"/>
      <c r="C11" s="14"/>
      <c r="F11" s="69">
        <v>-181060850</v>
      </c>
      <c r="H11" s="69">
        <v>-609.152151235254</v>
      </c>
      <c r="I11" s="68">
        <v>1</v>
      </c>
      <c r="J11" s="68">
        <v>-1E-4</v>
      </c>
    </row>
    <row r="12" spans="1:48">
      <c r="A12" s="67" t="s">
        <v>936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937</v>
      </c>
      <c r="B14" s="14"/>
      <c r="C14" s="14"/>
      <c r="F14" s="69">
        <v>-181060850</v>
      </c>
      <c r="H14" s="69">
        <v>-609.152151235254</v>
      </c>
      <c r="I14" s="68">
        <v>1</v>
      </c>
      <c r="J14" s="68">
        <v>-1E-4</v>
      </c>
    </row>
    <row r="15" spans="1:48">
      <c r="A15" t="s">
        <v>1094</v>
      </c>
      <c r="B15" t="s">
        <v>1095</v>
      </c>
      <c r="C15" t="s">
        <v>122</v>
      </c>
      <c r="D15" t="s">
        <v>109</v>
      </c>
      <c r="E15" t="s">
        <v>1039</v>
      </c>
      <c r="F15" s="65">
        <v>-24825850</v>
      </c>
      <c r="G15" s="65">
        <v>-7.6836408685930593</v>
      </c>
      <c r="H15" s="65">
        <v>1907.5291565756099</v>
      </c>
      <c r="I15" s="66">
        <v>-3.1314000000000002</v>
      </c>
      <c r="J15" s="66">
        <v>5.0000000000000001E-4</v>
      </c>
    </row>
    <row r="16" spans="1:48">
      <c r="A16" t="s">
        <v>1096</v>
      </c>
      <c r="B16" t="s">
        <v>1097</v>
      </c>
      <c r="C16" t="s">
        <v>122</v>
      </c>
      <c r="D16" t="s">
        <v>105</v>
      </c>
      <c r="E16" t="s">
        <v>1039</v>
      </c>
      <c r="F16" s="65">
        <v>-147690000</v>
      </c>
      <c r="G16" s="65">
        <v>1.6158381827796466</v>
      </c>
      <c r="H16" s="65">
        <v>-2386.4314121472598</v>
      </c>
      <c r="I16" s="66">
        <v>3.9176000000000002</v>
      </c>
      <c r="J16" s="66">
        <v>-5.9999999999999995E-4</v>
      </c>
    </row>
    <row r="17" spans="1:10">
      <c r="A17" t="s">
        <v>1098</v>
      </c>
      <c r="B17" t="s">
        <v>1099</v>
      </c>
      <c r="C17" t="s">
        <v>122</v>
      </c>
      <c r="D17" t="s">
        <v>105</v>
      </c>
      <c r="E17" t="s">
        <v>1039</v>
      </c>
      <c r="F17" s="65">
        <v>-8545000</v>
      </c>
      <c r="G17" s="65">
        <v>1.5242819855307665</v>
      </c>
      <c r="H17" s="65">
        <v>-130.24989566360401</v>
      </c>
      <c r="I17" s="66">
        <v>0.21379999999999999</v>
      </c>
      <c r="J17" s="66">
        <v>0</v>
      </c>
    </row>
    <row r="18" spans="1:10">
      <c r="A18" s="67" t="s">
        <v>1093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938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557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227</v>
      </c>
      <c r="B23" t="s">
        <v>227</v>
      </c>
      <c r="C23" t="s">
        <v>227</v>
      </c>
      <c r="D23" t="s">
        <v>227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232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936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941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938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557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8" t="s">
        <v>234</v>
      </c>
      <c r="B33" s="14"/>
      <c r="C33" s="14"/>
    </row>
    <row r="34" spans="1:3">
      <c r="A34" s="88" t="s">
        <v>291</v>
      </c>
      <c r="B34" s="14"/>
      <c r="C34" s="14"/>
    </row>
    <row r="35" spans="1:3">
      <c r="A35" s="88" t="s">
        <v>292</v>
      </c>
      <c r="B35" s="14"/>
      <c r="C35" s="14"/>
    </row>
    <row r="36" spans="1:3">
      <c r="A36" s="88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77" ht="26.25" customHeight="1">
      <c r="A6" s="102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958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959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960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961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962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963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964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958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959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960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961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962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963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964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234</v>
      </c>
      <c r="C39" s="14"/>
    </row>
    <row r="40" spans="1:16">
      <c r="A40" s="88" t="s">
        <v>291</v>
      </c>
      <c r="C40" s="14"/>
    </row>
    <row r="41" spans="1:16">
      <c r="A41" s="88" t="s">
        <v>292</v>
      </c>
      <c r="C41" s="14"/>
    </row>
    <row r="42" spans="1:16">
      <c r="A42" s="88" t="s">
        <v>293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2" t="s">
        <v>145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59" s="16" customFormat="1" ht="126">
      <c r="A6" s="40" t="s">
        <v>95</v>
      </c>
      <c r="B6" s="41" t="s">
        <v>146</v>
      </c>
      <c r="C6" s="41" t="s">
        <v>48</v>
      </c>
      <c r="D6" s="105" t="s">
        <v>49</v>
      </c>
      <c r="E6" s="105" t="s">
        <v>50</v>
      </c>
      <c r="F6" s="105" t="s">
        <v>70</v>
      </c>
      <c r="G6" s="105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5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2.97</v>
      </c>
      <c r="I9" s="15"/>
      <c r="J9" s="15"/>
      <c r="K9" s="15"/>
      <c r="L9" s="64">
        <v>3.0599999999999999E-2</v>
      </c>
      <c r="M9" s="63">
        <v>62657402.009999998</v>
      </c>
      <c r="N9" s="7"/>
      <c r="O9" s="63">
        <v>69168.438903045768</v>
      </c>
      <c r="P9" s="64">
        <v>1</v>
      </c>
      <c r="Q9" s="64">
        <v>1.6899999999999998E-2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2.97</v>
      </c>
      <c r="L10" s="68">
        <v>3.0599999999999999E-2</v>
      </c>
      <c r="M10" s="69">
        <v>62657402.009999998</v>
      </c>
      <c r="O10" s="69">
        <v>69168.438903045768</v>
      </c>
      <c r="P10" s="68">
        <v>1</v>
      </c>
      <c r="Q10" s="68">
        <v>1.6899999999999998E-2</v>
      </c>
    </row>
    <row r="11" spans="1:59">
      <c r="A11" s="67" t="s">
        <v>1100</v>
      </c>
      <c r="H11" s="69">
        <v>4.62</v>
      </c>
      <c r="L11" s="68">
        <v>7.0000000000000001E-3</v>
      </c>
      <c r="M11" s="69">
        <v>29355413.440000001</v>
      </c>
      <c r="O11" s="69">
        <v>31392.508389635012</v>
      </c>
      <c r="P11" s="68">
        <v>0.45390000000000003</v>
      </c>
      <c r="Q11" s="68">
        <v>7.7000000000000002E-3</v>
      </c>
    </row>
    <row r="12" spans="1:59">
      <c r="A12" t="s">
        <v>1101</v>
      </c>
      <c r="B12" t="s">
        <v>1102</v>
      </c>
      <c r="C12" t="s">
        <v>1103</v>
      </c>
      <c r="D12" t="s">
        <v>1104</v>
      </c>
      <c r="E12" t="s">
        <v>918</v>
      </c>
      <c r="F12" t="s">
        <v>1105</v>
      </c>
      <c r="G12" t="s">
        <v>212</v>
      </c>
      <c r="H12" s="65">
        <v>1.47</v>
      </c>
      <c r="I12" t="s">
        <v>1106</v>
      </c>
      <c r="J12" t="s">
        <v>101</v>
      </c>
      <c r="K12" s="66">
        <v>2.1000000000000001E-2</v>
      </c>
      <c r="L12" s="77">
        <v>7.0000000000000001E-3</v>
      </c>
      <c r="M12" s="78">
        <v>29355413.440000001</v>
      </c>
      <c r="O12" s="78">
        <v>31392.508389635012</v>
      </c>
      <c r="P12" s="77">
        <v>0.45390000000000003</v>
      </c>
      <c r="Q12" s="77">
        <v>7.7000000000000002E-3</v>
      </c>
    </row>
    <row r="13" spans="1:59">
      <c r="A13" s="67" t="s">
        <v>1107</v>
      </c>
      <c r="H13" s="69">
        <v>0.82</v>
      </c>
      <c r="L13" s="68">
        <v>3.85E-2</v>
      </c>
      <c r="M13" s="69">
        <v>7647870.7699999996</v>
      </c>
      <c r="O13" s="69">
        <v>7898.7209312559999</v>
      </c>
      <c r="P13" s="68">
        <v>0.1142</v>
      </c>
      <c r="Q13" s="68">
        <v>1.9E-3</v>
      </c>
    </row>
    <row r="14" spans="1:59">
      <c r="A14" t="s">
        <v>1108</v>
      </c>
      <c r="B14" t="s">
        <v>1102</v>
      </c>
      <c r="C14" t="s">
        <v>1109</v>
      </c>
      <c r="D14" t="s">
        <v>1110</v>
      </c>
      <c r="E14" t="s">
        <v>227</v>
      </c>
      <c r="F14" t="s">
        <v>1111</v>
      </c>
      <c r="G14" t="s">
        <v>922</v>
      </c>
      <c r="H14" s="65">
        <v>0.82</v>
      </c>
      <c r="I14" t="s">
        <v>418</v>
      </c>
      <c r="J14" t="s">
        <v>101</v>
      </c>
      <c r="K14" s="66">
        <v>7.0000000000000007E-2</v>
      </c>
      <c r="L14" s="66">
        <v>3.85E-2</v>
      </c>
      <c r="M14" s="65">
        <v>7647870.7699999996</v>
      </c>
      <c r="N14" s="65">
        <v>103.28</v>
      </c>
      <c r="O14" s="65">
        <v>7898.7209312559999</v>
      </c>
      <c r="P14" s="66">
        <v>0.1142</v>
      </c>
      <c r="Q14" s="66">
        <v>1.9E-3</v>
      </c>
    </row>
    <row r="15" spans="1:59">
      <c r="A15" s="67" t="s">
        <v>1112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t="s">
        <v>227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1113</v>
      </c>
      <c r="H17" s="69">
        <v>1.44</v>
      </c>
      <c r="L17" s="68">
        <v>5.96E-2</v>
      </c>
      <c r="M17" s="69">
        <v>16876117.800000001</v>
      </c>
      <c r="O17" s="69">
        <v>20583.06318215475</v>
      </c>
      <c r="P17" s="68">
        <v>0.29759999999999998</v>
      </c>
      <c r="Q17" s="68">
        <v>5.0000000000000001E-3</v>
      </c>
    </row>
    <row r="18" spans="1:17">
      <c r="A18" t="s">
        <v>1114</v>
      </c>
      <c r="B18" t="s">
        <v>1102</v>
      </c>
      <c r="C18" t="s">
        <v>1115</v>
      </c>
      <c r="D18" t="s">
        <v>1007</v>
      </c>
      <c r="E18" t="s">
        <v>1116</v>
      </c>
      <c r="F18" t="s">
        <v>507</v>
      </c>
      <c r="G18" t="s">
        <v>1117</v>
      </c>
      <c r="I18" t="s">
        <v>664</v>
      </c>
      <c r="J18" t="s">
        <v>101</v>
      </c>
      <c r="K18" s="66">
        <v>0</v>
      </c>
      <c r="L18" s="66">
        <v>0</v>
      </c>
      <c r="M18" s="65">
        <v>1135441</v>
      </c>
      <c r="N18" s="65">
        <v>408.62745100000001</v>
      </c>
      <c r="O18" s="65">
        <v>4639.7236159089098</v>
      </c>
      <c r="P18" s="66">
        <v>6.7100000000000007E-2</v>
      </c>
      <c r="Q18" s="66">
        <v>1.1000000000000001E-3</v>
      </c>
    </row>
    <row r="19" spans="1:17">
      <c r="A19" t="s">
        <v>1118</v>
      </c>
      <c r="B19" t="s">
        <v>1102</v>
      </c>
      <c r="C19" t="s">
        <v>1119</v>
      </c>
      <c r="D19" t="s">
        <v>1007</v>
      </c>
      <c r="E19" t="s">
        <v>1116</v>
      </c>
      <c r="F19" t="s">
        <v>1120</v>
      </c>
      <c r="G19" t="s">
        <v>1117</v>
      </c>
      <c r="H19" s="65">
        <v>1.64</v>
      </c>
      <c r="I19" t="s">
        <v>664</v>
      </c>
      <c r="J19" t="s">
        <v>101</v>
      </c>
      <c r="K19" s="66">
        <v>7.0000000000000007E-2</v>
      </c>
      <c r="L19" s="66">
        <v>6.59E-2</v>
      </c>
      <c r="M19" s="65">
        <v>7381081.8499999996</v>
      </c>
      <c r="N19" s="65">
        <v>102.65691000000007</v>
      </c>
      <c r="O19" s="65">
        <v>7577.19055178084</v>
      </c>
      <c r="P19" s="66">
        <v>0.1095</v>
      </c>
      <c r="Q19" s="66">
        <v>1.8E-3</v>
      </c>
    </row>
    <row r="20" spans="1:17">
      <c r="A20" t="s">
        <v>1121</v>
      </c>
      <c r="B20" t="s">
        <v>1102</v>
      </c>
      <c r="C20" t="s">
        <v>1122</v>
      </c>
      <c r="D20" t="s">
        <v>1007</v>
      </c>
      <c r="E20" t="s">
        <v>227</v>
      </c>
      <c r="F20" t="s">
        <v>1123</v>
      </c>
      <c r="G20" t="s">
        <v>922</v>
      </c>
      <c r="H20" s="65">
        <v>1.62</v>
      </c>
      <c r="I20" t="s">
        <v>664</v>
      </c>
      <c r="J20" t="s">
        <v>101</v>
      </c>
      <c r="K20" s="66">
        <v>0.08</v>
      </c>
      <c r="L20" s="66">
        <v>9.5600000000000004E-2</v>
      </c>
      <c r="M20" s="65">
        <v>6679065.5999999996</v>
      </c>
      <c r="N20" s="65">
        <v>100</v>
      </c>
      <c r="O20" s="65">
        <v>6679.0655999999999</v>
      </c>
      <c r="P20" s="66">
        <v>9.6600000000000005E-2</v>
      </c>
      <c r="Q20" s="66">
        <v>1.6000000000000001E-3</v>
      </c>
    </row>
    <row r="21" spans="1:17">
      <c r="A21" t="s">
        <v>1124</v>
      </c>
      <c r="B21" t="s">
        <v>1102</v>
      </c>
      <c r="C21" t="s">
        <v>1125</v>
      </c>
      <c r="D21" t="s">
        <v>1003</v>
      </c>
      <c r="E21" t="s">
        <v>227</v>
      </c>
      <c r="F21" t="s">
        <v>1126</v>
      </c>
      <c r="G21" t="s">
        <v>922</v>
      </c>
      <c r="H21" s="65">
        <v>3.8</v>
      </c>
      <c r="I21" t="s">
        <v>319</v>
      </c>
      <c r="J21" t="s">
        <v>101</v>
      </c>
      <c r="K21" s="66">
        <v>5.2999999999999999E-2</v>
      </c>
      <c r="L21" s="66">
        <v>5.2999999999999999E-2</v>
      </c>
      <c r="M21" s="65">
        <v>1680529.35</v>
      </c>
      <c r="N21" s="65">
        <v>100.39</v>
      </c>
      <c r="O21" s="65">
        <v>1687.083414465</v>
      </c>
      <c r="P21" s="66">
        <v>2.4400000000000002E-2</v>
      </c>
      <c r="Q21" s="66">
        <v>4.0000000000000002E-4</v>
      </c>
    </row>
    <row r="22" spans="1:17">
      <c r="A22" s="67" t="s">
        <v>1127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227</v>
      </c>
      <c r="C23" t="s">
        <v>227</v>
      </c>
      <c r="E23" t="s">
        <v>227</v>
      </c>
      <c r="H23" s="65">
        <v>0</v>
      </c>
      <c r="I23" t="s">
        <v>227</v>
      </c>
      <c r="J23" t="s">
        <v>227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1128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1129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227</v>
      </c>
      <c r="C26" t="s">
        <v>227</v>
      </c>
      <c r="E26" t="s">
        <v>227</v>
      </c>
      <c r="H26" s="65">
        <v>0</v>
      </c>
      <c r="I26" t="s">
        <v>227</v>
      </c>
      <c r="J26" t="s">
        <v>227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1130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227</v>
      </c>
      <c r="C28" t="s">
        <v>227</v>
      </c>
      <c r="E28" t="s">
        <v>227</v>
      </c>
      <c r="H28" s="65">
        <v>0</v>
      </c>
      <c r="I28" t="s">
        <v>227</v>
      </c>
      <c r="J28" t="s">
        <v>227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1131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227</v>
      </c>
      <c r="C30" t="s">
        <v>227</v>
      </c>
      <c r="E30" t="s">
        <v>227</v>
      </c>
      <c r="H30" s="65">
        <v>0</v>
      </c>
      <c r="I30" t="s">
        <v>227</v>
      </c>
      <c r="J30" t="s">
        <v>227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1132</v>
      </c>
      <c r="H31" s="69">
        <v>2.58</v>
      </c>
      <c r="L31" s="68">
        <v>3.8800000000000001E-2</v>
      </c>
      <c r="M31" s="69">
        <v>8778000</v>
      </c>
      <c r="O31" s="69">
        <v>9294.1463999999996</v>
      </c>
      <c r="P31" s="68">
        <v>0.13439999999999999</v>
      </c>
      <c r="Q31" s="68">
        <v>2.3E-3</v>
      </c>
    </row>
    <row r="32" spans="1:17">
      <c r="A32" t="s">
        <v>1133</v>
      </c>
      <c r="B32" t="s">
        <v>1102</v>
      </c>
      <c r="C32" t="s">
        <v>1134</v>
      </c>
      <c r="D32" t="s">
        <v>985</v>
      </c>
      <c r="E32" t="s">
        <v>402</v>
      </c>
      <c r="F32" t="s">
        <v>1135</v>
      </c>
      <c r="G32" t="s">
        <v>149</v>
      </c>
      <c r="H32" s="65">
        <v>2.58</v>
      </c>
      <c r="I32" t="s">
        <v>450</v>
      </c>
      <c r="J32" t="s">
        <v>101</v>
      </c>
      <c r="K32" s="66">
        <v>5.1799999999999999E-2</v>
      </c>
      <c r="L32" s="66">
        <v>3.8800000000000001E-2</v>
      </c>
      <c r="M32" s="65">
        <v>8778000</v>
      </c>
      <c r="N32" s="65">
        <v>105.88</v>
      </c>
      <c r="O32" s="65">
        <v>9294.1463999999996</v>
      </c>
      <c r="P32" s="66">
        <v>0.13439999999999999</v>
      </c>
      <c r="Q32" s="66">
        <v>2.3E-3</v>
      </c>
    </row>
    <row r="33" spans="1:17">
      <c r="A33" s="67" t="s">
        <v>232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1136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227</v>
      </c>
      <c r="C35" t="s">
        <v>227</v>
      </c>
      <c r="E35" t="s">
        <v>227</v>
      </c>
      <c r="H35" s="65">
        <v>0</v>
      </c>
      <c r="I35" t="s">
        <v>227</v>
      </c>
      <c r="J35" t="s">
        <v>227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1112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227</v>
      </c>
      <c r="C37" t="s">
        <v>227</v>
      </c>
      <c r="E37" t="s">
        <v>227</v>
      </c>
      <c r="H37" s="65">
        <v>0</v>
      </c>
      <c r="I37" t="s">
        <v>227</v>
      </c>
      <c r="J37" t="s">
        <v>227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1113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227</v>
      </c>
      <c r="C39" t="s">
        <v>227</v>
      </c>
      <c r="E39" t="s">
        <v>227</v>
      </c>
      <c r="H39" s="65">
        <v>0</v>
      </c>
      <c r="I39" t="s">
        <v>227</v>
      </c>
      <c r="J39" t="s">
        <v>227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1132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227</v>
      </c>
      <c r="C41" t="s">
        <v>227</v>
      </c>
      <c r="E41" t="s">
        <v>227</v>
      </c>
      <c r="H41" s="65">
        <v>0</v>
      </c>
      <c r="I41" t="s">
        <v>227</v>
      </c>
      <c r="J41" t="s">
        <v>227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8" t="s">
        <v>234</v>
      </c>
    </row>
    <row r="43" spans="1:17">
      <c r="A43" s="88" t="s">
        <v>291</v>
      </c>
    </row>
    <row r="44" spans="1:17">
      <c r="A44" s="88" t="s">
        <v>292</v>
      </c>
    </row>
    <row r="45" spans="1:17">
      <c r="A45" s="88" t="s">
        <v>293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7" t="s">
        <v>152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970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971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8" t="s">
        <v>234</v>
      </c>
    </row>
    <row r="24" spans="1:14">
      <c r="A24" s="88" t="s">
        <v>291</v>
      </c>
    </row>
    <row r="25" spans="1:14">
      <c r="A25" s="88" t="s">
        <v>292</v>
      </c>
    </row>
    <row r="26" spans="1:14">
      <c r="A26" s="88" t="s">
        <v>293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7" t="s">
        <v>155</v>
      </c>
      <c r="B5" s="108"/>
      <c r="C5" s="108"/>
      <c r="D5" s="108"/>
      <c r="E5" s="108"/>
      <c r="F5" s="108"/>
      <c r="G5" s="108"/>
      <c r="H5" s="108"/>
      <c r="I5" s="109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f>F10</f>
        <v>73825.228462192797</v>
      </c>
      <c r="G9" s="64">
        <f>F9/$F$9</f>
        <v>1</v>
      </c>
      <c r="H9" s="64">
        <f>F9/'סכום נכסי הקרן'!$C$41</f>
        <v>1.79468125403375E-2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f>F11</f>
        <v>73825.228462192797</v>
      </c>
      <c r="G10" s="68">
        <f t="shared" ref="G10:G21" si="0">F10/$F$9</f>
        <v>1</v>
      </c>
      <c r="H10" s="68">
        <f>F10/'סכום נכסי הקרן'!$C$41</f>
        <v>1.79468125403375E-2</v>
      </c>
    </row>
    <row r="11" spans="1:54">
      <c r="A11" s="67" t="s">
        <v>1139</v>
      </c>
      <c r="D11" s="68">
        <v>0</v>
      </c>
      <c r="E11" s="16"/>
      <c r="F11" s="69">
        <f>SUM(F12:F14)</f>
        <v>73825.228462192797</v>
      </c>
      <c r="G11" s="68">
        <f t="shared" si="0"/>
        <v>1</v>
      </c>
      <c r="H11" s="68">
        <f>F11/'סכום נכסי הקרן'!$C$41</f>
        <v>1.79468125403375E-2</v>
      </c>
    </row>
    <row r="12" spans="1:54">
      <c r="A12" t="s">
        <v>1140</v>
      </c>
      <c r="B12" t="s">
        <v>1141</v>
      </c>
      <c r="C12" t="s">
        <v>1142</v>
      </c>
      <c r="D12" s="66">
        <v>0</v>
      </c>
      <c r="E12" t="s">
        <v>101</v>
      </c>
      <c r="F12" s="65">
        <v>43371.250104531398</v>
      </c>
      <c r="G12" s="66">
        <f t="shared" si="0"/>
        <v>0.58748548440649362</v>
      </c>
      <c r="H12" s="66">
        <f>F12/'סכום נכסי הקרן'!$C$41</f>
        <v>1.0543491858812711E-2</v>
      </c>
      <c r="I12" t="s">
        <v>1143</v>
      </c>
    </row>
    <row r="13" spans="1:54">
      <c r="A13" t="s">
        <v>1144</v>
      </c>
      <c r="B13" t="s">
        <v>1145</v>
      </c>
      <c r="C13" t="s">
        <v>1142</v>
      </c>
      <c r="D13" s="66">
        <v>0</v>
      </c>
      <c r="E13" t="s">
        <v>101</v>
      </c>
      <c r="F13" s="65">
        <v>319.50700000000001</v>
      </c>
      <c r="G13" s="66">
        <f t="shared" si="0"/>
        <v>4.3278836605785131E-3</v>
      </c>
      <c r="H13" s="66">
        <f>F13/'סכום נכסי הקרן'!$C$41</f>
        <v>7.7671716752792218E-5</v>
      </c>
      <c r="I13" t="s">
        <v>1143</v>
      </c>
    </row>
    <row r="14" spans="1:54">
      <c r="A14" t="s">
        <v>1144</v>
      </c>
      <c r="B14" t="s">
        <v>1141</v>
      </c>
      <c r="C14" t="s">
        <v>1142</v>
      </c>
      <c r="D14" s="66">
        <v>0</v>
      </c>
      <c r="E14" t="s">
        <v>101</v>
      </c>
      <c r="F14" s="65">
        <v>30134.471357661401</v>
      </c>
      <c r="G14" s="66">
        <f t="shared" si="0"/>
        <v>0.40818663193292787</v>
      </c>
      <c r="H14" s="66">
        <f>F14/'סכום נכסי הקרן'!$C$41</f>
        <v>7.3256489647719972E-3</v>
      </c>
      <c r="I14" t="s">
        <v>1143</v>
      </c>
    </row>
    <row r="15" spans="1:54">
      <c r="A15" s="67" t="s">
        <v>1146</v>
      </c>
      <c r="D15" s="68">
        <v>0</v>
      </c>
      <c r="E15" s="16"/>
      <c r="F15" s="69">
        <v>0</v>
      </c>
      <c r="G15" s="68">
        <f t="shared" si="0"/>
        <v>0</v>
      </c>
      <c r="H15" s="68">
        <f>F15/'סכום נכסי הקרן'!$C$41</f>
        <v>0</v>
      </c>
    </row>
    <row r="16" spans="1:54">
      <c r="A16" t="s">
        <v>227</v>
      </c>
      <c r="D16" s="66">
        <v>0</v>
      </c>
      <c r="E16" t="s">
        <v>227</v>
      </c>
      <c r="F16" s="65">
        <v>0</v>
      </c>
      <c r="G16" s="66">
        <f t="shared" si="0"/>
        <v>0</v>
      </c>
      <c r="H16" s="66">
        <f>F16/'סכום נכסי הקרן'!$C$41</f>
        <v>0</v>
      </c>
    </row>
    <row r="17" spans="1:8">
      <c r="A17" s="67" t="s">
        <v>232</v>
      </c>
      <c r="D17" s="68">
        <v>0</v>
      </c>
      <c r="E17" s="16"/>
      <c r="F17" s="69">
        <v>0</v>
      </c>
      <c r="G17" s="68">
        <f t="shared" si="0"/>
        <v>0</v>
      </c>
      <c r="H17" s="68">
        <f>F17/'סכום נכסי הקרן'!$C$41</f>
        <v>0</v>
      </c>
    </row>
    <row r="18" spans="1:8">
      <c r="A18" s="67" t="s">
        <v>1139</v>
      </c>
      <c r="D18" s="68">
        <v>0</v>
      </c>
      <c r="E18" s="16"/>
      <c r="F18" s="69">
        <v>0</v>
      </c>
      <c r="G18" s="68">
        <f t="shared" si="0"/>
        <v>0</v>
      </c>
      <c r="H18" s="68">
        <f>F18/'סכום נכסי הקרן'!$C$41</f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f t="shared" si="0"/>
        <v>0</v>
      </c>
      <c r="H19" s="66">
        <f>F19/'סכום נכסי הקרן'!$C$41</f>
        <v>0</v>
      </c>
    </row>
    <row r="20" spans="1:8">
      <c r="A20" s="67" t="s">
        <v>1146</v>
      </c>
      <c r="D20" s="68">
        <v>0</v>
      </c>
      <c r="E20" s="16"/>
      <c r="F20" s="69">
        <v>0</v>
      </c>
      <c r="G20" s="68">
        <f t="shared" si="0"/>
        <v>0</v>
      </c>
      <c r="H20" s="68">
        <f>F20/'סכום נכסי הקרן'!$C$41</f>
        <v>0</v>
      </c>
    </row>
    <row r="21" spans="1:8">
      <c r="A21" t="s">
        <v>227</v>
      </c>
      <c r="D21" s="66">
        <v>0</v>
      </c>
      <c r="E21" t="s">
        <v>227</v>
      </c>
      <c r="F21" s="65">
        <v>0</v>
      </c>
      <c r="G21" s="66">
        <f t="shared" si="0"/>
        <v>0</v>
      </c>
      <c r="H21" s="66">
        <f>F21/'סכום נכסי הקרן'!$C$41</f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7" t="s">
        <v>166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25836.676751968</v>
      </c>
      <c r="I9" s="64">
        <v>1</v>
      </c>
      <c r="J9" s="64">
        <v>6.3E-3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25836.676751968</v>
      </c>
      <c r="I12" s="68">
        <v>1</v>
      </c>
      <c r="J12" s="68">
        <v>6.3E-3</v>
      </c>
    </row>
    <row r="13" spans="1:59">
      <c r="A13" t="s">
        <v>1147</v>
      </c>
      <c r="B13" t="s">
        <v>1148</v>
      </c>
      <c r="C13" t="s">
        <v>227</v>
      </c>
      <c r="D13" t="s">
        <v>922</v>
      </c>
      <c r="E13" s="66">
        <v>0</v>
      </c>
      <c r="F13" t="s">
        <v>105</v>
      </c>
      <c r="G13" s="66">
        <v>0</v>
      </c>
      <c r="H13" s="65">
        <v>130.4</v>
      </c>
      <c r="I13" s="66">
        <v>5.0000000000000001E-3</v>
      </c>
      <c r="J13" s="66">
        <v>0</v>
      </c>
    </row>
    <row r="14" spans="1:59">
      <c r="A14" t="s">
        <v>1149</v>
      </c>
      <c r="B14" t="s">
        <v>1150</v>
      </c>
      <c r="C14" t="s">
        <v>227</v>
      </c>
      <c r="D14" t="s">
        <v>922</v>
      </c>
      <c r="E14" s="66">
        <v>0</v>
      </c>
      <c r="F14" t="s">
        <v>201</v>
      </c>
      <c r="G14" s="66">
        <v>0</v>
      </c>
      <c r="H14" s="65">
        <v>-0.40427271999999997</v>
      </c>
      <c r="I14" s="66">
        <v>0</v>
      </c>
      <c r="J14" s="66">
        <v>0</v>
      </c>
    </row>
    <row r="15" spans="1:59">
      <c r="A15" t="s">
        <v>1151</v>
      </c>
      <c r="B15" t="s">
        <v>1152</v>
      </c>
      <c r="C15" t="s">
        <v>227</v>
      </c>
      <c r="D15" t="s">
        <v>922</v>
      </c>
      <c r="E15" s="66">
        <v>0</v>
      </c>
      <c r="F15" t="s">
        <v>112</v>
      </c>
      <c r="G15" s="66">
        <v>0</v>
      </c>
      <c r="H15" s="65">
        <v>4092.9266909520002</v>
      </c>
      <c r="I15" s="66">
        <v>0.15840000000000001</v>
      </c>
      <c r="J15" s="66">
        <v>1E-3</v>
      </c>
    </row>
    <row r="16" spans="1:59">
      <c r="A16" t="s">
        <v>1153</v>
      </c>
      <c r="B16" t="s">
        <v>1154</v>
      </c>
      <c r="C16" t="s">
        <v>227</v>
      </c>
      <c r="D16" t="s">
        <v>922</v>
      </c>
      <c r="E16" s="66">
        <v>0</v>
      </c>
      <c r="F16" t="s">
        <v>109</v>
      </c>
      <c r="G16" s="66">
        <v>0</v>
      </c>
      <c r="H16" s="65">
        <v>-1.856726664</v>
      </c>
      <c r="I16" s="66">
        <v>-1E-4</v>
      </c>
      <c r="J16" s="66">
        <v>0</v>
      </c>
    </row>
    <row r="17" spans="1:10">
      <c r="A17" t="s">
        <v>1155</v>
      </c>
      <c r="B17" t="s">
        <v>1156</v>
      </c>
      <c r="C17" t="s">
        <v>227</v>
      </c>
      <c r="D17" t="s">
        <v>922</v>
      </c>
      <c r="E17" s="66">
        <v>0</v>
      </c>
      <c r="F17" t="s">
        <v>105</v>
      </c>
      <c r="G17" s="66">
        <v>0</v>
      </c>
      <c r="H17" s="65">
        <v>21615.611060399999</v>
      </c>
      <c r="I17" s="66">
        <v>0.83660000000000001</v>
      </c>
      <c r="J17" s="66">
        <v>5.3E-3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42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7" t="s">
        <v>168</v>
      </c>
      <c r="B5" s="108"/>
      <c r="C5" s="108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B10+B21</f>
        <v>154874.45510114057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72">
        <f>SUM(B11:B20)</f>
        <v>104222.52536354057</v>
      </c>
    </row>
    <row r="11" spans="1:16">
      <c r="A11" s="70" t="s">
        <v>1157</v>
      </c>
      <c r="B11" s="73">
        <v>5773.1079199999976</v>
      </c>
      <c r="C11" s="75">
        <v>44407</v>
      </c>
    </row>
    <row r="12" spans="1:16">
      <c r="A12" s="70" t="s">
        <v>1158</v>
      </c>
      <c r="B12" s="73">
        <v>5428.7950000000001</v>
      </c>
      <c r="C12" s="75">
        <v>44961</v>
      </c>
    </row>
    <row r="13" spans="1:16">
      <c r="A13" s="70" t="s">
        <v>1159</v>
      </c>
      <c r="B13" s="73">
        <v>6597.9326799999999</v>
      </c>
      <c r="C13" s="75">
        <v>44561</v>
      </c>
    </row>
    <row r="14" spans="1:16">
      <c r="A14" s="70" t="s">
        <v>1160</v>
      </c>
      <c r="B14" s="73">
        <v>3753.8443599999996</v>
      </c>
      <c r="C14" s="75">
        <v>45347</v>
      </c>
    </row>
    <row r="15" spans="1:16">
      <c r="A15" s="70" t="s">
        <v>1161</v>
      </c>
      <c r="B15" s="73">
        <v>8420.5949999999993</v>
      </c>
      <c r="C15" s="75">
        <v>44854</v>
      </c>
    </row>
    <row r="16" spans="1:16">
      <c r="A16" s="70" t="s">
        <v>1162</v>
      </c>
      <c r="B16" s="73">
        <v>6684.8480035405746</v>
      </c>
      <c r="C16" s="75">
        <v>45307</v>
      </c>
    </row>
    <row r="17" spans="1:3">
      <c r="A17" s="70" t="s">
        <v>1163</v>
      </c>
      <c r="B17" s="73">
        <v>21849.5</v>
      </c>
      <c r="C17" s="75">
        <v>44926</v>
      </c>
    </row>
    <row r="18" spans="1:3">
      <c r="A18" s="70" t="s">
        <v>1164</v>
      </c>
      <c r="B18" s="73">
        <v>4349.5860000000002</v>
      </c>
      <c r="C18" s="75">
        <v>44926</v>
      </c>
    </row>
    <row r="19" spans="1:3">
      <c r="A19" s="70" t="s">
        <v>1165</v>
      </c>
      <c r="B19" s="73">
        <v>13713.972399999999</v>
      </c>
      <c r="C19" s="75">
        <v>46197</v>
      </c>
    </row>
    <row r="20" spans="1:3">
      <c r="A20" s="70" t="s">
        <v>1166</v>
      </c>
      <c r="B20" s="73">
        <v>27650.344000000001</v>
      </c>
      <c r="C20" s="75">
        <v>46196</v>
      </c>
    </row>
    <row r="21" spans="1:3">
      <c r="A21" s="67" t="s">
        <v>232</v>
      </c>
      <c r="B21" s="72">
        <f>SUM(B22:B40)</f>
        <v>50651.929737599996</v>
      </c>
      <c r="C21" s="76"/>
    </row>
    <row r="22" spans="1:3">
      <c r="A22" s="70" t="s">
        <v>1167</v>
      </c>
      <c r="B22" s="73">
        <v>1079.2751600000001</v>
      </c>
      <c r="C22" s="75">
        <v>45503</v>
      </c>
    </row>
    <row r="23" spans="1:3">
      <c r="A23" s="70" t="s">
        <v>1168</v>
      </c>
      <c r="B23" s="73">
        <v>4972.9800399999995</v>
      </c>
      <c r="C23" s="75">
        <v>44926</v>
      </c>
    </row>
    <row r="24" spans="1:3">
      <c r="A24" s="70" t="s">
        <v>1169</v>
      </c>
      <c r="B24" s="73">
        <v>10883.02752</v>
      </c>
      <c r="C24" s="75">
        <v>44926</v>
      </c>
    </row>
    <row r="25" spans="1:3">
      <c r="A25" s="70" t="s">
        <v>1170</v>
      </c>
      <c r="B25" s="73">
        <v>7228.3327999999992</v>
      </c>
      <c r="C25" s="75">
        <v>44926</v>
      </c>
    </row>
    <row r="26" spans="1:3">
      <c r="A26" s="70" t="s">
        <v>1171</v>
      </c>
      <c r="B26" s="73">
        <v>1612.6111599999992</v>
      </c>
      <c r="C26" s="75">
        <v>44926</v>
      </c>
    </row>
    <row r="27" spans="1:3">
      <c r="A27" s="70" t="s">
        <v>1172</v>
      </c>
      <c r="B27" s="73">
        <v>2541.6582827999991</v>
      </c>
      <c r="C27" s="75">
        <v>44977</v>
      </c>
    </row>
    <row r="28" spans="1:3">
      <c r="A28" s="70" t="s">
        <v>1173</v>
      </c>
      <c r="B28" s="73">
        <v>1226.7673726000003</v>
      </c>
      <c r="C28" s="75">
        <v>45859</v>
      </c>
    </row>
    <row r="29" spans="1:3">
      <c r="A29" s="70" t="s">
        <v>1174</v>
      </c>
      <c r="B29" s="73">
        <v>6290.7984627999977</v>
      </c>
      <c r="C29" s="75">
        <v>45658</v>
      </c>
    </row>
    <row r="30" spans="1:3">
      <c r="A30" s="70" t="s">
        <v>1074</v>
      </c>
      <c r="B30" s="73">
        <v>13428.905579400001</v>
      </c>
      <c r="C30" s="75">
        <v>45748</v>
      </c>
    </row>
    <row r="31" spans="1:3">
      <c r="A31" s="70" t="s">
        <v>1175</v>
      </c>
      <c r="B31" s="73">
        <v>1387.5733600000003</v>
      </c>
      <c r="C31" s="75">
        <v>45769</v>
      </c>
    </row>
    <row r="32" spans="1:3" hidden="1">
      <c r="A32" s="70"/>
      <c r="B32" s="73"/>
      <c r="C32" s="71"/>
    </row>
    <row r="33" spans="1:3" hidden="1">
      <c r="A33" s="70"/>
      <c r="B33" s="73"/>
      <c r="C33" s="71"/>
    </row>
    <row r="34" spans="1:3" hidden="1">
      <c r="A34" s="70"/>
      <c r="B34" s="73"/>
      <c r="C34" s="71"/>
    </row>
    <row r="35" spans="1:3" hidden="1">
      <c r="A35" s="70"/>
      <c r="B35" s="73"/>
      <c r="C35" s="71"/>
    </row>
    <row r="36" spans="1:3" hidden="1">
      <c r="A36" s="70"/>
      <c r="B36" s="73"/>
      <c r="C36" s="71"/>
    </row>
    <row r="37" spans="1:3" hidden="1">
      <c r="A37" s="70"/>
      <c r="B37" s="73"/>
      <c r="C37" s="71"/>
    </row>
    <row r="38" spans="1:3" hidden="1">
      <c r="A38" s="70"/>
      <c r="B38" s="73"/>
      <c r="C38" s="71"/>
    </row>
    <row r="39" spans="1:3" hidden="1">
      <c r="A39" s="70"/>
      <c r="B39" s="73"/>
      <c r="C39" s="71"/>
    </row>
    <row r="40" spans="1:3" hidden="1">
      <c r="A40" s="70"/>
      <c r="B40" s="73"/>
      <c r="C40" s="71"/>
    </row>
    <row r="41" spans="1:3" hidden="1"/>
    <row r="42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2" t="s">
        <v>172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234</v>
      </c>
      <c r="C24" s="14"/>
    </row>
    <row r="25" spans="1:15">
      <c r="A25" s="88" t="s">
        <v>291</v>
      </c>
      <c r="C25" s="14"/>
    </row>
    <row r="26" spans="1:15">
      <c r="A26" s="88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2" t="s">
        <v>176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970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971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234</v>
      </c>
      <c r="C24" s="14"/>
    </row>
    <row r="25" spans="1:15">
      <c r="A25" s="88" t="s">
        <v>291</v>
      </c>
      <c r="C25" s="14"/>
    </row>
    <row r="26" spans="1:15">
      <c r="A26" s="88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2" t="s">
        <v>178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970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971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8" t="s">
        <v>234</v>
      </c>
      <c r="C24" s="14"/>
    </row>
    <row r="25" spans="1:22">
      <c r="A25" s="88" t="s">
        <v>291</v>
      </c>
      <c r="C25" s="14"/>
    </row>
    <row r="26" spans="1:22">
      <c r="A26" s="88" t="s">
        <v>292</v>
      </c>
      <c r="C26" s="14"/>
    </row>
    <row r="27" spans="1:22">
      <c r="A27" s="88" t="s">
        <v>293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B5172B9-3E5C-47AF-89E1-7BFB770766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E11B17-7B68-486A-873E-3AED509FF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7C2532-7FB3-482A-8246-FCE60B0E7CF3}">
  <ds:schemaRefs>
    <ds:schemaRef ds:uri="http://schemas.microsoft.com/office/2006/metadata/properties"/>
    <ds:schemaRef ds:uri="http://schemas.microsoft.com/sharepoint/v3"/>
    <ds:schemaRef ds:uri="1ca4df27-5183-4bee-9dbd-0c46c9c4aa40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520042177_b62_0221</dc:title>
  <dc:creator>Yuli</dc:creator>
  <cp:lastModifiedBy>User</cp:lastModifiedBy>
  <dcterms:created xsi:type="dcterms:W3CDTF">2015-11-10T09:34:27Z</dcterms:created>
  <dcterms:modified xsi:type="dcterms:W3CDTF">2022-01-23T09:06:39Z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