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6" hidden="1">'לא סחיר - קרנות השקעה'!$A$10:$AV$59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J13" i="16" l="1" a="1"/>
  <c r="J13" i="16" s="1"/>
  <c r="J18" i="16" a="1"/>
  <c r="J18" i="16" s="1"/>
  <c r="H20" i="24" l="1"/>
  <c r="H19" i="24"/>
  <c r="H18" i="24"/>
  <c r="H17" i="24"/>
  <c r="H16" i="24"/>
  <c r="H15" i="24"/>
  <c r="H14" i="24"/>
  <c r="H13" i="24"/>
  <c r="H12" i="24"/>
  <c r="F11" i="24"/>
  <c r="H11" i="24" s="1"/>
  <c r="L25" i="16"/>
  <c r="L24" i="16"/>
  <c r="L23" i="16"/>
  <c r="L22" i="16"/>
  <c r="L21" i="16"/>
  <c r="L20" i="16"/>
  <c r="L19" i="16"/>
  <c r="L17" i="16"/>
  <c r="L16" i="16"/>
  <c r="L15" i="16"/>
  <c r="L14" i="16"/>
  <c r="L13" i="16"/>
  <c r="L12" i="16"/>
  <c r="I19" i="16"/>
  <c r="I18" i="16"/>
  <c r="L18" i="16" s="1"/>
  <c r="I11" i="16"/>
  <c r="I10" i="16" s="1"/>
  <c r="L10" i="16" s="1"/>
  <c r="G11" i="16"/>
  <c r="G10" i="16" s="1"/>
  <c r="F10" i="24" l="1"/>
  <c r="F9" i="24" s="1"/>
  <c r="G12" i="24"/>
  <c r="G13" i="24"/>
  <c r="H9" i="24"/>
  <c r="H10" i="24"/>
  <c r="L11" i="16"/>
  <c r="K25" i="16"/>
  <c r="K21" i="16"/>
  <c r="K17" i="16"/>
  <c r="K13" i="16"/>
  <c r="K24" i="16"/>
  <c r="K20" i="16"/>
  <c r="K16" i="16"/>
  <c r="K12" i="16"/>
  <c r="K23" i="16"/>
  <c r="K15" i="16"/>
  <c r="K22" i="16"/>
  <c r="K14" i="16"/>
  <c r="K10" i="16"/>
  <c r="K18" i="16"/>
  <c r="K19" i="16"/>
  <c r="K11" i="16"/>
  <c r="I13" i="2" l="1"/>
  <c r="I11" i="2" s="1"/>
  <c r="I10" i="2" s="1"/>
  <c r="I9" i="2" s="1"/>
  <c r="B19" i="27" l="1"/>
  <c r="B10" i="27"/>
</calcChain>
</file>

<file path=xl/sharedStrings.xml><?xml version="1.0" encoding="utf-8"?>
<sst xmlns="http://schemas.openxmlformats.org/spreadsheetml/2006/main" count="4345" uniqueCount="1180">
  <si>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</si>
  <si>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</si>
  <si>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</si>
  <si>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</si>
  <si>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</si>
  <si>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</si>
  <si>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</si>
  <si>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</si>
  <si>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</si>
  <si>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</si>
  <si>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</si>
  <si>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</si>
  <si>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</si>
  <si>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</si>
  <si>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</si>
  <si>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</si>
  <si>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</si>
  <si>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</si>
  <si>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</si>
  <si>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</si>
  <si>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</si>
  <si>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</si>
  <si>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</si>
  <si>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</si>
  <si>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</si>
  <si>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</si>
  <si>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</si>
  <si>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</si>
  <si>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</si>
  <si>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</si>
  <si>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</si>
  <si>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</si>
  <si>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</si>
  <si>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</si>
  <si>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</si>
  <si>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</si>
  <si>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</si>
  <si>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</si>
  <si>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</si>
  <si>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</si>
  <si>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</si>
  <si>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</si>
  <si>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</si>
  <si>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</si>
  <si>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</si>
  <si>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</si>
  <si>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</si>
  <si>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</si>
  <si>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</si>
  <si>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</si>
  <si>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</si>
  <si>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</si>
  <si>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</si>
  <si>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</si>
  <si>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</si>
  <si>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</si>
  <si>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</si>
  <si>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</si>
  <si>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</si>
  <si>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</si>
  <si>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</si>
  <si>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</si>
  <si>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</si>
  <si>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</si>
  <si>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</si>
  <si>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</si>
  <si>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</si>
  <si>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</si>
  <si>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</si>
  <si>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</si>
  <si>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</si>
  <si>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</si>
  <si>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</si>
  <si>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</si>
  <si>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</si>
  <si>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</si>
  <si>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</si>
  <si>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</si>
  <si>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</si>
  <si>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</si>
  <si>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</si>
  <si>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</si>
  <si>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</si>
  <si>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</si>
  <si>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</si>
  <si>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</si>
  <si>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</si>
  <si>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</si>
  <si>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</si>
  <si>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</si>
  <si>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</si>
  <si>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</si>
  <si>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</si>
  <si>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</si>
  <si>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</si>
  <si>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</si>
  <si>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</si>
  <si>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</si>
  <si>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</si>
  <si>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</si>
  <si>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</si>
  <si>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</si>
  <si>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</si>
  <si>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</si>
  <si>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</si>
  <si>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</si>
  <si>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</si>
  <si>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</si>
  <si>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</si>
  <si>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</si>
  <si>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</si>
  <si>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</si>
  <si>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</si>
  <si>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</si>
  <si>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</si>
  <si>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</si>
  <si>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</si>
  <si>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</si>
  <si>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</si>
  <si>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</si>
  <si>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</si>
  <si>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</si>
  <si>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</si>
  <si>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</si>
  <si>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</si>
  <si>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</si>
  <si>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</si>
  <si>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</si>
  <si>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</si>
  <si>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</si>
  <si>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</si>
  <si>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</si>
  <si>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</si>
  <si>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</si>
  <si>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</si>
  <si>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</si>
  <si>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</si>
  <si>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</si>
  <si>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</si>
  <si>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</si>
  <si>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</si>
  <si>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</si>
  <si>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</si>
  <si>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</si>
  <si>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</si>
  <si>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</si>
  <si>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</si>
  <si>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</si>
  <si>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</si>
  <si>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</si>
  <si>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</si>
  <si>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</si>
  <si>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</si>
  <si>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</si>
  <si>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</si>
  <si>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</si>
  <si>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</si>
  <si>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</si>
  <si>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</si>
  <si>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</si>
  <si>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</si>
  <si>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</si>
  <si>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</si>
  <si>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</si>
  <si>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</si>
  <si>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</si>
  <si>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</si>
  <si>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</si>
  <si>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</si>
  <si>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</si>
  <si>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</si>
  <si>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</si>
  <si>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</si>
  <si>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</si>
  <si>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</si>
  <si>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</si>
  <si>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</si>
  <si>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</si>
  <si>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</si>
  <si>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</si>
  <si>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</si>
  <si>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</si>
  <si>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</si>
  <si>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</si>
  <si>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</si>
  <si>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</si>
  <si>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</si>
  <si>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</si>
  <si>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</si>
  <si>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</si>
  <si>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</si>
  <si>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</si>
  <si>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</si>
  <si>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</si>
  <si>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</si>
  <si>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</si>
  <si>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</si>
  <si>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</si>
  <si>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</si>
  <si>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</si>
  <si>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</si>
  <si>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</si>
  <si>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</si>
  <si>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</si>
  <si>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</si>
  <si>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</si>
  <si>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</si>
  <si>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</si>
  <si>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</si>
  <si>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</si>
  <si>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</si>
  <si>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</si>
  <si>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</si>
  <si>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</si>
  <si>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</si>
  <si>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</si>
  <si>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</si>
  <si>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</si>
  <si>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</si>
  <si>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</si>
  <si>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</si>
  <si>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</si>
  <si>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</si>
  <si>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</si>
  <si>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</si>
  <si>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</si>
  <si>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</si>
  <si>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</si>
  <si>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</si>
  <si>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</si>
  <si>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</si>
  <si>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</si>
  <si>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</si>
  <si>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</si>
  <si>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</si>
  <si>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</si>
  <si>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</si>
  <si>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</si>
  <si>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</si>
  <si>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</si>
  <si>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</si>
  <si>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</si>
  <si>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</si>
  <si>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</si>
  <si>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16/11/20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</si>
  <si>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</si>
  <si>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</si>
  <si>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</si>
  <si>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</si>
  <si>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</si>
  <si>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</si>
  <si>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31/12/20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</si>
  <si>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</si>
  <si>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</si>
  <si>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</si>
  <si>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</si>
  <si>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</si>
  <si>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ממשל שקלית 0347</t>
  </si>
  <si>
    <t>1140193</t>
  </si>
  <si>
    <t>22/06/20</t>
  </si>
  <si>
    <t>ממשל שקלית 0537- האוצר - ממשלתית שקלית</t>
  </si>
  <si>
    <t>1166180</t>
  </si>
  <si>
    <t>18/05/20</t>
  </si>
  <si>
    <t>ממשל שקלית 0928</t>
  </si>
  <si>
    <t>1150879</t>
  </si>
  <si>
    <t>ממשלתי 0323</t>
  </si>
  <si>
    <t>1126747</t>
  </si>
  <si>
    <t>14/12/20</t>
  </si>
  <si>
    <t>ממשלתי 0825- האוצר - ממשלתית שקלית</t>
  </si>
  <si>
    <t>1135557</t>
  </si>
  <si>
    <t>23/12/20</t>
  </si>
  <si>
    <t>ממשלתי שקלי 723</t>
  </si>
  <si>
    <t>1167105</t>
  </si>
  <si>
    <t>29/03/21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</si>
  <si>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</si>
  <si>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</si>
  <si>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</si>
  <si>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</si>
  <si>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</si>
  <si>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</si>
  <si>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</si>
  <si>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</si>
  <si>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</si>
  <si>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</si>
  <si>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</si>
  <si>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</si>
  <si>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</si>
  <si>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</si>
  <si>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</si>
  <si>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</si>
  <si>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</si>
  <si>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</si>
  <si>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</si>
  <si>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</si>
  <si>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</si>
  <si>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</si>
  <si>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</si>
  <si>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</si>
  <si>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</si>
  <si>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</si>
  <si>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</si>
  <si>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</si>
  <si>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Aaa.il</t>
  </si>
  <si>
    <t>11/11/20</t>
  </si>
  <si>
    <t>מזרחי הנפקות אג"ח 49- מזרחי טפחות הנפק</t>
  </si>
  <si>
    <t>2310282</t>
  </si>
  <si>
    <t>520032046</t>
  </si>
  <si>
    <t>19/11/20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</si>
  <si>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</si>
  <si>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</si>
  <si>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</si>
  <si>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</si>
  <si>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</si>
  <si>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</si>
  <si>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17/02/20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</si>
  <si>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</si>
  <si>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</si>
  <si>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</si>
  <si>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</si>
  <si>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</si>
  <si>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</si>
  <si>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</si>
  <si>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</si>
  <si>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</si>
  <si>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</si>
  <si>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</si>
  <si>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</si>
  <si>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</si>
  <si>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</si>
  <si>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</si>
  <si>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</si>
  <si>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</si>
  <si>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</si>
  <si>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</si>
  <si>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</si>
  <si>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</si>
  <si>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</si>
  <si>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22/12/20</t>
  </si>
  <si>
    <t>ארפורט סיטי אג"ח 5- איירפורט סיטי</t>
  </si>
  <si>
    <t>1133487</t>
  </si>
  <si>
    <t>511659401</t>
  </si>
  <si>
    <t>ilAA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</si>
  <si>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</si>
  <si>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</si>
  <si>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</si>
  <si>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</si>
  <si>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</si>
  <si>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</si>
  <si>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</si>
  <si>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</si>
  <si>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</si>
  <si>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</si>
  <si>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</si>
  <si>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</si>
  <si>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</si>
  <si>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</si>
  <si>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</si>
  <si>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</si>
  <si>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</si>
  <si>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</si>
  <si>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</si>
  <si>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</si>
  <si>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</si>
  <si>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</si>
  <si>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</si>
  <si>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</si>
  <si>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</si>
  <si>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</si>
  <si>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</si>
  <si>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</si>
  <si>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</si>
  <si>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</si>
  <si>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</si>
  <si>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</si>
  <si>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</si>
  <si>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</si>
  <si>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</si>
  <si>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</si>
  <si>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</si>
  <si>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</si>
  <si>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</si>
  <si>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</si>
  <si>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</si>
  <si>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</si>
  <si>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</si>
  <si>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</si>
  <si>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</si>
  <si>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</si>
  <si>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</si>
  <si>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</si>
  <si>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</si>
  <si>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</si>
  <si>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</si>
  <si>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</si>
  <si>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</si>
  <si>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</si>
  <si>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</si>
  <si>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</si>
  <si>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שיכון ובינוי אג6- שיכון ובינוי</t>
  </si>
  <si>
    <t>1129733</t>
  </si>
  <si>
    <t>520036104</t>
  </si>
  <si>
    <t>בנייה</t>
  </si>
  <si>
    <t>12/03/18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</si>
  <si>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</si>
  <si>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</si>
  <si>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</si>
  <si>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</si>
  <si>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</si>
  <si>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</si>
  <si>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</si>
  <si>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</si>
  <si>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</si>
  <si>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</si>
  <si>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</si>
  <si>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</si>
  <si>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מישורים אגח ח'- מישורים</t>
  </si>
  <si>
    <t>1143163</t>
  </si>
  <si>
    <t>511491839</t>
  </si>
  <si>
    <t>ilBBB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</si>
  <si>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</si>
  <si>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</si>
  <si>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</si>
  <si>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</si>
  <si>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</si>
  <si>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</si>
  <si>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</si>
  <si>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</si>
  <si>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</si>
  <si>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</si>
  <si>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</si>
  <si>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</si>
  <si>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</si>
  <si>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28/12/20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</si>
  <si>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</si>
  <si>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</si>
  <si>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</si>
  <si>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</si>
  <si>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</si>
  <si>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</si>
  <si>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</si>
  <si>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</si>
  <si>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</si>
  <si>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</si>
  <si>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</si>
  <si>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</si>
  <si>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</si>
  <si>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</si>
  <si>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</si>
  <si>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</si>
  <si>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</si>
  <si>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</si>
  <si>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</si>
  <si>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</si>
  <si>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</si>
  <si>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</si>
  <si>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</si>
  <si>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</si>
  <si>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</si>
  <si>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</si>
  <si>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</si>
  <si>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פז נפט אג5- פז חברת הנפט</t>
  </si>
  <si>
    <t>1139534</t>
  </si>
  <si>
    <t>פז נפט אגח ח- פז חברת הנפט</t>
  </si>
  <si>
    <t>1162817</t>
  </si>
  <si>
    <t>18/02/20</t>
  </si>
  <si>
    <t>פניקס הון אגח ו- הפניקס גיוסי הון</t>
  </si>
  <si>
    <t>1136696</t>
  </si>
  <si>
    <t>514290345</t>
  </si>
  <si>
    <t>דמרי אג"ח 8- דמרי</t>
  </si>
  <si>
    <t>1153725</t>
  </si>
  <si>
    <t>511399388</t>
  </si>
  <si>
    <t>A1.il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</si>
  <si>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</si>
  <si>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</si>
  <si>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</si>
  <si>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</si>
  <si>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</si>
  <si>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</si>
  <si>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</si>
  <si>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</si>
  <si>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</si>
  <si>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</si>
  <si>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</si>
  <si>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03/11/16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</si>
  <si>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</si>
  <si>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</si>
  <si>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</si>
  <si>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</si>
  <si>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</si>
  <si>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</si>
  <si>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</si>
  <si>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</si>
  <si>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</si>
  <si>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</si>
  <si>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</si>
  <si>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</si>
  <si>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</si>
  <si>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</si>
  <si>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</si>
  <si>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</si>
  <si>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</si>
  <si>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</si>
  <si>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</si>
  <si>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</si>
  <si>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</si>
  <si>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</si>
  <si>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</si>
  <si>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</si>
  <si>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</si>
  <si>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520028010</t>
  </si>
  <si>
    <t>השקעה ואחזקות</t>
  </si>
  <si>
    <t>31/05/16</t>
  </si>
  <si>
    <t>חברה לישראל אגח14- חברה לישראל</t>
  </si>
  <si>
    <t>5760301</t>
  </si>
  <si>
    <t>סלקום    אגח יב- סלקום</t>
  </si>
  <si>
    <t>1143080</t>
  </si>
  <si>
    <t>511930125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</si>
  <si>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</si>
  <si>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</si>
  <si>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</si>
  <si>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</si>
  <si>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</si>
  <si>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</si>
  <si>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</si>
  <si>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</si>
  <si>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</si>
  <si>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</si>
  <si>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</si>
  <si>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</si>
  <si>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</si>
  <si>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</si>
  <si>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</si>
  <si>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</si>
  <si>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</si>
  <si>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</si>
  <si>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</si>
  <si>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</si>
  <si>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</si>
  <si>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</si>
  <si>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</si>
  <si>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</si>
  <si>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</si>
  <si>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</si>
  <si>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</si>
  <si>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</si>
  <si>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</si>
  <si>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</si>
  <si>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</si>
  <si>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</si>
  <si>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</si>
  <si>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</si>
  <si>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</si>
  <si>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</si>
  <si>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</si>
  <si>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</si>
  <si>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</si>
  <si>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</si>
  <si>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</si>
  <si>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</si>
  <si>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</si>
  <si>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</si>
  <si>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</si>
  <si>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</si>
  <si>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</si>
  <si>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</si>
  <si>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</si>
  <si>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</si>
  <si>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</si>
  <si>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</si>
  <si>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</si>
  <si>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</si>
  <si>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</si>
  <si>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</si>
  <si>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</si>
  <si>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</si>
  <si>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</si>
  <si>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</si>
  <si>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</si>
  <si>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</si>
  <si>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</si>
  <si>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</si>
  <si>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</si>
  <si>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</si>
  <si>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</si>
  <si>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</si>
  <si>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</si>
  <si>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</si>
  <si>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</si>
  <si>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</si>
  <si>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</si>
  <si>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</si>
  <si>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</si>
  <si>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</si>
  <si>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</si>
  <si>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</si>
  <si>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</si>
  <si>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</si>
  <si>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</si>
  <si>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</si>
  <si>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</si>
  <si>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</si>
  <si>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</si>
  <si>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</si>
  <si>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</si>
  <si>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</si>
  <si>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</si>
  <si>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</si>
  <si>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</si>
  <si>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</si>
  <si>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</si>
  <si>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</si>
  <si>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</si>
  <si>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</si>
  <si>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</si>
  <si>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</si>
  <si>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</si>
  <si>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</si>
  <si>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</si>
  <si>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</si>
  <si>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</si>
  <si>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</si>
  <si>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</si>
  <si>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</si>
  <si>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</si>
  <si>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</si>
  <si>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</si>
  <si>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</si>
  <si>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</si>
  <si>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</si>
  <si>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</si>
  <si>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</si>
  <si>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</si>
  <si>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</si>
  <si>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</si>
  <si>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</si>
  <si>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</si>
  <si>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</si>
  <si>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</si>
  <si>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</si>
  <si>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</si>
  <si>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</si>
  <si>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</si>
  <si>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</si>
  <si>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</si>
  <si>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</si>
  <si>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</si>
  <si>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</si>
  <si>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</si>
  <si>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</si>
  <si>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</si>
  <si>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</si>
  <si>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513623314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</si>
  <si>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</si>
  <si>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</si>
  <si>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</si>
  <si>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</si>
  <si>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</si>
  <si>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</si>
  <si>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</si>
  <si>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</si>
  <si>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</si>
  <si>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</si>
  <si>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</si>
  <si>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</si>
  <si>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</si>
  <si>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</si>
  <si>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</si>
  <si>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</si>
  <si>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</si>
  <si>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</si>
  <si>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</si>
  <si>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</si>
  <si>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</si>
  <si>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</si>
  <si>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</si>
  <si>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</si>
  <si>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</si>
  <si>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</si>
  <si>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</si>
  <si>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</si>
  <si>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</si>
  <si>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</si>
  <si>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</si>
  <si>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</si>
  <si>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</si>
  <si>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</si>
  <si>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</si>
  <si>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</si>
  <si>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</si>
  <si>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</si>
  <si>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</si>
  <si>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</si>
  <si>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</si>
  <si>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</si>
  <si>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</si>
  <si>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</si>
  <si>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</si>
  <si>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</si>
  <si>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</si>
  <si>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</si>
  <si>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</si>
  <si>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</si>
  <si>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</si>
  <si>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</si>
  <si>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יומן אקסטנשנס</t>
  </si>
  <si>
    <t>1170000</t>
  </si>
  <si>
    <t>514707736</t>
  </si>
  <si>
    <t>מכשור רפואי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</si>
  <si>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</si>
  <si>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</si>
  <si>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</si>
  <si>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</si>
  <si>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</si>
  <si>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</si>
  <si>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</si>
  <si>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</si>
  <si>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</si>
  <si>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</si>
  <si>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</si>
  <si>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</si>
  <si>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</si>
  <si>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</si>
  <si>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</si>
  <si>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</si>
  <si>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</si>
  <si>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</si>
  <si>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</si>
  <si>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</si>
  <si>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</si>
  <si>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</si>
  <si>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</si>
  <si>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</si>
  <si>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</si>
  <si>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</si>
  <si>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</si>
  <si>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</si>
  <si>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</si>
  <si>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</si>
  <si>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</si>
  <si>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</si>
  <si>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</si>
  <si>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</si>
  <si>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</si>
  <si>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</si>
  <si>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</si>
  <si>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</si>
  <si>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</si>
  <si>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</si>
  <si>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</si>
  <si>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</si>
  <si>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</si>
  <si>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</si>
  <si>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</si>
  <si>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</si>
  <si>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</si>
  <si>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</si>
  <si>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</si>
  <si>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</si>
  <si>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</si>
  <si>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</si>
  <si>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</si>
  <si>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</si>
  <si>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</si>
  <si>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</si>
  <si>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</si>
  <si>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</si>
  <si>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</si>
  <si>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</si>
  <si>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</si>
  <si>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</si>
  <si>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</si>
  <si>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</si>
  <si>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</si>
  <si>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</si>
  <si>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</si>
  <si>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</si>
  <si>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</si>
  <si>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</si>
  <si>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</si>
  <si>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</si>
  <si>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</si>
  <si>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</si>
  <si>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</si>
  <si>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</si>
  <si>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</si>
  <si>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</si>
  <si>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</si>
  <si>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</si>
  <si>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</si>
  <si>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</si>
  <si>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</si>
  <si>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</si>
  <si>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</si>
  <si>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</si>
  <si>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</si>
  <si>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</si>
  <si>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</si>
  <si>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</si>
  <si>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</si>
  <si>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</si>
  <si>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</si>
  <si>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</si>
  <si>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</si>
  <si>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</si>
  <si>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</si>
  <si>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קסם ETF ת"א בנקים- קסם קרנות נאמנות</t>
  </si>
  <si>
    <t>1146430</t>
  </si>
  <si>
    <t>קסם ת"א 75</t>
  </si>
  <si>
    <t>1117241</t>
  </si>
  <si>
    <t>סה"כ שמחקות מדדי מניות בחו"ל</t>
  </si>
  <si>
    <t>קסם S&amp;P 500 (4A) ETF מנוטרלת- קסם קרנות נאמנות</t>
  </si>
  <si>
    <t>1146604</t>
  </si>
  <si>
    <t>סה"כ שמחקות מדדים אחרים בישראל</t>
  </si>
  <si>
    <t>פסגות סל תל בונד 60 סדרה 3</t>
  </si>
  <si>
    <t>1134550</t>
  </si>
  <si>
    <t>קרנות סל אג"ח</t>
  </si>
  <si>
    <t>פסגות תל בונד מאגר</t>
  </si>
  <si>
    <t>1132588</t>
  </si>
  <si>
    <t>קסם תל בונד 20</t>
  </si>
  <si>
    <t>1101633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</si>
  <si>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</si>
  <si>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</si>
  <si>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</si>
  <si>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</si>
  <si>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</si>
  <si>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</si>
  <si>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</si>
  <si>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</si>
  <si>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</si>
  <si>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</si>
  <si>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</si>
  <si>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</si>
  <si>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</si>
  <si>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</si>
  <si>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iShares MSCI Singapore</t>
  </si>
  <si>
    <t>US46434G7806</t>
  </si>
  <si>
    <t>XME - METALS AND MINING</t>
  </si>
  <si>
    <t>US78464A7550</t>
  </si>
  <si>
    <t>970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</si>
  <si>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</si>
  <si>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</si>
  <si>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</si>
  <si>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</si>
  <si>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</si>
  <si>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</si>
  <si>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</si>
  <si>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</si>
  <si>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</si>
  <si>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</si>
  <si>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</si>
  <si>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</si>
  <si>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</si>
  <si>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</si>
  <si>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</si>
  <si>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</si>
  <si>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</si>
  <si>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</si>
  <si>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</si>
  <si>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</si>
  <si>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</si>
  <si>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</si>
  <si>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</si>
  <si>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</si>
  <si>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</si>
  <si>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</si>
  <si>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</si>
  <si>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</si>
  <si>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</si>
  <si>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</si>
  <si>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</si>
  <si>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</si>
  <si>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</si>
  <si>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</si>
  <si>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XLF - Financial Select- STATE STREET-SPDRS</t>
  </si>
  <si>
    <t>US81369Y6059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</si>
  <si>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</si>
  <si>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</si>
  <si>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</si>
  <si>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</si>
  <si>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</si>
  <si>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</si>
  <si>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</si>
  <si>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</si>
  <si>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</si>
  <si>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</si>
  <si>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</si>
  <si>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</si>
  <si>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</si>
  <si>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</si>
  <si>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</si>
  <si>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</si>
  <si>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</si>
  <si>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</si>
  <si>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</si>
  <si>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</si>
  <si>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</si>
  <si>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</si>
  <si>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</si>
  <si>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</si>
  <si>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</si>
  <si>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</si>
  <si>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</si>
  <si>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</si>
  <si>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</si>
  <si>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</si>
  <si>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</si>
  <si>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</si>
  <si>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</si>
  <si>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</si>
  <si>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</si>
  <si>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</si>
  <si>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</si>
  <si>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</si>
  <si>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</si>
  <si>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</si>
  <si>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</si>
  <si>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</si>
  <si>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</si>
  <si>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</si>
  <si>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</si>
  <si>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</si>
  <si>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</si>
  <si>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</si>
  <si>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</si>
  <si>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</si>
  <si>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</si>
  <si>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</si>
  <si>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</si>
  <si>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</si>
  <si>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</si>
  <si>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</si>
  <si>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</si>
  <si>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</si>
  <si>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</si>
  <si>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</si>
  <si>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</si>
  <si>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</si>
  <si>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</si>
  <si>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</si>
  <si>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</si>
  <si>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</si>
  <si>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</si>
  <si>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</si>
  <si>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</si>
  <si>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</si>
  <si>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</si>
  <si>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</si>
  <si>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</si>
  <si>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</si>
  <si>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</si>
  <si>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</si>
  <si>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</si>
  <si>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</si>
  <si>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</si>
  <si>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</si>
  <si>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</si>
  <si>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</si>
  <si>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</si>
  <si>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</si>
  <si>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</si>
  <si>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</si>
  <si>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</si>
  <si>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</si>
  <si>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</si>
  <si>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</si>
  <si>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</si>
  <si>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</si>
  <si>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</si>
  <si>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24/05/18</t>
  </si>
  <si>
    <t>איי.איי.אם. יהש - שותף כללי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</si>
  <si>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</si>
  <si>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</si>
  <si>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</si>
  <si>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</si>
  <si>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</si>
  <si>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</si>
  <si>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</si>
  <si>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</si>
  <si>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</si>
  <si>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</si>
  <si>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</si>
  <si>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</si>
  <si>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</si>
  <si>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</si>
  <si>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</si>
  <si>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</si>
  <si>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</si>
  <si>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</si>
  <si>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</si>
  <si>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</si>
  <si>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</si>
  <si>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</si>
  <si>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</si>
  <si>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</si>
  <si>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</si>
  <si>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</si>
  <si>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</si>
  <si>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</si>
  <si>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</si>
  <si>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</si>
  <si>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</si>
  <si>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</si>
  <si>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</si>
  <si>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</si>
  <si>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</si>
  <si>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קרן השקעה FIMI 6</t>
  </si>
  <si>
    <t>10/03/21</t>
  </si>
  <si>
    <t>IDE קרן אלפא 2- קרן אלפא</t>
  </si>
  <si>
    <t>28/02/19</t>
  </si>
  <si>
    <t>IDE קרן אלפא 3- קרן אלפא</t>
  </si>
  <si>
    <t>קרן להב 1- קרן להב</t>
  </si>
  <si>
    <t>26/05/19</t>
  </si>
  <si>
    <t>קרן להב 2- קרן להב</t>
  </si>
  <si>
    <t>02/09/20</t>
  </si>
  <si>
    <t>קרן קוגיטו- קרן קוגיטו</t>
  </si>
  <si>
    <t>02/08/20</t>
  </si>
  <si>
    <t>קרן שקד- קרן שקד</t>
  </si>
  <si>
    <t>16/03/21</t>
  </si>
  <si>
    <t>קרן קיסטון- קיסטון ריט בע"מ</t>
  </si>
  <si>
    <t>11/10/20</t>
  </si>
  <si>
    <t>קרן הליוס 4- קרן הליוס</t>
  </si>
  <si>
    <t>02/02/21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</si>
  <si>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</si>
  <si>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</si>
  <si>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</si>
  <si>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</si>
  <si>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</si>
  <si>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</si>
  <si>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</si>
  <si>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</si>
  <si>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</si>
  <si>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</si>
  <si>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</si>
  <si>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</si>
  <si>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25/03/21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</si>
  <si>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</si>
  <si>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</si>
  <si>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</si>
  <si>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</si>
  <si>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</si>
  <si>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</si>
  <si>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</si>
  <si>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</si>
  <si>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</si>
  <si>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</si>
  <si>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</si>
  <si>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</si>
  <si>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</si>
  <si>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</si>
  <si>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</si>
  <si>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</si>
  <si>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</si>
  <si>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</si>
  <si>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</si>
  <si>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</si>
  <si>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</si>
  <si>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</si>
  <si>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</si>
  <si>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</si>
  <si>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</si>
  <si>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</si>
  <si>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</si>
  <si>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</si>
  <si>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</si>
  <si>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</si>
  <si>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08/06/21 3.95 153803</t>
  </si>
  <si>
    <t>153803</t>
  </si>
  <si>
    <t>פורוורד דולר/שקל 08/06/21 3.3141 153802</t>
  </si>
  <si>
    <t>153802</t>
  </si>
  <si>
    <t>פורוורד דולר/שקל 08/06/21 3.3145 153801</t>
  </si>
  <si>
    <t>153801</t>
  </si>
  <si>
    <t>פורוורד דולר/שקל 3.29 08/06/21 153813</t>
  </si>
  <si>
    <t>153813</t>
  </si>
  <si>
    <t>18/03/21</t>
  </si>
  <si>
    <t>סה"כ כנגד חסכון עמיתים/מבוטחים</t>
  </si>
  <si>
    <t>994437</t>
  </si>
  <si>
    <t>לא</t>
  </si>
  <si>
    <t>3224</t>
  </si>
  <si>
    <t>4340</t>
  </si>
  <si>
    <t>22/02/18</t>
  </si>
  <si>
    <t>הלוואות עמיתים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</si>
  <si>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</si>
  <si>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</si>
  <si>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</si>
  <si>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</si>
  <si>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</si>
  <si>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</si>
  <si>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</si>
  <si>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</si>
  <si>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</si>
  <si>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</si>
  <si>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</si>
  <si>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</si>
  <si>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</si>
  <si>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</si>
  <si>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</si>
  <si>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</si>
  <si>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</si>
  <si>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</si>
  <si>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</si>
  <si>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</si>
  <si>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</si>
  <si>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</si>
  <si>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</si>
  <si>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</si>
  <si>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</si>
  <si>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</si>
  <si>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</si>
  <si>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</si>
  <si>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</si>
  <si>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</si>
  <si>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</si>
  <si>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</si>
  <si>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</si>
  <si>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</si>
  <si>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24/02/21</t>
  </si>
  <si>
    <t>משרדים</t>
  </si>
  <si>
    <t>אשדוד</t>
  </si>
  <si>
    <t>נכס אשדוד-משרדים 2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</si>
  <si>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</si>
  <si>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</si>
  <si>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</si>
  <si>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</si>
  <si>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</si>
  <si>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</si>
  <si>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</si>
  <si>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</si>
  <si>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</si>
  <si>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</si>
  <si>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</si>
  <si>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</si>
  <si>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</si>
  <si>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</si>
  <si>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</si>
  <si>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</si>
  <si>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</si>
  <si>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</si>
  <si>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</si>
  <si>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</si>
  <si>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</si>
  <si>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</si>
  <si>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</si>
  <si>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</si>
  <si>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</si>
  <si>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</si>
  <si>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</si>
  <si>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דאון טאון חיפה</t>
  </si>
  <si>
    <t>נדל"ן מניב בישראל</t>
  </si>
  <si>
    <t>מע"מ להחזר דאון טאון</t>
  </si>
  <si>
    <t>השקעות במדעי החיים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</si>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</sst>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Font="1"/>
    <xf numFmtId="3" fontId="17" fillId="0" borderId="0" xfId="0" applyNumberFormat="1" applyFont="1"/>
    <xf numFmtId="3" fontId="1" fillId="0" borderId="0" xfId="0" applyNumberFormat="1" applyFont="1"/>
    <xf numFmtId="49" fontId="11" fillId="2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3" fontId="11" fillId="2" borderId="24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oleObject" Target="file:///\\danel\danel\DANEL\&#1504;&#1499;&#1505;%20&#1489;&#1493;&#1491;&#1491;%2001.21\742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oleObject" Target="file:///\\danel\danel\DANEL\&#1504;&#1499;&#1505;%20&#1489;&#1493;&#1491;&#1491;%2001.21\74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74213!R4C11" advise="1"/>
        </mc:Choice>
        <mc:Fallback>
          <oleItem name="!74213!R4C11" advise="1"/>
        </mc:Fallback>
      </mc:AlternateContent>
    </oleItems>
  </oleLin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74200!R5C11" advise="1"/>
        </mc:Choice>
        <mc:Fallback>
          <oleItem name="!74200!R5C11" advise="1"/>
        </mc:Fallback>
      </mc:AlternateContent>
    </oleItems>
  </oleLink>
</externalLink>
</file>

<file path=xl/tables/table1.xml><?xml version="1.0" encoding="utf-8"?>
<table xmlns="http://schemas.openxmlformats.org/spreadsheetml/2006/main" id="1" name="טבלה1" displayName="טבלה1" ref="B6:D42" totalsRowShown="0" headerRowBorderDxfId="431" tableBorderDxfId="430">
  <autoFilter ref="B6:D42">
    <filterColumn colId="0" hiddenButton="1"/>
    <filterColumn colId="1" hiddenButton="1"/>
    <filterColumn colId="2" hiddenButton="1"/>
  </autoFilter>
  <tableColumns count="3">
    <tableColumn id="1" name="עמודה1" dataDxfId="429" dataCellStyle="Normal_2007-16618"/>
    <tableColumn id="2" name="שווי הוגן" dataDxfId="428"/>
    <tableColumn id="3" name="שעור מנכסי השקעה*" dataDxfId="4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6" dataDxfId="424" headerRowBorderDxfId="425" tableBorderDxfId="423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2" dataCellStyle="Normal_2007-16618"/>
    <tableColumn id="2" name="שע&quot;ח" dataDxfId="421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420" dataDxfId="418" headerRowBorderDxfId="419" tableBorderDxfId="417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6"/>
    <tableColumn id="2" name="מספר ני&quot;ע" dataDxfId="415"/>
    <tableColumn id="3" name="מספר מנפיק" dataDxfId="414"/>
    <tableColumn id="4" name="דירוג" dataDxfId="413"/>
    <tableColumn id="5" name="שם מדרג" dataDxfId="412"/>
    <tableColumn id="6" name="סוג מטבע" dataDxfId="411"/>
    <tableColumn id="7" name="שיעור ריבית" dataDxfId="410"/>
    <tableColumn id="8" name="תשואה לפידיון" dataDxfId="409"/>
    <tableColumn id="9" name="שווי שוק" dataDxfId="408"/>
    <tableColumn id="10" name="שעור מנכסי אפיק ההשקעה" dataDxfId="407"/>
    <tableColumn id="11" name="שעור מסך נכסי השקעה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405" dataDxfId="403" headerRowBorderDxfId="404" tableBorderDxfId="402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1"/>
    <tableColumn id="2" name="מספר ני&quot;ע" dataDxfId="400"/>
    <tableColumn id="3" name="זירת מסחר" dataDxfId="399"/>
    <tableColumn id="4" name="דירוג" dataDxfId="398"/>
    <tableColumn id="5" name="שם מדרג" dataDxfId="397"/>
    <tableColumn id="6" name="תאריך רכישה" dataDxfId="396"/>
    <tableColumn id="7" name="מח&quot;מ" dataDxfId="395"/>
    <tableColumn id="8" name="סוג מטבע" dataDxfId="394"/>
    <tableColumn id="9" name="שיעור ריבית" dataDxfId="393"/>
    <tableColumn id="10" name="תשואה לפידיון" dataDxfId="392"/>
    <tableColumn id="11" name="ערך נקוב****" dataDxfId="391"/>
    <tableColumn id="12" name="שער***" dataDxfId="390"/>
    <tableColumn id="13" name="פדיון/ריבית/דיבידנד לקבל*****  " dataDxfId="389"/>
    <tableColumn id="14" name="שווי שוק" dataDxfId="388"/>
    <tableColumn id="15" name="שעור מערך נקוב**** מונפק" dataDxfId="387"/>
    <tableColumn id="16" name="שעור מנכסי אפיק ההשקעה" dataDxfId="386"/>
    <tableColumn id="17" name="שעור מסך נכסי השקעה**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4" dataDxfId="382" headerRowBorderDxfId="383" tableBorderDxfId="38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0"/>
    <tableColumn id="2" name="מספר ני&quot;ע" dataDxfId="379"/>
    <tableColumn id="3" name="זירת מסחר" dataDxfId="378"/>
    <tableColumn id="4" name="ספק מידע" dataDxfId="377"/>
    <tableColumn id="5" name="מספר מנפיק" dataDxfId="376"/>
    <tableColumn id="6" name="ענף מסחר" dataDxfId="375"/>
    <tableColumn id="7" name="דירוג" dataDxfId="374"/>
    <tableColumn id="8" name="שם מדרג" dataDxfId="373"/>
    <tableColumn id="9" name="תאריך רכישה" dataDxfId="372"/>
    <tableColumn id="10" name="מח&quot;מ" dataDxfId="371"/>
    <tableColumn id="11" name="סוג מטבע" dataDxfId="370"/>
    <tableColumn id="12" name="שיעור ריבית" dataDxfId="369"/>
    <tableColumn id="13" name="תשואה לפידיון" dataDxfId="368"/>
    <tableColumn id="14" name="ערך נקוב****" dataDxfId="367"/>
    <tableColumn id="15" name="שער***" dataDxfId="366"/>
    <tableColumn id="16" name="פדיון/ריבית/דיבידנד לקבל*****  " dataDxfId="365"/>
    <tableColumn id="17" name="שווי שוק" dataDxfId="364"/>
    <tableColumn id="18" name="שעור מערך נקוב מונפק" dataDxfId="363"/>
    <tableColumn id="19" name="שעור מנכסי אפיק ההשקעה" dataDxfId="362"/>
    <tableColumn id="20" name="שעור מסך נכסי השקעה**" dataDxfId="3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7" totalsRowShown="0" headerRowDxfId="360" dataDxfId="358" headerRowBorderDxfId="359" tableBorderDxfId="357">
  <autoFilter ref="A7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6"/>
    <tableColumn id="2" name="מספר ני&quot;ע" dataDxfId="355"/>
    <tableColumn id="3" name="זירת מסחר" dataDxfId="354"/>
    <tableColumn id="4" name="ספק מידע" dataDxfId="353"/>
    <tableColumn id="5" name="מספר מנפיק" dataDxfId="352"/>
    <tableColumn id="6" name="ענף מסחר" dataDxfId="351"/>
    <tableColumn id="7" name="דירוג" dataDxfId="350"/>
    <tableColumn id="8" name="שם מדרג" dataDxfId="349"/>
    <tableColumn id="9" name="תאריך רכישה" dataDxfId="348"/>
    <tableColumn id="10" name="מח&quot;מ" dataDxfId="347"/>
    <tableColumn id="11" name="סוג מטבע" dataDxfId="346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 dataDxfId="341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8" totalsRowShown="0" headerRowDxfId="336" dataDxfId="334" headerRowBorderDxfId="335" tableBorderDxfId="333">
  <autoFilter ref="A7:N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2" totalsRowShown="0" headerRowDxfId="325" dataDxfId="323" headerRowBorderDxfId="324" tableBorderDxfId="322">
  <autoFilter ref="A7:M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3" dataDxfId="311" headerRowBorderDxfId="312" tableBorderDxfId="310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3" dataDxfId="301" headerRowBorderDxfId="302" tableBorderDxfId="30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8" dataDxfId="286" headerRowBorderDxfId="287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77" dataDxfId="275" headerRowBorderDxfId="276" tableBorderDxfId="274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נכסי אפיק ההשקעה" dataDxfId="270"/>
    <tableColumn id="10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8" dataDxfId="266" headerRowBorderDxfId="267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2" dataDxfId="250" headerRowBorderDxfId="251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3" dataDxfId="231" headerRowBorderDxfId="232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11" dataDxfId="209" headerRowBorderDxfId="210" tableBorderDxfId="208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5" totalsRowShown="0" headerRowDxfId="189" dataDxfId="187" headerRowBorderDxfId="188" tableBorderDxfId="186">
  <autoFilter ref="A7:L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5"/>
    <tableColumn id="4" name="מספר מנפיק" dataDxfId="184"/>
    <tableColumn id="5" name="ענף מסחר"/>
    <tableColumn id="6" name="סוג מטבע"/>
    <tableColumn id="7" name="ערך נקוב****" dataDxfId="183"/>
    <tableColumn id="8" name="שער***" dataDxfId="182"/>
    <tableColumn id="9" name="שווי הוגן" dataDxfId="181"/>
    <tableColumn id="10" name="שעור מערך נקוב מונפק" dataDxfId="180"/>
    <tableColumn id="11" name="שעור מנכסי אפיק ההשקעה" dataDxfId="179">
      <calculatedColumnFormula>I8/$I$10</calculatedColumnFormula>
    </tableColumn>
    <tableColumn id="12" name="שעור מסך נכסי השקעה**" dataDxfId="178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5" totalsRowShown="0" headerRowDxfId="177" dataDxfId="175" headerRowBorderDxfId="176" tableBorderDxfId="174">
  <autoFilter ref="A7:J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73"/>
    <tableColumn id="3" name="סוג מטבע"/>
    <tableColumn id="4" name="תאריך רכישה"/>
    <tableColumn id="5" name="ערך נקוב****" dataDxfId="172"/>
    <tableColumn id="6" name="שער***" dataDxfId="171"/>
    <tableColumn id="7" name="שווי הוגן" dataDxfId="170"/>
    <tableColumn id="8" name="שעור מערך נקוב מונפק" dataDxfId="169"/>
    <tableColumn id="9" name="שעור מנכסי אפיק ההשקעה" dataDxfId="168"/>
    <tableColumn id="10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6" dataDxfId="164" headerRowBorderDxfId="165" tableBorderDxfId="163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2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4" dataDxfId="142" headerRowBorderDxfId="143" tableBorderDxfId="141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18" dataDxfId="116" headerRowBorderDxfId="117" tableBorderDxfId="115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8" dataDxfId="86" headerRowBorderDxfId="87" tableBorderDxfId="85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70" dataDxfId="68" headerRowBorderDxfId="69" tableBorderDxfId="67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61" tableBorderDxfId="60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1179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1150</v>
      </c>
      <c r="B10" s="57" t="s">
        <v>13</v>
      </c>
      <c r="C10" s="63">
        <v>737528.35338584625</v>
      </c>
      <c r="D10" s="64">
        <v>0.20358185527952644</v>
      </c>
    </row>
    <row r="11" spans="1:36">
      <c r="B11" s="57" t="s">
        <v>14</v>
      </c>
      <c r="C11" s="50"/>
      <c r="D11" s="50"/>
    </row>
    <row r="12" spans="1:36">
      <c r="A12" s="9" t="s">
        <v>1151</v>
      </c>
      <c r="B12" s="58" t="s">
        <v>15</v>
      </c>
      <c r="C12" s="65">
        <v>695386.95837959996</v>
      </c>
      <c r="D12" s="66">
        <v>0.19194945722994167</v>
      </c>
    </row>
    <row r="13" spans="1:36">
      <c r="A13" s="9" t="s">
        <v>1152</v>
      </c>
      <c r="B13" s="58" t="s">
        <v>16</v>
      </c>
      <c r="C13" s="65">
        <v>0</v>
      </c>
      <c r="D13" s="66">
        <v>0</v>
      </c>
    </row>
    <row r="14" spans="1:36">
      <c r="A14" s="9" t="s">
        <v>1153</v>
      </c>
      <c r="B14" s="58" t="s">
        <v>17</v>
      </c>
      <c r="C14" s="65">
        <v>210064.43680173581</v>
      </c>
      <c r="D14" s="66">
        <v>5.7984628761754267E-2</v>
      </c>
    </row>
    <row r="15" spans="1:36">
      <c r="A15" s="9" t="s">
        <v>1154</v>
      </c>
      <c r="B15" s="58" t="s">
        <v>18</v>
      </c>
      <c r="C15" s="65">
        <v>532201.66073034145</v>
      </c>
      <c r="D15" s="66">
        <v>0.14690499826471792</v>
      </c>
    </row>
    <row r="16" spans="1:36">
      <c r="A16" s="9" t="s">
        <v>1155</v>
      </c>
      <c r="B16" s="58" t="s">
        <v>194</v>
      </c>
      <c r="C16" s="65">
        <v>644860.23011423799</v>
      </c>
      <c r="D16" s="66">
        <v>0.17800243399450347</v>
      </c>
    </row>
    <row r="17" spans="1:4">
      <c r="A17" s="9" t="s">
        <v>1156</v>
      </c>
      <c r="B17" s="58" t="s">
        <v>19</v>
      </c>
      <c r="C17" s="65">
        <v>40668.929225485997</v>
      </c>
      <c r="D17" s="66">
        <v>1.1225949519021004E-2</v>
      </c>
    </row>
    <row r="18" spans="1:4">
      <c r="A18" s="9" t="s">
        <v>1157</v>
      </c>
      <c r="B18" s="58" t="s">
        <v>20</v>
      </c>
      <c r="C18" s="65">
        <v>8.2491370499999999</v>
      </c>
      <c r="D18" s="66">
        <v>2.2770305946671801E-6</v>
      </c>
    </row>
    <row r="19" spans="1:4">
      <c r="A19" s="9" t="s">
        <v>1158</v>
      </c>
      <c r="B19" s="58" t="s">
        <v>21</v>
      </c>
      <c r="C19" s="65">
        <v>0</v>
      </c>
      <c r="D19" s="66">
        <v>0</v>
      </c>
    </row>
    <row r="20" spans="1:4">
      <c r="A20" s="9" t="s">
        <v>1159</v>
      </c>
      <c r="B20" s="58" t="s">
        <v>22</v>
      </c>
      <c r="C20" s="65">
        <v>-1872.9228100279988</v>
      </c>
      <c r="D20" s="66">
        <v>-5.1698771811334863E-4</v>
      </c>
    </row>
    <row r="21" spans="1:4">
      <c r="A21" s="9" t="s">
        <v>1160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1161</v>
      </c>
      <c r="B23" s="58" t="s">
        <v>25</v>
      </c>
      <c r="C23" s="65">
        <v>0</v>
      </c>
      <c r="D23" s="66">
        <v>0</v>
      </c>
    </row>
    <row r="24" spans="1:4">
      <c r="A24" s="9" t="s">
        <v>1162</v>
      </c>
      <c r="B24" s="58" t="s">
        <v>26</v>
      </c>
      <c r="C24" s="65">
        <v>0</v>
      </c>
      <c r="D24" s="66">
        <v>0</v>
      </c>
    </row>
    <row r="25" spans="1:4">
      <c r="A25" s="9" t="s">
        <v>1163</v>
      </c>
      <c r="B25" s="58" t="s">
        <v>17</v>
      </c>
      <c r="C25" s="65">
        <v>25022.994570917232</v>
      </c>
      <c r="D25" s="66">
        <v>6.9071617870828418E-3</v>
      </c>
    </row>
    <row r="26" spans="1:4">
      <c r="A26" s="9" t="s">
        <v>1164</v>
      </c>
      <c r="B26" s="58" t="s">
        <v>27</v>
      </c>
      <c r="C26" s="65">
        <v>244003.822219989</v>
      </c>
      <c r="D26" s="66">
        <v>6.7353004931666932E-2</v>
      </c>
    </row>
    <row r="27" spans="1:4">
      <c r="A27" s="9" t="s">
        <v>1165</v>
      </c>
      <c r="B27" s="58" t="s">
        <v>28</v>
      </c>
      <c r="C27" s="65">
        <v>345338.48005245457</v>
      </c>
      <c r="D27" s="66">
        <v>9.5324672123770909E-2</v>
      </c>
    </row>
    <row r="28" spans="1:4">
      <c r="A28" s="9" t="s">
        <v>1166</v>
      </c>
      <c r="B28" s="58" t="s">
        <v>29</v>
      </c>
      <c r="C28" s="65">
        <v>1151.3844319527179</v>
      </c>
      <c r="D28" s="66">
        <v>3.1781961699615973E-4</v>
      </c>
    </row>
    <row r="29" spans="1:4">
      <c r="A29" s="9" t="s">
        <v>1167</v>
      </c>
      <c r="B29" s="58" t="s">
        <v>30</v>
      </c>
      <c r="C29" s="65">
        <v>0</v>
      </c>
      <c r="D29" s="66">
        <v>0</v>
      </c>
    </row>
    <row r="30" spans="1:4">
      <c r="A30" s="9" t="s">
        <v>1168</v>
      </c>
      <c r="B30" s="58" t="s">
        <v>31</v>
      </c>
      <c r="C30" s="65">
        <v>-1276.580131401679</v>
      </c>
      <c r="D30" s="66">
        <v>-3.5237770910181109E-4</v>
      </c>
    </row>
    <row r="31" spans="1:4">
      <c r="A31" s="9" t="s">
        <v>1169</v>
      </c>
      <c r="B31" s="58" t="s">
        <v>32</v>
      </c>
      <c r="C31" s="65">
        <v>0</v>
      </c>
      <c r="D31" s="66">
        <v>0</v>
      </c>
    </row>
    <row r="32" spans="1:4">
      <c r="A32" s="9" t="s">
        <v>1170</v>
      </c>
      <c r="B32" s="57" t="s">
        <v>33</v>
      </c>
      <c r="C32" s="65">
        <v>52017.253676926106</v>
      </c>
      <c r="D32" s="66">
        <v>1.4358456812512846E-2</v>
      </c>
    </row>
    <row r="33" spans="1:4">
      <c r="A33" s="9" t="s">
        <v>1171</v>
      </c>
      <c r="B33" s="57" t="s">
        <v>34</v>
      </c>
      <c r="C33" s="65">
        <v>0</v>
      </c>
      <c r="D33" s="66">
        <v>0</v>
      </c>
    </row>
    <row r="34" spans="1:4">
      <c r="A34" s="9" t="s">
        <v>1172</v>
      </c>
      <c r="B34" s="57" t="s">
        <v>35</v>
      </c>
      <c r="C34" s="65">
        <v>73907.049467612596</v>
      </c>
      <c r="D34" s="66">
        <v>2.0400753652084689E-2</v>
      </c>
    </row>
    <row r="35" spans="1:4">
      <c r="A35" s="9" t="s">
        <v>1173</v>
      </c>
      <c r="B35" s="57" t="s">
        <v>36</v>
      </c>
      <c r="C35" s="65">
        <v>0</v>
      </c>
      <c r="D35" s="66">
        <v>0</v>
      </c>
    </row>
    <row r="36" spans="1:4">
      <c r="A36" s="9" t="s">
        <v>1174</v>
      </c>
      <c r="B36" s="57" t="s">
        <v>37</v>
      </c>
      <c r="C36" s="65">
        <v>23750.444197289999</v>
      </c>
      <c r="D36" s="66">
        <v>6.5558964224221401E-3</v>
      </c>
    </row>
    <row r="37" spans="1:4">
      <c r="A37" s="9"/>
      <c r="B37" s="59" t="s">
        <v>38</v>
      </c>
      <c r="C37" s="50"/>
      <c r="D37" s="50"/>
    </row>
    <row r="38" spans="1:4">
      <c r="A38" s="9" t="s">
        <v>1175</v>
      </c>
      <c r="B38" s="60" t="s">
        <v>39</v>
      </c>
      <c r="C38" s="65">
        <v>0</v>
      </c>
      <c r="D38" s="66">
        <v>0</v>
      </c>
    </row>
    <row r="39" spans="1:4">
      <c r="A39" s="9" t="s">
        <v>1176</v>
      </c>
      <c r="B39" s="60" t="s">
        <v>40</v>
      </c>
      <c r="C39" s="65">
        <v>0</v>
      </c>
      <c r="D39" s="66">
        <v>0</v>
      </c>
    </row>
    <row r="40" spans="1:4">
      <c r="A40" s="9" t="s">
        <v>1177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3622760.7434522533</v>
      </c>
      <c r="D41" s="66">
        <v>1</v>
      </c>
    </row>
    <row r="42" spans="1:4">
      <c r="A42" s="9" t="s">
        <v>1178</v>
      </c>
      <c r="B42" s="61" t="s">
        <v>43</v>
      </c>
      <c r="C42" s="65">
        <v>124630.48060792718</v>
      </c>
      <c r="D42" s="66">
        <v>0</v>
      </c>
    </row>
    <row r="43" spans="1:4">
      <c r="B43" s="10" t="s">
        <v>200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737528.35338584625</v>
      </c>
      <c r="J9" s="64">
        <v>1</v>
      </c>
      <c r="K9" s="64">
        <v>0.18240000000000001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737528.35338584625</v>
      </c>
      <c r="J10" s="68">
        <v>1</v>
      </c>
      <c r="K10" s="68">
        <v>0.18240000000000001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SUM(I12:I14)</f>
        <v>567689.44308309327</v>
      </c>
      <c r="J11" s="68">
        <v>0.73619999999999997</v>
      </c>
      <c r="K11" s="68">
        <v>0.1343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3999.2405800000001</v>
      </c>
      <c r="J12" s="66">
        <v>6.1999999999999998E-3</v>
      </c>
      <c r="K12" s="66">
        <v>1.1000000000000001E-3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f>469547.77573+93753.8118730932</f>
        <v>563301.58760309324</v>
      </c>
      <c r="J13" s="66">
        <v>0.72940000000000005</v>
      </c>
      <c r="K13" s="66">
        <v>0.1331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388.61489999999998</v>
      </c>
      <c r="J14" s="66">
        <v>5.9999999999999995E-4</v>
      </c>
      <c r="K14" s="66">
        <v>1E-4</v>
      </c>
    </row>
    <row r="15" spans="1:12">
      <c r="A15" s="67" t="s">
        <v>213</v>
      </c>
      <c r="C15" s="14"/>
      <c r="H15" s="68">
        <v>0</v>
      </c>
      <c r="I15" s="69">
        <v>169838.91030275301</v>
      </c>
      <c r="J15" s="68">
        <v>0.26379999999999998</v>
      </c>
      <c r="K15" s="68">
        <v>4.8099999999999997E-2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0.31634179499999998</v>
      </c>
      <c r="J16" s="66">
        <v>0</v>
      </c>
      <c r="K16" s="66">
        <v>0</v>
      </c>
    </row>
    <row r="17" spans="1:11">
      <c r="A17" t="s">
        <v>216</v>
      </c>
      <c r="B17" t="s">
        <v>217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174.41466718500001</v>
      </c>
      <c r="J17" s="66">
        <v>2.9999999999999997E-4</v>
      </c>
      <c r="K17" s="66">
        <v>0</v>
      </c>
    </row>
    <row r="18" spans="1:11">
      <c r="A18" t="s">
        <v>218</v>
      </c>
      <c r="B18" t="s">
        <v>219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2541.2112406199999</v>
      </c>
      <c r="J18" s="66">
        <v>3.8999999999999998E-3</v>
      </c>
      <c r="K18" s="66">
        <v>6.9999999999999999E-4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175691.94036179999</v>
      </c>
      <c r="J19" s="66">
        <v>0.27289999999999998</v>
      </c>
      <c r="K19" s="66">
        <v>4.9799999999999997E-2</v>
      </c>
    </row>
    <row r="20" spans="1:11">
      <c r="A20" t="s">
        <v>222</v>
      </c>
      <c r="B20" t="s">
        <v>221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-8660.28744448</v>
      </c>
      <c r="J20" s="66">
        <v>-1.35E-2</v>
      </c>
      <c r="K20" s="66">
        <v>-2.5000000000000001E-3</v>
      </c>
    </row>
    <row r="21" spans="1:11">
      <c r="A21" t="s">
        <v>223</v>
      </c>
      <c r="B21" t="s">
        <v>224</v>
      </c>
      <c r="C21" t="s">
        <v>211</v>
      </c>
      <c r="D21" t="s">
        <v>207</v>
      </c>
      <c r="E21" t="s">
        <v>208</v>
      </c>
      <c r="F21" t="s">
        <v>112</v>
      </c>
      <c r="G21" s="66">
        <v>0</v>
      </c>
      <c r="H21" s="66">
        <v>0</v>
      </c>
      <c r="I21" s="65">
        <v>90.451374549999997</v>
      </c>
      <c r="J21" s="66">
        <v>1E-4</v>
      </c>
      <c r="K21" s="66">
        <v>0</v>
      </c>
    </row>
    <row r="22" spans="1:11">
      <c r="A22" t="s">
        <v>225</v>
      </c>
      <c r="B22" t="s">
        <v>226</v>
      </c>
      <c r="C22" t="s">
        <v>211</v>
      </c>
      <c r="D22" t="s">
        <v>207</v>
      </c>
      <c r="E22" t="s">
        <v>208</v>
      </c>
      <c r="F22" t="s">
        <v>201</v>
      </c>
      <c r="G22" s="66">
        <v>0</v>
      </c>
      <c r="H22" s="66">
        <v>0</v>
      </c>
      <c r="I22" s="65">
        <v>0.86376128299999999</v>
      </c>
      <c r="J22" s="66">
        <v>0</v>
      </c>
      <c r="K22" s="66">
        <v>0</v>
      </c>
    </row>
    <row r="23" spans="1:11">
      <c r="A23" s="67" t="s">
        <v>227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s="14"/>
      <c r="D24" t="s">
        <v>228</v>
      </c>
      <c r="F24" t="s">
        <v>228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229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s="14"/>
      <c r="D26" t="s">
        <v>228</v>
      </c>
      <c r="F26" t="s">
        <v>228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230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s="14"/>
      <c r="D28" t="s">
        <v>228</v>
      </c>
      <c r="F28" t="s">
        <v>228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231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s="14"/>
      <c r="D30" t="s">
        <v>228</v>
      </c>
      <c r="F30" t="s">
        <v>228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232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s="14"/>
      <c r="D32" t="s">
        <v>228</v>
      </c>
      <c r="F32" t="s">
        <v>228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233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234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228</v>
      </c>
      <c r="B35" t="s">
        <v>228</v>
      </c>
      <c r="C35" s="14"/>
      <c r="D35" t="s">
        <v>228</v>
      </c>
      <c r="F35" t="s">
        <v>228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232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228</v>
      </c>
      <c r="B37" t="s">
        <v>228</v>
      </c>
      <c r="C37" s="14"/>
      <c r="D37" t="s">
        <v>228</v>
      </c>
      <c r="F37" t="s">
        <v>228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235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4.88</v>
      </c>
      <c r="H10" s="7"/>
      <c r="I10" s="7"/>
      <c r="J10" s="64">
        <v>-2E-3</v>
      </c>
      <c r="K10" s="63">
        <v>603501682</v>
      </c>
      <c r="L10" s="7"/>
      <c r="M10" s="63">
        <v>0</v>
      </c>
      <c r="N10" s="63">
        <v>695386.95837959996</v>
      </c>
      <c r="O10" s="7"/>
      <c r="P10" s="64">
        <v>1</v>
      </c>
      <c r="Q10" s="64">
        <v>0.19700000000000001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4.88</v>
      </c>
      <c r="J11" s="68">
        <v>-2E-3</v>
      </c>
      <c r="K11" s="69">
        <v>603501682</v>
      </c>
      <c r="M11" s="69">
        <v>0</v>
      </c>
      <c r="N11" s="69">
        <v>695386.95837959996</v>
      </c>
      <c r="P11" s="68">
        <v>1</v>
      </c>
      <c r="Q11" s="68">
        <v>0.19700000000000001</v>
      </c>
    </row>
    <row r="12" spans="1:52">
      <c r="A12" s="67" t="s">
        <v>236</v>
      </c>
      <c r="B12" s="14"/>
      <c r="C12" s="14"/>
      <c r="G12" s="69">
        <v>2.35</v>
      </c>
      <c r="J12" s="68">
        <v>-1.8200000000000001E-2</v>
      </c>
      <c r="K12" s="69">
        <v>210337738</v>
      </c>
      <c r="M12" s="69">
        <v>0</v>
      </c>
      <c r="N12" s="69">
        <v>257850.6665739</v>
      </c>
      <c r="P12" s="68">
        <v>0.37080000000000002</v>
      </c>
      <c r="Q12" s="68">
        <v>7.3099999999999998E-2</v>
      </c>
    </row>
    <row r="13" spans="1:52">
      <c r="A13" s="67" t="s">
        <v>237</v>
      </c>
      <c r="B13" s="14"/>
      <c r="C13" s="14"/>
      <c r="G13" s="69">
        <v>2.35</v>
      </c>
      <c r="J13" s="68">
        <v>-1.8200000000000001E-2</v>
      </c>
      <c r="K13" s="69">
        <v>210337738</v>
      </c>
      <c r="M13" s="69">
        <v>0</v>
      </c>
      <c r="N13" s="69">
        <v>257850.6665739</v>
      </c>
      <c r="P13" s="68">
        <v>0.37080000000000002</v>
      </c>
      <c r="Q13" s="68">
        <v>7.3099999999999998E-2</v>
      </c>
    </row>
    <row r="14" spans="1:52">
      <c r="A14" t="s">
        <v>238</v>
      </c>
      <c r="B14" t="s">
        <v>239</v>
      </c>
      <c r="C14" t="s">
        <v>99</v>
      </c>
      <c r="D14" t="s">
        <v>240</v>
      </c>
      <c r="F14" t="s">
        <v>241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38882599</v>
      </c>
      <c r="L14" s="65">
        <v>137.24</v>
      </c>
      <c r="M14" s="65">
        <v>0</v>
      </c>
      <c r="N14" s="65">
        <v>53362.478867600003</v>
      </c>
      <c r="O14" s="66">
        <v>3.3999999999999998E-3</v>
      </c>
      <c r="P14" s="66">
        <v>7.6700000000000004E-2</v>
      </c>
      <c r="Q14" s="66">
        <v>1.5100000000000001E-2</v>
      </c>
    </row>
    <row r="15" spans="1:52">
      <c r="A15" t="s">
        <v>242</v>
      </c>
      <c r="B15" t="s">
        <v>243</v>
      </c>
      <c r="C15" t="s">
        <v>99</v>
      </c>
      <c r="D15" t="s">
        <v>240</v>
      </c>
      <c r="F15" t="s">
        <v>244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34243032</v>
      </c>
      <c r="L15" s="65">
        <v>150.19</v>
      </c>
      <c r="M15" s="65">
        <v>0</v>
      </c>
      <c r="N15" s="65">
        <v>51429.609760799998</v>
      </c>
      <c r="O15" s="66">
        <v>2.5000000000000001E-3</v>
      </c>
      <c r="P15" s="66">
        <v>7.3999999999999996E-2</v>
      </c>
      <c r="Q15" s="66">
        <v>1.46E-2</v>
      </c>
    </row>
    <row r="16" spans="1:52">
      <c r="A16" t="s">
        <v>245</v>
      </c>
      <c r="B16" t="s">
        <v>246</v>
      </c>
      <c r="C16" t="s">
        <v>99</v>
      </c>
      <c r="D16" t="s">
        <v>240</v>
      </c>
      <c r="F16" t="s">
        <v>241</v>
      </c>
      <c r="G16" s="65">
        <v>1.48</v>
      </c>
      <c r="H16" t="s">
        <v>101</v>
      </c>
      <c r="I16" s="66">
        <v>2.75E-2</v>
      </c>
      <c r="J16" s="66">
        <v>-1.8200000000000001E-2</v>
      </c>
      <c r="K16" s="65">
        <v>54721497</v>
      </c>
      <c r="L16" s="65">
        <v>112.49</v>
      </c>
      <c r="M16" s="65">
        <v>0</v>
      </c>
      <c r="N16" s="65">
        <v>61556.211975300001</v>
      </c>
      <c r="O16" s="66">
        <v>3.0999999999999999E-3</v>
      </c>
      <c r="P16" s="66">
        <v>8.8499999999999995E-2</v>
      </c>
      <c r="Q16" s="66">
        <v>1.7399999999999999E-2</v>
      </c>
    </row>
    <row r="17" spans="1:17">
      <c r="A17" t="s">
        <v>247</v>
      </c>
      <c r="B17" t="s">
        <v>248</v>
      </c>
      <c r="C17" t="s">
        <v>99</v>
      </c>
      <c r="D17" t="s">
        <v>240</v>
      </c>
      <c r="F17" t="s">
        <v>244</v>
      </c>
      <c r="G17" s="65">
        <v>2.4500000000000002</v>
      </c>
      <c r="H17" t="s">
        <v>101</v>
      </c>
      <c r="I17" s="66">
        <v>1.7500000000000002E-2</v>
      </c>
      <c r="J17" s="66">
        <v>-1.5599999999999999E-2</v>
      </c>
      <c r="K17" s="65">
        <v>33955672</v>
      </c>
      <c r="L17" s="65">
        <v>111.46</v>
      </c>
      <c r="M17" s="65">
        <v>0</v>
      </c>
      <c r="N17" s="65">
        <v>37846.992011200004</v>
      </c>
      <c r="O17" s="66">
        <v>1.8E-3</v>
      </c>
      <c r="P17" s="66">
        <v>5.4399999999999997E-2</v>
      </c>
      <c r="Q17" s="66">
        <v>1.0699999999999999E-2</v>
      </c>
    </row>
    <row r="18" spans="1:17">
      <c r="A18" t="s">
        <v>249</v>
      </c>
      <c r="B18" t="s">
        <v>250</v>
      </c>
      <c r="C18" t="s">
        <v>99</v>
      </c>
      <c r="D18" t="s">
        <v>240</v>
      </c>
      <c r="F18" t="s">
        <v>251</v>
      </c>
      <c r="G18" s="65">
        <v>4.5199999999999996</v>
      </c>
      <c r="H18" t="s">
        <v>101</v>
      </c>
      <c r="I18" s="66">
        <v>7.4999999999999997E-3</v>
      </c>
      <c r="J18" s="66">
        <v>-1.2699999999999999E-2</v>
      </c>
      <c r="K18" s="65">
        <v>48534938</v>
      </c>
      <c r="L18" s="65">
        <v>110.55</v>
      </c>
      <c r="M18" s="65">
        <v>0</v>
      </c>
      <c r="N18" s="65">
        <v>53655.373958999997</v>
      </c>
      <c r="O18" s="66">
        <v>2.2000000000000001E-3</v>
      </c>
      <c r="P18" s="66">
        <v>7.7200000000000005E-2</v>
      </c>
      <c r="Q18" s="66">
        <v>1.52E-2</v>
      </c>
    </row>
    <row r="19" spans="1:17">
      <c r="A19" s="67" t="s">
        <v>252</v>
      </c>
      <c r="B19" s="14"/>
      <c r="C19" s="14"/>
      <c r="G19" s="69">
        <v>6.38</v>
      </c>
      <c r="J19" s="68">
        <v>7.6E-3</v>
      </c>
      <c r="K19" s="69">
        <v>393163944</v>
      </c>
      <c r="M19" s="69">
        <v>0</v>
      </c>
      <c r="N19" s="69">
        <v>437536.29180569999</v>
      </c>
      <c r="P19" s="68">
        <v>0.62919999999999998</v>
      </c>
      <c r="Q19" s="68">
        <v>0.124</v>
      </c>
    </row>
    <row r="20" spans="1:17">
      <c r="A20" s="67" t="s">
        <v>253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228</v>
      </c>
      <c r="B21" t="s">
        <v>228</v>
      </c>
      <c r="C21" s="14"/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254</v>
      </c>
      <c r="B22" s="14"/>
      <c r="C22" s="14"/>
      <c r="G22" s="69">
        <v>6.39</v>
      </c>
      <c r="J22" s="68">
        <v>7.6E-3</v>
      </c>
      <c r="K22" s="69">
        <v>388686988</v>
      </c>
      <c r="M22" s="69">
        <v>0</v>
      </c>
      <c r="N22" s="69">
        <v>433093.36067129998</v>
      </c>
      <c r="P22" s="68">
        <v>0.62280000000000002</v>
      </c>
      <c r="Q22" s="68">
        <v>0.1227</v>
      </c>
    </row>
    <row r="23" spans="1:17">
      <c r="A23" t="s">
        <v>255</v>
      </c>
      <c r="B23" t="s">
        <v>256</v>
      </c>
      <c r="C23" t="s">
        <v>99</v>
      </c>
      <c r="D23" t="s">
        <v>240</v>
      </c>
      <c r="F23" t="s">
        <v>251</v>
      </c>
      <c r="G23" s="65">
        <v>8.65</v>
      </c>
      <c r="H23" t="s">
        <v>101</v>
      </c>
      <c r="I23" s="66">
        <v>0.01</v>
      </c>
      <c r="J23" s="66">
        <v>1.11E-2</v>
      </c>
      <c r="K23" s="65">
        <v>59292329</v>
      </c>
      <c r="L23" s="65">
        <v>99.2</v>
      </c>
      <c r="M23" s="65">
        <v>0</v>
      </c>
      <c r="N23" s="65">
        <v>58817.990367999999</v>
      </c>
      <c r="O23" s="66">
        <v>2.8999999999999998E-3</v>
      </c>
      <c r="P23" s="66">
        <v>8.4599999999999995E-2</v>
      </c>
      <c r="Q23" s="66">
        <v>1.67E-2</v>
      </c>
    </row>
    <row r="24" spans="1:17">
      <c r="A24" t="s">
        <v>257</v>
      </c>
      <c r="B24" t="s">
        <v>258</v>
      </c>
      <c r="C24" t="s">
        <v>99</v>
      </c>
      <c r="D24" t="s">
        <v>240</v>
      </c>
      <c r="F24" t="s">
        <v>259</v>
      </c>
      <c r="G24" s="65">
        <v>18.28</v>
      </c>
      <c r="H24" t="s">
        <v>101</v>
      </c>
      <c r="I24" s="66">
        <v>3.7499999999999999E-2</v>
      </c>
      <c r="J24" s="66">
        <v>2.18E-2</v>
      </c>
      <c r="K24" s="65">
        <v>18209698</v>
      </c>
      <c r="L24" s="65">
        <v>130.9</v>
      </c>
      <c r="M24" s="65">
        <v>0</v>
      </c>
      <c r="N24" s="65">
        <v>23836.494682</v>
      </c>
      <c r="O24" s="66">
        <v>8.0000000000000004E-4</v>
      </c>
      <c r="P24" s="66">
        <v>3.4299999999999997E-2</v>
      </c>
      <c r="Q24" s="66">
        <v>6.7999999999999996E-3</v>
      </c>
    </row>
    <row r="25" spans="1:17">
      <c r="A25" t="s">
        <v>260</v>
      </c>
      <c r="B25" t="s">
        <v>261</v>
      </c>
      <c r="C25" t="s">
        <v>99</v>
      </c>
      <c r="D25" t="s">
        <v>240</v>
      </c>
      <c r="F25" t="s">
        <v>262</v>
      </c>
      <c r="G25" s="65">
        <v>14.26</v>
      </c>
      <c r="H25" t="s">
        <v>101</v>
      </c>
      <c r="I25" s="66">
        <v>1.4999999999999999E-2</v>
      </c>
      <c r="J25" s="66">
        <v>1.7899999999999999E-2</v>
      </c>
      <c r="K25" s="65">
        <v>2106822</v>
      </c>
      <c r="L25" s="65">
        <v>97.2</v>
      </c>
      <c r="M25" s="65">
        <v>0</v>
      </c>
      <c r="N25" s="65">
        <v>2047.8309839999999</v>
      </c>
      <c r="O25" s="66">
        <v>1E-4</v>
      </c>
      <c r="P25" s="66">
        <v>2.8999999999999998E-3</v>
      </c>
      <c r="Q25" s="66">
        <v>5.9999999999999995E-4</v>
      </c>
    </row>
    <row r="26" spans="1:17">
      <c r="A26" t="s">
        <v>263</v>
      </c>
      <c r="B26" t="s">
        <v>264</v>
      </c>
      <c r="C26" t="s">
        <v>99</v>
      </c>
      <c r="D26" t="s">
        <v>240</v>
      </c>
      <c r="F26" t="s">
        <v>251</v>
      </c>
      <c r="G26" s="65">
        <v>6.95</v>
      </c>
      <c r="H26" t="s">
        <v>101</v>
      </c>
      <c r="I26" s="66">
        <v>2.2499999999999999E-2</v>
      </c>
      <c r="J26" s="66">
        <v>8.6999999999999994E-3</v>
      </c>
      <c r="K26" s="65">
        <v>112038349</v>
      </c>
      <c r="L26" s="65">
        <v>111.08</v>
      </c>
      <c r="M26" s="65">
        <v>0</v>
      </c>
      <c r="N26" s="65">
        <v>124452.19806920001</v>
      </c>
      <c r="O26" s="66">
        <v>5.8999999999999999E-3</v>
      </c>
      <c r="P26" s="66">
        <v>0.17899999999999999</v>
      </c>
      <c r="Q26" s="66">
        <v>3.5299999999999998E-2</v>
      </c>
    </row>
    <row r="27" spans="1:17">
      <c r="A27" t="s">
        <v>265</v>
      </c>
      <c r="B27" t="s">
        <v>266</v>
      </c>
      <c r="C27" t="s">
        <v>99</v>
      </c>
      <c r="D27" t="s">
        <v>240</v>
      </c>
      <c r="F27" t="s">
        <v>267</v>
      </c>
      <c r="G27" s="65">
        <v>1.96</v>
      </c>
      <c r="H27" t="s">
        <v>101</v>
      </c>
      <c r="I27" s="66">
        <v>4.2500000000000003E-2</v>
      </c>
      <c r="J27" s="66">
        <v>1.6000000000000001E-3</v>
      </c>
      <c r="K27" s="65">
        <v>41969111</v>
      </c>
      <c r="L27" s="65">
        <v>108.17</v>
      </c>
      <c r="M27" s="65">
        <v>0</v>
      </c>
      <c r="N27" s="65">
        <v>45397.9873687</v>
      </c>
      <c r="O27" s="66">
        <v>2.3E-3</v>
      </c>
      <c r="P27" s="66">
        <v>6.5299999999999997E-2</v>
      </c>
      <c r="Q27" s="66">
        <v>1.29E-2</v>
      </c>
    </row>
    <row r="28" spans="1:17">
      <c r="A28" t="s">
        <v>268</v>
      </c>
      <c r="B28" t="s">
        <v>269</v>
      </c>
      <c r="C28" t="s">
        <v>99</v>
      </c>
      <c r="D28" t="s">
        <v>240</v>
      </c>
      <c r="F28" t="s">
        <v>270</v>
      </c>
      <c r="G28" s="65">
        <v>4.26</v>
      </c>
      <c r="H28" t="s">
        <v>101</v>
      </c>
      <c r="I28" s="66">
        <v>1.7500000000000002E-2</v>
      </c>
      <c r="J28" s="66">
        <v>4.1999999999999997E-3</v>
      </c>
      <c r="K28" s="65">
        <v>13234138</v>
      </c>
      <c r="L28" s="65">
        <v>106.81</v>
      </c>
      <c r="M28" s="65">
        <v>0</v>
      </c>
      <c r="N28" s="65">
        <v>14135.382797800001</v>
      </c>
      <c r="O28" s="66">
        <v>6.9999999999999999E-4</v>
      </c>
      <c r="P28" s="66">
        <v>2.0299999999999999E-2</v>
      </c>
      <c r="Q28" s="66">
        <v>4.0000000000000001E-3</v>
      </c>
    </row>
    <row r="29" spans="1:17">
      <c r="A29" t="s">
        <v>271</v>
      </c>
      <c r="B29" t="s">
        <v>272</v>
      </c>
      <c r="C29" t="s">
        <v>99</v>
      </c>
      <c r="D29" t="s">
        <v>240</v>
      </c>
      <c r="F29" t="s">
        <v>273</v>
      </c>
      <c r="G29" s="65">
        <v>2.33</v>
      </c>
      <c r="H29" t="s">
        <v>101</v>
      </c>
      <c r="I29" s="66">
        <v>1.5E-3</v>
      </c>
      <c r="J29" s="66">
        <v>1.8E-3</v>
      </c>
      <c r="K29" s="65">
        <v>85490851</v>
      </c>
      <c r="L29" s="65">
        <v>100.02</v>
      </c>
      <c r="M29" s="65">
        <v>0</v>
      </c>
      <c r="N29" s="65">
        <v>85507.949170199994</v>
      </c>
      <c r="O29" s="66">
        <v>5.1999999999999998E-3</v>
      </c>
      <c r="P29" s="66">
        <v>0.123</v>
      </c>
      <c r="Q29" s="66">
        <v>2.4199999999999999E-2</v>
      </c>
    </row>
    <row r="30" spans="1:17">
      <c r="A30" t="s">
        <v>274</v>
      </c>
      <c r="B30" t="s">
        <v>275</v>
      </c>
      <c r="C30" t="s">
        <v>99</v>
      </c>
      <c r="D30" t="s">
        <v>240</v>
      </c>
      <c r="F30" t="s">
        <v>276</v>
      </c>
      <c r="G30" s="65">
        <v>4.8899999999999997</v>
      </c>
      <c r="H30" t="s">
        <v>101</v>
      </c>
      <c r="I30" s="66">
        <v>6.25E-2</v>
      </c>
      <c r="J30" s="66">
        <v>5.7999999999999996E-3</v>
      </c>
      <c r="K30" s="65">
        <v>43962018</v>
      </c>
      <c r="L30" s="65">
        <v>133.69</v>
      </c>
      <c r="M30" s="65">
        <v>0</v>
      </c>
      <c r="N30" s="65">
        <v>58772.821864199999</v>
      </c>
      <c r="O30" s="66">
        <v>2.7000000000000001E-3</v>
      </c>
      <c r="P30" s="66">
        <v>8.4500000000000006E-2</v>
      </c>
      <c r="Q30" s="66">
        <v>1.67E-2</v>
      </c>
    </row>
    <row r="31" spans="1:17">
      <c r="A31" t="s">
        <v>277</v>
      </c>
      <c r="B31" t="s">
        <v>278</v>
      </c>
      <c r="C31" t="s">
        <v>99</v>
      </c>
      <c r="D31" t="s">
        <v>240</v>
      </c>
      <c r="F31" t="s">
        <v>279</v>
      </c>
      <c r="G31" s="65">
        <v>14.61</v>
      </c>
      <c r="H31" t="s">
        <v>101</v>
      </c>
      <c r="I31" s="66">
        <v>5.5E-2</v>
      </c>
      <c r="J31" s="66">
        <v>1.89E-2</v>
      </c>
      <c r="K31" s="65">
        <v>12383672</v>
      </c>
      <c r="L31" s="65">
        <v>162.51</v>
      </c>
      <c r="M31" s="65">
        <v>0</v>
      </c>
      <c r="N31" s="65">
        <v>20124.7053672</v>
      </c>
      <c r="O31" s="66">
        <v>5.9999999999999995E-4</v>
      </c>
      <c r="P31" s="66">
        <v>2.8899999999999999E-2</v>
      </c>
      <c r="Q31" s="66">
        <v>5.7000000000000002E-3</v>
      </c>
    </row>
    <row r="32" spans="1:17">
      <c r="A32" s="67" t="s">
        <v>280</v>
      </c>
      <c r="B32" s="14"/>
      <c r="C32" s="14"/>
      <c r="G32" s="69">
        <v>5.17</v>
      </c>
      <c r="J32" s="68">
        <v>1.8E-3</v>
      </c>
      <c r="K32" s="69">
        <v>4476956</v>
      </c>
      <c r="M32" s="69">
        <v>0</v>
      </c>
      <c r="N32" s="69">
        <v>4442.9311343999998</v>
      </c>
      <c r="P32" s="68">
        <v>6.4000000000000003E-3</v>
      </c>
      <c r="Q32" s="68">
        <v>1.2999999999999999E-3</v>
      </c>
    </row>
    <row r="33" spans="1:17">
      <c r="A33" t="s">
        <v>281</v>
      </c>
      <c r="B33" t="s">
        <v>282</v>
      </c>
      <c r="C33" t="s">
        <v>99</v>
      </c>
      <c r="D33" t="s">
        <v>240</v>
      </c>
      <c r="F33" t="s">
        <v>283</v>
      </c>
      <c r="G33" s="65">
        <v>5.17</v>
      </c>
      <c r="H33" t="s">
        <v>101</v>
      </c>
      <c r="I33" s="66">
        <v>2.9999999999999997E-4</v>
      </c>
      <c r="J33" s="66">
        <v>1.8E-3</v>
      </c>
      <c r="K33" s="65">
        <v>4476956</v>
      </c>
      <c r="L33" s="65">
        <v>99.24</v>
      </c>
      <c r="M33" s="65">
        <v>0</v>
      </c>
      <c r="N33" s="65">
        <v>4442.9311343999998</v>
      </c>
      <c r="O33" s="66">
        <v>2.0000000000000001E-4</v>
      </c>
      <c r="P33" s="66">
        <v>6.4000000000000003E-3</v>
      </c>
      <c r="Q33" s="66">
        <v>1.2999999999999999E-3</v>
      </c>
    </row>
    <row r="34" spans="1:17">
      <c r="A34" s="67" t="s">
        <v>284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228</v>
      </c>
      <c r="B35" t="s">
        <v>228</v>
      </c>
      <c r="C35" s="14"/>
      <c r="D35" t="s">
        <v>228</v>
      </c>
      <c r="G35" s="65">
        <v>0</v>
      </c>
      <c r="H35" t="s">
        <v>228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233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285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228</v>
      </c>
      <c r="B38" t="s">
        <v>228</v>
      </c>
      <c r="C38" s="14"/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286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228</v>
      </c>
      <c r="B40" t="s">
        <v>228</v>
      </c>
      <c r="C40" s="14"/>
      <c r="D40" t="s">
        <v>228</v>
      </c>
      <c r="G40" s="65">
        <v>0</v>
      </c>
      <c r="H40" t="s">
        <v>228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85" t="s">
        <v>287</v>
      </c>
      <c r="B41" s="14"/>
      <c r="C41" s="14"/>
    </row>
    <row r="42" spans="1:17">
      <c r="A42" s="85" t="s">
        <v>288</v>
      </c>
      <c r="B42" s="14"/>
      <c r="C42" s="14"/>
    </row>
    <row r="43" spans="1:17">
      <c r="A43" s="85" t="s">
        <v>289</v>
      </c>
      <c r="B43" s="14"/>
      <c r="C43" s="14"/>
    </row>
    <row r="44" spans="1:17">
      <c r="A44" s="85" t="s">
        <v>290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228</v>
      </c>
      <c r="B13" t="s">
        <v>228</v>
      </c>
      <c r="C13" s="14"/>
      <c r="D13" s="14"/>
      <c r="E13" s="14"/>
      <c r="F13" t="s">
        <v>228</v>
      </c>
      <c r="G13" t="s">
        <v>228</v>
      </c>
      <c r="J13" s="65">
        <v>0</v>
      </c>
      <c r="K13" t="s">
        <v>228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228</v>
      </c>
      <c r="B15" t="s">
        <v>228</v>
      </c>
      <c r="C15" s="14"/>
      <c r="D15" s="14"/>
      <c r="E15" s="14"/>
      <c r="F15" t="s">
        <v>228</v>
      </c>
      <c r="G15" t="s">
        <v>228</v>
      </c>
      <c r="J15" s="65">
        <v>0</v>
      </c>
      <c r="K15" t="s">
        <v>228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228</v>
      </c>
      <c r="B17" t="s">
        <v>228</v>
      </c>
      <c r="C17" s="14"/>
      <c r="D17" s="14"/>
      <c r="E17" s="14"/>
      <c r="F17" t="s">
        <v>228</v>
      </c>
      <c r="G17" t="s">
        <v>228</v>
      </c>
      <c r="J17" s="65">
        <v>0</v>
      </c>
      <c r="K17" t="s">
        <v>228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233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228</v>
      </c>
      <c r="B20" t="s">
        <v>228</v>
      </c>
      <c r="C20" s="14"/>
      <c r="D20" s="14"/>
      <c r="E20" s="14"/>
      <c r="F20" t="s">
        <v>228</v>
      </c>
      <c r="G20" t="s">
        <v>228</v>
      </c>
      <c r="J20" s="65">
        <v>0</v>
      </c>
      <c r="K20" t="s">
        <v>228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228</v>
      </c>
      <c r="B22" t="s">
        <v>228</v>
      </c>
      <c r="C22" s="14"/>
      <c r="D22" s="14"/>
      <c r="E22" s="14"/>
      <c r="F22" t="s">
        <v>228</v>
      </c>
      <c r="G22" t="s">
        <v>228</v>
      </c>
      <c r="J22" s="65">
        <v>0</v>
      </c>
      <c r="K22" t="s">
        <v>228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235</v>
      </c>
      <c r="B23" s="14"/>
      <c r="C23" s="14"/>
      <c r="D23" s="14"/>
      <c r="E23" s="14"/>
      <c r="F23" s="14"/>
    </row>
    <row r="24" spans="1:20">
      <c r="A24" s="85" t="s">
        <v>287</v>
      </c>
      <c r="B24" s="14"/>
      <c r="C24" s="14"/>
      <c r="D24" s="14"/>
      <c r="E24" s="14"/>
      <c r="F24" s="14"/>
    </row>
    <row r="25" spans="1:20">
      <c r="A25" s="85" t="s">
        <v>288</v>
      </c>
      <c r="B25" s="14"/>
      <c r="C25" s="14"/>
      <c r="D25" s="14"/>
      <c r="E25" s="14"/>
      <c r="F25" s="14"/>
    </row>
    <row r="26" spans="1:20">
      <c r="A26" s="85" t="s">
        <v>289</v>
      </c>
      <c r="B26" s="14"/>
      <c r="C26" s="14"/>
      <c r="D26" s="14"/>
      <c r="E26" s="14"/>
      <c r="F26" s="14"/>
    </row>
    <row r="27" spans="1:20">
      <c r="A27" s="85" t="s">
        <v>290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3.71</v>
      </c>
      <c r="K10" s="7"/>
      <c r="L10" s="7"/>
      <c r="M10" s="64">
        <v>-3.4599999999999999E-2</v>
      </c>
      <c r="N10" s="63">
        <v>182706309.09999999</v>
      </c>
      <c r="O10" s="28"/>
      <c r="P10" s="63">
        <v>134.74426</v>
      </c>
      <c r="Q10" s="63">
        <v>210064.43680173581</v>
      </c>
      <c r="R10" s="7"/>
      <c r="S10" s="64">
        <v>1</v>
      </c>
      <c r="T10" s="64">
        <v>5.9499999999999997E-2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3.72</v>
      </c>
      <c r="M11" s="68">
        <v>-3.6200000000000003E-2</v>
      </c>
      <c r="N11" s="69">
        <v>181415309.09999999</v>
      </c>
      <c r="P11" s="69">
        <v>134.74426</v>
      </c>
      <c r="Q11" s="69">
        <v>205503.55202984699</v>
      </c>
      <c r="S11" s="68">
        <v>0.97829999999999995</v>
      </c>
      <c r="T11" s="68">
        <v>5.8200000000000002E-2</v>
      </c>
    </row>
    <row r="12" spans="1:65">
      <c r="A12" s="67" t="s">
        <v>291</v>
      </c>
      <c r="B12" s="14"/>
      <c r="C12" s="14"/>
      <c r="D12" s="14"/>
      <c r="E12" s="14"/>
      <c r="J12" s="69">
        <v>4.18</v>
      </c>
      <c r="M12" s="68">
        <v>-7.9899999999999999E-2</v>
      </c>
      <c r="N12" s="69">
        <v>90149736.549999997</v>
      </c>
      <c r="P12" s="69">
        <v>134.74426</v>
      </c>
      <c r="Q12" s="69">
        <v>110531.40083496799</v>
      </c>
      <c r="S12" s="68">
        <v>0.5262</v>
      </c>
      <c r="T12" s="68">
        <v>3.1300000000000001E-2</v>
      </c>
    </row>
    <row r="13" spans="1:65">
      <c r="A13" t="s">
        <v>295</v>
      </c>
      <c r="B13" t="s">
        <v>296</v>
      </c>
      <c r="C13" t="s">
        <v>99</v>
      </c>
      <c r="D13" t="s">
        <v>122</v>
      </c>
      <c r="E13" t="s">
        <v>297</v>
      </c>
      <c r="F13" t="s">
        <v>298</v>
      </c>
      <c r="G13" t="s">
        <v>207</v>
      </c>
      <c r="H13" t="s">
        <v>208</v>
      </c>
      <c r="I13" t="s">
        <v>299</v>
      </c>
      <c r="J13" s="65">
        <v>4.18</v>
      </c>
      <c r="K13" t="s">
        <v>101</v>
      </c>
      <c r="L13" s="66">
        <v>8.3000000000000001E-3</v>
      </c>
      <c r="M13" s="66">
        <v>-5.8999999999999999E-3</v>
      </c>
      <c r="N13" s="65">
        <v>1283015</v>
      </c>
      <c r="O13" s="65">
        <v>107.94</v>
      </c>
      <c r="P13" s="65">
        <v>0</v>
      </c>
      <c r="Q13" s="65">
        <v>1384.886391</v>
      </c>
      <c r="R13" s="66">
        <v>1E-3</v>
      </c>
      <c r="S13" s="66">
        <v>6.6E-3</v>
      </c>
      <c r="T13" s="66">
        <v>4.0000000000000002E-4</v>
      </c>
    </row>
    <row r="14" spans="1:65">
      <c r="A14" t="s">
        <v>300</v>
      </c>
      <c r="B14" t="s">
        <v>301</v>
      </c>
      <c r="C14" t="s">
        <v>99</v>
      </c>
      <c r="D14" t="s">
        <v>122</v>
      </c>
      <c r="E14" t="s">
        <v>297</v>
      </c>
      <c r="F14" t="s">
        <v>298</v>
      </c>
      <c r="G14" t="s">
        <v>302</v>
      </c>
      <c r="H14" t="s">
        <v>149</v>
      </c>
      <c r="I14" t="s">
        <v>303</v>
      </c>
      <c r="J14" s="65">
        <v>2.4</v>
      </c>
      <c r="K14" t="s">
        <v>101</v>
      </c>
      <c r="L14" s="66">
        <v>0.01</v>
      </c>
      <c r="M14" s="66">
        <v>-6.8999999999999999E-3</v>
      </c>
      <c r="N14" s="65">
        <v>6000000</v>
      </c>
      <c r="O14" s="65">
        <v>105.67</v>
      </c>
      <c r="P14" s="65">
        <v>0</v>
      </c>
      <c r="Q14" s="65">
        <v>6340.2</v>
      </c>
      <c r="R14" s="66">
        <v>2.5999999999999999E-3</v>
      </c>
      <c r="S14" s="66">
        <v>3.0200000000000001E-2</v>
      </c>
      <c r="T14" s="66">
        <v>1.8E-3</v>
      </c>
    </row>
    <row r="15" spans="1:65">
      <c r="A15" t="s">
        <v>304</v>
      </c>
      <c r="B15" t="s">
        <v>305</v>
      </c>
      <c r="C15" t="s">
        <v>99</v>
      </c>
      <c r="D15" t="s">
        <v>122</v>
      </c>
      <c r="E15" t="s">
        <v>306</v>
      </c>
      <c r="F15" t="s">
        <v>298</v>
      </c>
      <c r="G15" t="s">
        <v>207</v>
      </c>
      <c r="H15" t="s">
        <v>208</v>
      </c>
      <c r="I15" t="s">
        <v>307</v>
      </c>
      <c r="J15" s="65">
        <v>5.18</v>
      </c>
      <c r="K15" t="s">
        <v>101</v>
      </c>
      <c r="L15" s="66">
        <v>3.8E-3</v>
      </c>
      <c r="M15" s="66">
        <v>-4.4000000000000003E-3</v>
      </c>
      <c r="N15" s="65">
        <v>3234543</v>
      </c>
      <c r="O15" s="65">
        <v>104.23</v>
      </c>
      <c r="P15" s="65">
        <v>0</v>
      </c>
      <c r="Q15" s="65">
        <v>3371.3641689000001</v>
      </c>
      <c r="R15" s="66">
        <v>1.1000000000000001E-3</v>
      </c>
      <c r="S15" s="66">
        <v>1.6E-2</v>
      </c>
      <c r="T15" s="66">
        <v>1E-3</v>
      </c>
    </row>
    <row r="16" spans="1:65">
      <c r="A16" t="s">
        <v>308</v>
      </c>
      <c r="B16" t="s">
        <v>309</v>
      </c>
      <c r="C16" t="s">
        <v>99</v>
      </c>
      <c r="D16" t="s">
        <v>122</v>
      </c>
      <c r="E16" t="s">
        <v>306</v>
      </c>
      <c r="F16" t="s">
        <v>298</v>
      </c>
      <c r="G16" t="s">
        <v>207</v>
      </c>
      <c r="H16" t="s">
        <v>208</v>
      </c>
      <c r="I16" t="s">
        <v>251</v>
      </c>
      <c r="J16" s="65">
        <v>1.48</v>
      </c>
      <c r="K16" t="s">
        <v>101</v>
      </c>
      <c r="L16" s="66">
        <v>9.9000000000000008E-3</v>
      </c>
      <c r="M16" s="66">
        <v>-1.3299999999999999E-2</v>
      </c>
      <c r="N16" s="65">
        <v>5254299</v>
      </c>
      <c r="O16" s="65">
        <v>105.05</v>
      </c>
      <c r="P16" s="65">
        <v>0</v>
      </c>
      <c r="Q16" s="65">
        <v>5519.6410994999997</v>
      </c>
      <c r="R16" s="66">
        <v>1.6999999999999999E-3</v>
      </c>
      <c r="S16" s="66">
        <v>2.63E-2</v>
      </c>
      <c r="T16" s="66">
        <v>1.6000000000000001E-3</v>
      </c>
    </row>
    <row r="17" spans="1:20">
      <c r="A17" t="s">
        <v>310</v>
      </c>
      <c r="B17" t="s">
        <v>311</v>
      </c>
      <c r="C17" t="s">
        <v>99</v>
      </c>
      <c r="D17" t="s">
        <v>122</v>
      </c>
      <c r="E17" t="s">
        <v>312</v>
      </c>
      <c r="F17" t="s">
        <v>313</v>
      </c>
      <c r="G17" t="s">
        <v>207</v>
      </c>
      <c r="H17" t="s">
        <v>208</v>
      </c>
      <c r="I17" t="s">
        <v>314</v>
      </c>
      <c r="J17" s="65">
        <v>14.74</v>
      </c>
      <c r="K17" t="s">
        <v>101</v>
      </c>
      <c r="L17" s="66">
        <v>2.07E-2</v>
      </c>
      <c r="M17" s="66">
        <v>7.7999999999999996E-3</v>
      </c>
      <c r="N17" s="65">
        <v>5379875</v>
      </c>
      <c r="O17" s="65">
        <v>120.08</v>
      </c>
      <c r="P17" s="65">
        <v>0</v>
      </c>
      <c r="Q17" s="65">
        <v>6460.1539000000002</v>
      </c>
      <c r="R17" s="66">
        <v>2.3999999999999998E-3</v>
      </c>
      <c r="S17" s="66">
        <v>3.0800000000000001E-2</v>
      </c>
      <c r="T17" s="66">
        <v>1.8E-3</v>
      </c>
    </row>
    <row r="18" spans="1:20">
      <c r="A18" t="s">
        <v>315</v>
      </c>
      <c r="B18" t="s">
        <v>316</v>
      </c>
      <c r="C18" t="s">
        <v>99</v>
      </c>
      <c r="D18" t="s">
        <v>122</v>
      </c>
      <c r="E18" t="s">
        <v>317</v>
      </c>
      <c r="F18" t="s">
        <v>298</v>
      </c>
      <c r="G18" t="s">
        <v>207</v>
      </c>
      <c r="H18" t="s">
        <v>208</v>
      </c>
      <c r="I18" t="s">
        <v>299</v>
      </c>
      <c r="J18" s="65">
        <v>3.6</v>
      </c>
      <c r="K18" t="s">
        <v>101</v>
      </c>
      <c r="L18" s="66">
        <v>6.0000000000000001E-3</v>
      </c>
      <c r="M18" s="66">
        <v>-8.8999999999999999E-3</v>
      </c>
      <c r="N18" s="65">
        <v>5883994</v>
      </c>
      <c r="O18" s="65">
        <v>107.11</v>
      </c>
      <c r="P18" s="65">
        <v>0</v>
      </c>
      <c r="Q18" s="65">
        <v>6302.3459733999998</v>
      </c>
      <c r="R18" s="66">
        <v>3.3E-3</v>
      </c>
      <c r="S18" s="66">
        <v>0.03</v>
      </c>
      <c r="T18" s="66">
        <v>1.8E-3</v>
      </c>
    </row>
    <row r="19" spans="1:20">
      <c r="A19" t="s">
        <v>318</v>
      </c>
      <c r="B19" t="s">
        <v>319</v>
      </c>
      <c r="C19" t="s">
        <v>99</v>
      </c>
      <c r="D19" t="s">
        <v>122</v>
      </c>
      <c r="E19" t="s">
        <v>317</v>
      </c>
      <c r="F19" t="s">
        <v>298</v>
      </c>
      <c r="G19" t="s">
        <v>207</v>
      </c>
      <c r="H19" t="s">
        <v>208</v>
      </c>
      <c r="I19" t="s">
        <v>320</v>
      </c>
      <c r="J19" s="65">
        <v>1.35</v>
      </c>
      <c r="K19" t="s">
        <v>101</v>
      </c>
      <c r="L19" s="66">
        <v>0.05</v>
      </c>
      <c r="M19" s="66">
        <v>-1.47E-2</v>
      </c>
      <c r="N19" s="65">
        <v>5210020</v>
      </c>
      <c r="O19" s="65">
        <v>113.36</v>
      </c>
      <c r="P19" s="65">
        <v>0</v>
      </c>
      <c r="Q19" s="65">
        <v>5906.0786719999996</v>
      </c>
      <c r="R19" s="66">
        <v>1.6999999999999999E-3</v>
      </c>
      <c r="S19" s="66">
        <v>2.81E-2</v>
      </c>
      <c r="T19" s="66">
        <v>1.6999999999999999E-3</v>
      </c>
    </row>
    <row r="20" spans="1:20">
      <c r="A20" t="s">
        <v>321</v>
      </c>
      <c r="B20" t="s">
        <v>322</v>
      </c>
      <c r="C20" t="s">
        <v>99</v>
      </c>
      <c r="D20" t="s">
        <v>122</v>
      </c>
      <c r="E20" t="s">
        <v>317</v>
      </c>
      <c r="F20" t="s">
        <v>298</v>
      </c>
      <c r="G20" t="s">
        <v>207</v>
      </c>
      <c r="H20" t="s">
        <v>208</v>
      </c>
      <c r="I20" t="s">
        <v>307</v>
      </c>
      <c r="J20" s="65">
        <v>5.09</v>
      </c>
      <c r="K20" t="s">
        <v>101</v>
      </c>
      <c r="L20" s="66">
        <v>1.7500000000000002E-2</v>
      </c>
      <c r="M20" s="66">
        <v>-5.5999999999999999E-3</v>
      </c>
      <c r="N20" s="65">
        <v>4969525.93</v>
      </c>
      <c r="O20" s="65">
        <v>112.78</v>
      </c>
      <c r="P20" s="65">
        <v>0</v>
      </c>
      <c r="Q20" s="65">
        <v>5604.6313438540001</v>
      </c>
      <c r="R20" s="66">
        <v>1.1999999999999999E-3</v>
      </c>
      <c r="S20" s="66">
        <v>2.6700000000000002E-2</v>
      </c>
      <c r="T20" s="66">
        <v>1.6000000000000001E-3</v>
      </c>
    </row>
    <row r="21" spans="1:20">
      <c r="A21" t="s">
        <v>323</v>
      </c>
      <c r="B21" t="s">
        <v>324</v>
      </c>
      <c r="C21" t="s">
        <v>99</v>
      </c>
      <c r="D21" t="s">
        <v>122</v>
      </c>
      <c r="E21" t="s">
        <v>325</v>
      </c>
      <c r="F21" t="s">
        <v>326</v>
      </c>
      <c r="G21" t="s">
        <v>327</v>
      </c>
      <c r="H21" t="s">
        <v>208</v>
      </c>
      <c r="I21" t="s">
        <v>328</v>
      </c>
      <c r="J21" s="65">
        <v>6.34</v>
      </c>
      <c r="K21" t="s">
        <v>101</v>
      </c>
      <c r="L21" s="66">
        <v>3.85E-2</v>
      </c>
      <c r="M21" s="66">
        <v>-2.2000000000000001E-3</v>
      </c>
      <c r="N21" s="65">
        <v>3206797.66</v>
      </c>
      <c r="O21" s="65">
        <v>129.53</v>
      </c>
      <c r="P21" s="65">
        <v>96.899180000000001</v>
      </c>
      <c r="Q21" s="65">
        <v>4250.6641889980001</v>
      </c>
      <c r="R21" s="66">
        <v>1.1999999999999999E-3</v>
      </c>
      <c r="S21" s="66">
        <v>2.0199999999999999E-2</v>
      </c>
      <c r="T21" s="66">
        <v>1.1999999999999999E-3</v>
      </c>
    </row>
    <row r="22" spans="1:20">
      <c r="A22" t="s">
        <v>329</v>
      </c>
      <c r="B22" t="s">
        <v>330</v>
      </c>
      <c r="C22" t="s">
        <v>99</v>
      </c>
      <c r="D22" t="s">
        <v>122</v>
      </c>
      <c r="E22" t="s">
        <v>331</v>
      </c>
      <c r="F22" t="s">
        <v>332</v>
      </c>
      <c r="G22" t="s">
        <v>333</v>
      </c>
      <c r="H22" t="s">
        <v>149</v>
      </c>
      <c r="I22" t="s">
        <v>307</v>
      </c>
      <c r="J22" s="65">
        <v>4.33</v>
      </c>
      <c r="K22" t="s">
        <v>101</v>
      </c>
      <c r="L22" s="66">
        <v>8.3000000000000001E-3</v>
      </c>
      <c r="M22" s="66">
        <v>-7.4999999999999997E-3</v>
      </c>
      <c r="N22" s="65">
        <v>3521767</v>
      </c>
      <c r="O22" s="65">
        <v>108.33</v>
      </c>
      <c r="P22" s="65">
        <v>0</v>
      </c>
      <c r="Q22" s="65">
        <v>3815.1301911</v>
      </c>
      <c r="R22" s="66">
        <v>2.3E-3</v>
      </c>
      <c r="S22" s="66">
        <v>1.8200000000000001E-2</v>
      </c>
      <c r="T22" s="66">
        <v>1.1000000000000001E-3</v>
      </c>
    </row>
    <row r="23" spans="1:20">
      <c r="A23" t="s">
        <v>334</v>
      </c>
      <c r="B23" t="s">
        <v>335</v>
      </c>
      <c r="C23" t="s">
        <v>99</v>
      </c>
      <c r="D23" t="s">
        <v>122</v>
      </c>
      <c r="E23" t="s">
        <v>336</v>
      </c>
      <c r="F23" t="s">
        <v>332</v>
      </c>
      <c r="G23" t="s">
        <v>333</v>
      </c>
      <c r="H23" t="s">
        <v>149</v>
      </c>
      <c r="I23" t="s">
        <v>337</v>
      </c>
      <c r="J23" s="65">
        <v>4.7</v>
      </c>
      <c r="K23" t="s">
        <v>101</v>
      </c>
      <c r="L23" s="66">
        <v>1.34E-2</v>
      </c>
      <c r="M23" s="66">
        <v>-2.8999999999999998E-3</v>
      </c>
      <c r="N23" s="65">
        <v>4788315.4000000004</v>
      </c>
      <c r="O23" s="65">
        <v>109.7</v>
      </c>
      <c r="P23" s="65">
        <v>0</v>
      </c>
      <c r="Q23" s="65">
        <v>5252.7819938000002</v>
      </c>
      <c r="R23" s="66">
        <v>1.4E-3</v>
      </c>
      <c r="S23" s="66">
        <v>2.5000000000000001E-2</v>
      </c>
      <c r="T23" s="66">
        <v>1.5E-3</v>
      </c>
    </row>
    <row r="24" spans="1:20">
      <c r="A24" t="s">
        <v>338</v>
      </c>
      <c r="B24" t="s">
        <v>339</v>
      </c>
      <c r="C24" t="s">
        <v>99</v>
      </c>
      <c r="D24" t="s">
        <v>122</v>
      </c>
      <c r="E24" t="s">
        <v>340</v>
      </c>
      <c r="F24" t="s">
        <v>332</v>
      </c>
      <c r="G24" t="s">
        <v>341</v>
      </c>
      <c r="H24" t="s">
        <v>208</v>
      </c>
      <c r="I24" t="s">
        <v>270</v>
      </c>
      <c r="J24" s="65">
        <v>4.13</v>
      </c>
      <c r="K24" t="s">
        <v>101</v>
      </c>
      <c r="L24" s="66">
        <v>2.3400000000000001E-2</v>
      </c>
      <c r="M24" s="66">
        <v>-2.3E-3</v>
      </c>
      <c r="N24" s="65">
        <v>3134734.9</v>
      </c>
      <c r="O24" s="65">
        <v>111</v>
      </c>
      <c r="P24" s="65">
        <v>0</v>
      </c>
      <c r="Q24" s="65">
        <v>3479.5557389999999</v>
      </c>
      <c r="R24" s="66">
        <v>1E-3</v>
      </c>
      <c r="S24" s="66">
        <v>1.66E-2</v>
      </c>
      <c r="T24" s="66">
        <v>1E-3</v>
      </c>
    </row>
    <row r="25" spans="1:20">
      <c r="A25" t="s">
        <v>342</v>
      </c>
      <c r="B25" t="s">
        <v>343</v>
      </c>
      <c r="C25" t="s">
        <v>99</v>
      </c>
      <c r="D25" t="s">
        <v>122</v>
      </c>
      <c r="E25" t="s">
        <v>317</v>
      </c>
      <c r="F25" t="s">
        <v>298</v>
      </c>
      <c r="G25" t="s">
        <v>341</v>
      </c>
      <c r="H25" t="s">
        <v>208</v>
      </c>
      <c r="I25" t="s">
        <v>344</v>
      </c>
      <c r="J25" s="65">
        <v>0.25</v>
      </c>
      <c r="K25" t="s">
        <v>101</v>
      </c>
      <c r="L25" s="66">
        <v>3.9300000000000002E-2</v>
      </c>
      <c r="M25" s="66">
        <v>0.61439999999999995</v>
      </c>
      <c r="N25" s="65">
        <v>1417710</v>
      </c>
      <c r="O25" s="65">
        <v>113.04</v>
      </c>
      <c r="P25" s="65">
        <v>15.342739999999999</v>
      </c>
      <c r="Q25" s="65">
        <v>1617.9221239999999</v>
      </c>
      <c r="R25" s="66">
        <v>1.4E-3</v>
      </c>
      <c r="S25" s="66">
        <v>7.7000000000000002E-3</v>
      </c>
      <c r="T25" s="66">
        <v>5.0000000000000001E-4</v>
      </c>
    </row>
    <row r="26" spans="1:20">
      <c r="A26" t="s">
        <v>345</v>
      </c>
      <c r="B26" t="s">
        <v>346</v>
      </c>
      <c r="C26" t="s">
        <v>99</v>
      </c>
      <c r="D26" t="s">
        <v>122</v>
      </c>
      <c r="E26" t="s">
        <v>347</v>
      </c>
      <c r="F26" t="s">
        <v>348</v>
      </c>
      <c r="G26" t="s">
        <v>349</v>
      </c>
      <c r="H26" t="s">
        <v>208</v>
      </c>
      <c r="I26" t="s">
        <v>350</v>
      </c>
      <c r="J26" s="65">
        <v>7.15</v>
      </c>
      <c r="K26" t="s">
        <v>101</v>
      </c>
      <c r="L26" s="66">
        <v>5.1499999999999997E-2</v>
      </c>
      <c r="M26" s="66">
        <v>8.8000000000000005E-3</v>
      </c>
      <c r="N26" s="65">
        <v>2502580.7799999998</v>
      </c>
      <c r="O26" s="65">
        <v>162.91</v>
      </c>
      <c r="P26" s="65">
        <v>0</v>
      </c>
      <c r="Q26" s="65">
        <v>4076.9543486980001</v>
      </c>
      <c r="R26" s="66">
        <v>6.9999999999999999E-4</v>
      </c>
      <c r="S26" s="66">
        <v>1.9400000000000001E-2</v>
      </c>
      <c r="T26" s="66">
        <v>1.1999999999999999E-3</v>
      </c>
    </row>
    <row r="27" spans="1:20">
      <c r="A27" t="s">
        <v>351</v>
      </c>
      <c r="B27" t="s">
        <v>352</v>
      </c>
      <c r="C27" t="s">
        <v>99</v>
      </c>
      <c r="D27" t="s">
        <v>122</v>
      </c>
      <c r="E27" t="s">
        <v>353</v>
      </c>
      <c r="F27" t="s">
        <v>332</v>
      </c>
      <c r="G27" t="s">
        <v>349</v>
      </c>
      <c r="H27" t="s">
        <v>208</v>
      </c>
      <c r="I27" t="s">
        <v>307</v>
      </c>
      <c r="J27" s="65">
        <v>1.4</v>
      </c>
      <c r="K27" t="s">
        <v>101</v>
      </c>
      <c r="L27" s="66">
        <v>4.4499999999999998E-2</v>
      </c>
      <c r="M27" s="66">
        <v>-1.01E-2</v>
      </c>
      <c r="N27" s="65">
        <v>2245764.67</v>
      </c>
      <c r="O27" s="65">
        <v>111.85</v>
      </c>
      <c r="P27" s="65">
        <v>0</v>
      </c>
      <c r="Q27" s="65">
        <v>2511.887783395</v>
      </c>
      <c r="R27" s="66">
        <v>5.4000000000000003E-3</v>
      </c>
      <c r="S27" s="66">
        <v>1.2E-2</v>
      </c>
      <c r="T27" s="66">
        <v>6.9999999999999999E-4</v>
      </c>
    </row>
    <row r="28" spans="1:20">
      <c r="A28" t="s">
        <v>354</v>
      </c>
      <c r="B28" t="s">
        <v>355</v>
      </c>
      <c r="C28" t="s">
        <v>99</v>
      </c>
      <c r="D28" t="s">
        <v>122</v>
      </c>
      <c r="E28" t="s">
        <v>356</v>
      </c>
      <c r="F28" t="s">
        <v>357</v>
      </c>
      <c r="G28" t="s">
        <v>349</v>
      </c>
      <c r="H28" t="s">
        <v>208</v>
      </c>
      <c r="I28" t="s">
        <v>358</v>
      </c>
      <c r="J28" s="65">
        <v>2.39</v>
      </c>
      <c r="K28" t="s">
        <v>101</v>
      </c>
      <c r="L28" s="66">
        <v>5.3499999999999999E-2</v>
      </c>
      <c r="M28" s="66">
        <v>1.3100000000000001E-2</v>
      </c>
      <c r="N28" s="65">
        <v>3253372</v>
      </c>
      <c r="O28" s="65">
        <v>113.93</v>
      </c>
      <c r="P28" s="65">
        <v>0</v>
      </c>
      <c r="Q28" s="65">
        <v>3706.5667195999999</v>
      </c>
      <c r="R28" s="66">
        <v>3.0000000000000001E-3</v>
      </c>
      <c r="S28" s="66">
        <v>1.7600000000000001E-2</v>
      </c>
      <c r="T28" s="66">
        <v>1.1000000000000001E-3</v>
      </c>
    </row>
    <row r="29" spans="1:20">
      <c r="A29" t="s">
        <v>359</v>
      </c>
      <c r="B29" t="s">
        <v>360</v>
      </c>
      <c r="C29" t="s">
        <v>99</v>
      </c>
      <c r="D29" t="s">
        <v>122</v>
      </c>
      <c r="E29" t="s">
        <v>356</v>
      </c>
      <c r="F29" t="s">
        <v>357</v>
      </c>
      <c r="G29" t="s">
        <v>349</v>
      </c>
      <c r="H29" t="s">
        <v>208</v>
      </c>
      <c r="I29" t="s">
        <v>361</v>
      </c>
      <c r="J29" s="65">
        <v>4.6100000000000003</v>
      </c>
      <c r="K29" t="s">
        <v>101</v>
      </c>
      <c r="L29" s="66">
        <v>2.7799999999999998E-2</v>
      </c>
      <c r="M29" s="66">
        <v>2.0400000000000001E-2</v>
      </c>
      <c r="N29" s="65">
        <v>5796896</v>
      </c>
      <c r="O29" s="65">
        <v>104.08</v>
      </c>
      <c r="P29" s="65">
        <v>0</v>
      </c>
      <c r="Q29" s="65">
        <v>6033.4093567999998</v>
      </c>
      <c r="R29" s="66">
        <v>3.3E-3</v>
      </c>
      <c r="S29" s="66">
        <v>2.87E-2</v>
      </c>
      <c r="T29" s="66">
        <v>1.6999999999999999E-3</v>
      </c>
    </row>
    <row r="30" spans="1:20">
      <c r="A30" t="s">
        <v>362</v>
      </c>
      <c r="B30" t="s">
        <v>363</v>
      </c>
      <c r="C30" t="s">
        <v>99</v>
      </c>
      <c r="D30" t="s">
        <v>122</v>
      </c>
      <c r="E30" t="s">
        <v>364</v>
      </c>
      <c r="F30" t="s">
        <v>332</v>
      </c>
      <c r="G30" t="s">
        <v>349</v>
      </c>
      <c r="H30" t="s">
        <v>208</v>
      </c>
      <c r="I30" t="s">
        <v>365</v>
      </c>
      <c r="J30" s="65">
        <v>6.06</v>
      </c>
      <c r="K30" t="s">
        <v>101</v>
      </c>
      <c r="L30" s="66">
        <v>2.81E-2</v>
      </c>
      <c r="M30" s="66">
        <v>4.0000000000000001E-3</v>
      </c>
      <c r="N30" s="65">
        <v>120773.95</v>
      </c>
      <c r="O30" s="65">
        <v>117.46</v>
      </c>
      <c r="P30" s="65">
        <v>0</v>
      </c>
      <c r="Q30" s="65">
        <v>141.86108167</v>
      </c>
      <c r="R30" s="66">
        <v>2.9999999999999997E-4</v>
      </c>
      <c r="S30" s="66">
        <v>6.9999999999999999E-4</v>
      </c>
      <c r="T30" s="66">
        <v>0</v>
      </c>
    </row>
    <row r="31" spans="1:20">
      <c r="A31" t="s">
        <v>366</v>
      </c>
      <c r="B31" t="s">
        <v>367</v>
      </c>
      <c r="C31" t="s">
        <v>99</v>
      </c>
      <c r="D31" t="s">
        <v>122</v>
      </c>
      <c r="E31" t="s">
        <v>368</v>
      </c>
      <c r="F31" t="s">
        <v>298</v>
      </c>
      <c r="G31" t="s">
        <v>349</v>
      </c>
      <c r="H31" t="s">
        <v>208</v>
      </c>
      <c r="I31" t="s">
        <v>369</v>
      </c>
      <c r="J31" s="65">
        <v>0.75</v>
      </c>
      <c r="K31" t="s">
        <v>101</v>
      </c>
      <c r="L31" s="66">
        <v>4.4999999999999998E-2</v>
      </c>
      <c r="M31" s="66">
        <v>-5.7999999999999996E-3</v>
      </c>
      <c r="N31" s="65">
        <v>1657219</v>
      </c>
      <c r="O31" s="65">
        <v>125.33</v>
      </c>
      <c r="P31" s="65">
        <v>22.502130000000001</v>
      </c>
      <c r="Q31" s="65">
        <v>2099.4947026999998</v>
      </c>
      <c r="R31" s="66">
        <v>1E-3</v>
      </c>
      <c r="S31" s="66">
        <v>0.01</v>
      </c>
      <c r="T31" s="66">
        <v>5.9999999999999995E-4</v>
      </c>
    </row>
    <row r="32" spans="1:20">
      <c r="A32" t="s">
        <v>370</v>
      </c>
      <c r="B32" t="s">
        <v>371</v>
      </c>
      <c r="C32" t="s">
        <v>99</v>
      </c>
      <c r="D32" t="s">
        <v>122</v>
      </c>
      <c r="E32" t="s">
        <v>372</v>
      </c>
      <c r="F32" t="s">
        <v>332</v>
      </c>
      <c r="G32" t="s">
        <v>373</v>
      </c>
      <c r="H32" t="s">
        <v>149</v>
      </c>
      <c r="I32" t="s">
        <v>270</v>
      </c>
      <c r="J32" s="65">
        <v>6.15</v>
      </c>
      <c r="K32" t="s">
        <v>101</v>
      </c>
      <c r="L32" s="66">
        <v>1.9599999999999999E-2</v>
      </c>
      <c r="M32" s="66">
        <v>3.2000000000000002E-3</v>
      </c>
      <c r="N32" s="65">
        <v>265404</v>
      </c>
      <c r="O32" s="65">
        <v>112.3</v>
      </c>
      <c r="P32" s="65">
        <v>0</v>
      </c>
      <c r="Q32" s="65">
        <v>298.04869200000002</v>
      </c>
      <c r="R32" s="66">
        <v>2.9999999999999997E-4</v>
      </c>
      <c r="S32" s="66">
        <v>1.4E-3</v>
      </c>
      <c r="T32" s="66">
        <v>1E-4</v>
      </c>
    </row>
    <row r="33" spans="1:20">
      <c r="A33" t="s">
        <v>374</v>
      </c>
      <c r="B33" t="s">
        <v>375</v>
      </c>
      <c r="C33" t="s">
        <v>99</v>
      </c>
      <c r="D33" t="s">
        <v>122</v>
      </c>
      <c r="E33" t="s">
        <v>317</v>
      </c>
      <c r="F33" t="s">
        <v>298</v>
      </c>
      <c r="G33" t="s">
        <v>373</v>
      </c>
      <c r="H33" t="s">
        <v>149</v>
      </c>
      <c r="I33" t="s">
        <v>376</v>
      </c>
      <c r="J33" s="65">
        <v>2.08</v>
      </c>
      <c r="K33" t="s">
        <v>101</v>
      </c>
      <c r="L33" s="66">
        <v>1.4200000000000001E-2</v>
      </c>
      <c r="M33" s="66">
        <v>-0.99450000000000005</v>
      </c>
      <c r="N33" s="65">
        <v>187</v>
      </c>
      <c r="O33" s="65">
        <v>5235400</v>
      </c>
      <c r="P33" s="65">
        <v>0</v>
      </c>
      <c r="Q33" s="65">
        <v>9790.1980000000003</v>
      </c>
      <c r="R33" s="66">
        <v>0</v>
      </c>
      <c r="S33" s="66">
        <v>4.6600000000000003E-2</v>
      </c>
      <c r="T33" s="66">
        <v>2.8E-3</v>
      </c>
    </row>
    <row r="34" spans="1:20">
      <c r="A34" t="s">
        <v>377</v>
      </c>
      <c r="B34" t="s">
        <v>378</v>
      </c>
      <c r="C34" t="s">
        <v>99</v>
      </c>
      <c r="D34" t="s">
        <v>122</v>
      </c>
      <c r="E34" t="s">
        <v>379</v>
      </c>
      <c r="F34" t="s">
        <v>326</v>
      </c>
      <c r="G34" t="s">
        <v>349</v>
      </c>
      <c r="H34" t="s">
        <v>208</v>
      </c>
      <c r="I34" t="s">
        <v>307</v>
      </c>
      <c r="J34" s="65">
        <v>5.0999999999999996</v>
      </c>
      <c r="K34" t="s">
        <v>101</v>
      </c>
      <c r="L34" s="66">
        <v>1.23E-2</v>
      </c>
      <c r="M34" s="66">
        <v>4.0000000000000002E-4</v>
      </c>
      <c r="N34" s="65">
        <v>3268518.89</v>
      </c>
      <c r="O34" s="65">
        <v>107.3</v>
      </c>
      <c r="P34" s="65">
        <v>0</v>
      </c>
      <c r="Q34" s="65">
        <v>3507.12076897</v>
      </c>
      <c r="R34" s="66">
        <v>2.0999999999999999E-3</v>
      </c>
      <c r="S34" s="66">
        <v>1.67E-2</v>
      </c>
      <c r="T34" s="66">
        <v>1E-3</v>
      </c>
    </row>
    <row r="35" spans="1:20">
      <c r="A35" t="s">
        <v>380</v>
      </c>
      <c r="B35" t="s">
        <v>381</v>
      </c>
      <c r="C35" t="s">
        <v>99</v>
      </c>
      <c r="D35" t="s">
        <v>122</v>
      </c>
      <c r="E35" t="s">
        <v>382</v>
      </c>
      <c r="F35" t="s">
        <v>332</v>
      </c>
      <c r="G35" t="s">
        <v>383</v>
      </c>
      <c r="H35" t="s">
        <v>208</v>
      </c>
      <c r="I35" t="s">
        <v>384</v>
      </c>
      <c r="J35" s="65">
        <v>6.87</v>
      </c>
      <c r="K35" t="s">
        <v>101</v>
      </c>
      <c r="L35" s="66">
        <v>8.3999999999999995E-3</v>
      </c>
      <c r="M35" s="66">
        <v>8.0999999999999996E-3</v>
      </c>
      <c r="N35" s="65">
        <v>3107640</v>
      </c>
      <c r="O35" s="65">
        <v>101.21</v>
      </c>
      <c r="P35" s="65">
        <v>0</v>
      </c>
      <c r="Q35" s="65">
        <v>3145.242444</v>
      </c>
      <c r="R35" s="66">
        <v>4.3E-3</v>
      </c>
      <c r="S35" s="66">
        <v>1.4999999999999999E-2</v>
      </c>
      <c r="T35" s="66">
        <v>8.9999999999999998E-4</v>
      </c>
    </row>
    <row r="36" spans="1:20">
      <c r="A36" t="s">
        <v>385</v>
      </c>
      <c r="B36" t="s">
        <v>386</v>
      </c>
      <c r="C36" t="s">
        <v>99</v>
      </c>
      <c r="D36" t="s">
        <v>122</v>
      </c>
      <c r="E36" t="s">
        <v>387</v>
      </c>
      <c r="F36" t="s">
        <v>332</v>
      </c>
      <c r="G36" t="s">
        <v>383</v>
      </c>
      <c r="H36" t="s">
        <v>208</v>
      </c>
      <c r="I36" t="s">
        <v>388</v>
      </c>
      <c r="J36" s="65">
        <v>3.42</v>
      </c>
      <c r="K36" t="s">
        <v>101</v>
      </c>
      <c r="L36" s="66">
        <v>2.1499999999999998E-2</v>
      </c>
      <c r="M36" s="66">
        <v>3.0999999999999999E-3</v>
      </c>
      <c r="N36" s="65">
        <v>4950236</v>
      </c>
      <c r="O36" s="65">
        <v>108.76</v>
      </c>
      <c r="P36" s="65">
        <v>0</v>
      </c>
      <c r="Q36" s="65">
        <v>5383.8766735999998</v>
      </c>
      <c r="R36" s="66">
        <v>3.5999999999999999E-3</v>
      </c>
      <c r="S36" s="66">
        <v>2.5600000000000001E-2</v>
      </c>
      <c r="T36" s="66">
        <v>1.5E-3</v>
      </c>
    </row>
    <row r="37" spans="1:20">
      <c r="A37" t="s">
        <v>389</v>
      </c>
      <c r="B37" t="s">
        <v>390</v>
      </c>
      <c r="C37" t="s">
        <v>99</v>
      </c>
      <c r="D37" t="s">
        <v>122</v>
      </c>
      <c r="E37" t="s">
        <v>391</v>
      </c>
      <c r="F37" t="s">
        <v>357</v>
      </c>
      <c r="G37" t="s">
        <v>392</v>
      </c>
      <c r="H37" t="s">
        <v>149</v>
      </c>
      <c r="I37" t="s">
        <v>307</v>
      </c>
      <c r="J37" s="65">
        <v>1.08</v>
      </c>
      <c r="K37" t="s">
        <v>101</v>
      </c>
      <c r="L37" s="66">
        <v>3.6999999999999998E-2</v>
      </c>
      <c r="M37" s="66">
        <v>-9.4999999999999998E-3</v>
      </c>
      <c r="N37" s="65">
        <v>3623847</v>
      </c>
      <c r="O37" s="65">
        <v>107.05</v>
      </c>
      <c r="P37" s="65">
        <v>0</v>
      </c>
      <c r="Q37" s="65">
        <v>3879.3282134999999</v>
      </c>
      <c r="R37" s="66">
        <v>4.7999999999999996E-3</v>
      </c>
      <c r="S37" s="66">
        <v>1.8499999999999999E-2</v>
      </c>
      <c r="T37" s="66">
        <v>1.1000000000000001E-3</v>
      </c>
    </row>
    <row r="38" spans="1:20">
      <c r="A38" t="s">
        <v>393</v>
      </c>
      <c r="B38" t="s">
        <v>394</v>
      </c>
      <c r="C38" t="s">
        <v>99</v>
      </c>
      <c r="D38" t="s">
        <v>122</v>
      </c>
      <c r="E38" t="s">
        <v>395</v>
      </c>
      <c r="F38" t="s">
        <v>332</v>
      </c>
      <c r="G38" t="s">
        <v>396</v>
      </c>
      <c r="H38" t="s">
        <v>208</v>
      </c>
      <c r="I38" t="s">
        <v>397</v>
      </c>
      <c r="J38" s="65">
        <v>3.5</v>
      </c>
      <c r="K38" t="s">
        <v>101</v>
      </c>
      <c r="L38" s="66">
        <v>3.0599999999999999E-2</v>
      </c>
      <c r="M38" s="66">
        <v>-1.6000000000000001E-3</v>
      </c>
      <c r="N38" s="65">
        <v>520428.09</v>
      </c>
      <c r="O38" s="65">
        <v>113.59</v>
      </c>
      <c r="P38" s="65">
        <v>0</v>
      </c>
      <c r="Q38" s="65">
        <v>591.15426743099999</v>
      </c>
      <c r="R38" s="66">
        <v>1.1000000000000001E-3</v>
      </c>
      <c r="S38" s="66">
        <v>2.8E-3</v>
      </c>
      <c r="T38" s="66">
        <v>2.0000000000000001E-4</v>
      </c>
    </row>
    <row r="39" spans="1:20">
      <c r="A39" t="s">
        <v>398</v>
      </c>
      <c r="B39" t="s">
        <v>399</v>
      </c>
      <c r="C39" t="s">
        <v>99</v>
      </c>
      <c r="D39" t="s">
        <v>122</v>
      </c>
      <c r="E39" t="s">
        <v>400</v>
      </c>
      <c r="F39" t="s">
        <v>401</v>
      </c>
      <c r="G39" t="s">
        <v>396</v>
      </c>
      <c r="H39" t="s">
        <v>208</v>
      </c>
      <c r="I39" t="s">
        <v>402</v>
      </c>
      <c r="J39" s="65">
        <v>2.67</v>
      </c>
      <c r="K39" t="s">
        <v>101</v>
      </c>
      <c r="L39" s="66">
        <v>4.3400000000000001E-2</v>
      </c>
      <c r="M39" s="66">
        <v>-1E-3</v>
      </c>
      <c r="N39" s="65">
        <v>1.48</v>
      </c>
      <c r="O39" s="65">
        <v>112.49</v>
      </c>
      <c r="P39" s="65">
        <v>2.1000000000000001E-4</v>
      </c>
      <c r="Q39" s="65">
        <v>1.874852E-3</v>
      </c>
      <c r="R39" s="66">
        <v>0</v>
      </c>
      <c r="S39" s="66">
        <v>0</v>
      </c>
      <c r="T39" s="66">
        <v>0</v>
      </c>
    </row>
    <row r="40" spans="1:20">
      <c r="A40" t="s">
        <v>403</v>
      </c>
      <c r="B40" t="s">
        <v>404</v>
      </c>
      <c r="C40" t="s">
        <v>99</v>
      </c>
      <c r="D40" t="s">
        <v>122</v>
      </c>
      <c r="E40" t="s">
        <v>405</v>
      </c>
      <c r="F40" t="s">
        <v>357</v>
      </c>
      <c r="G40" t="s">
        <v>406</v>
      </c>
      <c r="H40" t="s">
        <v>149</v>
      </c>
      <c r="I40" t="s">
        <v>307</v>
      </c>
      <c r="J40" s="65">
        <v>2.1800000000000002</v>
      </c>
      <c r="K40" t="s">
        <v>101</v>
      </c>
      <c r="L40" s="66">
        <v>4.65E-2</v>
      </c>
      <c r="M40" s="66">
        <v>3.3999999999999998E-3</v>
      </c>
      <c r="N40" s="65">
        <v>3419686</v>
      </c>
      <c r="O40" s="65">
        <v>111.46</v>
      </c>
      <c r="P40" s="65">
        <v>0</v>
      </c>
      <c r="Q40" s="65">
        <v>3811.5820156</v>
      </c>
      <c r="R40" s="66">
        <v>4.7999999999999996E-3</v>
      </c>
      <c r="S40" s="66">
        <v>1.8100000000000002E-2</v>
      </c>
      <c r="T40" s="66">
        <v>1.1000000000000001E-3</v>
      </c>
    </row>
    <row r="41" spans="1:20">
      <c r="A41" t="s">
        <v>407</v>
      </c>
      <c r="B41" t="s">
        <v>408</v>
      </c>
      <c r="C41" t="s">
        <v>99</v>
      </c>
      <c r="D41" t="s">
        <v>122</v>
      </c>
      <c r="E41" t="s">
        <v>405</v>
      </c>
      <c r="F41" t="s">
        <v>357</v>
      </c>
      <c r="G41" t="s">
        <v>406</v>
      </c>
      <c r="H41" t="s">
        <v>149</v>
      </c>
      <c r="I41" t="s">
        <v>409</v>
      </c>
      <c r="J41" s="65">
        <v>5.85</v>
      </c>
      <c r="K41" t="s">
        <v>101</v>
      </c>
      <c r="L41" s="66">
        <v>2.4500000000000001E-2</v>
      </c>
      <c r="M41" s="66">
        <v>1.7999999999999999E-2</v>
      </c>
      <c r="N41" s="65">
        <v>750373</v>
      </c>
      <c r="O41" s="65">
        <v>104.8</v>
      </c>
      <c r="P41" s="65">
        <v>0</v>
      </c>
      <c r="Q41" s="65">
        <v>786.39090399999998</v>
      </c>
      <c r="R41" s="66">
        <v>5.0000000000000001E-3</v>
      </c>
      <c r="S41" s="66">
        <v>3.7000000000000002E-3</v>
      </c>
      <c r="T41" s="66">
        <v>2.0000000000000001E-4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412</v>
      </c>
      <c r="F42" t="s">
        <v>332</v>
      </c>
      <c r="G42" t="s">
        <v>413</v>
      </c>
      <c r="H42" t="s">
        <v>208</v>
      </c>
      <c r="I42" t="s">
        <v>414</v>
      </c>
      <c r="J42" s="65">
        <v>5.01</v>
      </c>
      <c r="K42" t="s">
        <v>101</v>
      </c>
      <c r="L42" s="66">
        <v>3.3000000000000002E-2</v>
      </c>
      <c r="M42" s="66">
        <v>2.4400000000000002E-2</v>
      </c>
      <c r="N42" s="65">
        <v>1268570</v>
      </c>
      <c r="O42" s="65">
        <v>106.3</v>
      </c>
      <c r="P42" s="65">
        <v>0</v>
      </c>
      <c r="Q42" s="65">
        <v>1348.48991</v>
      </c>
      <c r="R42" s="66">
        <v>6.3E-3</v>
      </c>
      <c r="S42" s="66">
        <v>6.4000000000000003E-3</v>
      </c>
      <c r="T42" s="66">
        <v>4.0000000000000002E-4</v>
      </c>
    </row>
    <row r="43" spans="1:20">
      <c r="A43" t="s">
        <v>415</v>
      </c>
      <c r="B43" t="s">
        <v>416</v>
      </c>
      <c r="C43" t="s">
        <v>99</v>
      </c>
      <c r="D43" t="s">
        <v>122</v>
      </c>
      <c r="E43" t="s">
        <v>417</v>
      </c>
      <c r="F43" t="s">
        <v>357</v>
      </c>
      <c r="G43" t="s">
        <v>418</v>
      </c>
      <c r="H43" t="s">
        <v>208</v>
      </c>
      <c r="I43" t="s">
        <v>419</v>
      </c>
      <c r="J43" s="65">
        <v>3.34</v>
      </c>
      <c r="K43" t="s">
        <v>101</v>
      </c>
      <c r="L43" s="66">
        <v>2.6499999999999999E-2</v>
      </c>
      <c r="M43" s="66">
        <v>2.7199999999999998E-2</v>
      </c>
      <c r="N43" s="65">
        <v>113641.8</v>
      </c>
      <c r="O43" s="65">
        <v>100.7</v>
      </c>
      <c r="P43" s="65">
        <v>0</v>
      </c>
      <c r="Q43" s="65">
        <v>114.43729260000001</v>
      </c>
      <c r="R43" s="66">
        <v>8.0000000000000004E-4</v>
      </c>
      <c r="S43" s="66">
        <v>5.0000000000000001E-4</v>
      </c>
      <c r="T43" s="66">
        <v>0</v>
      </c>
    </row>
    <row r="44" spans="1:20">
      <c r="A44" s="67" t="s">
        <v>252</v>
      </c>
      <c r="B44" s="14"/>
      <c r="C44" s="14"/>
      <c r="D44" s="14"/>
      <c r="E44" s="14"/>
      <c r="J44" s="69">
        <v>3.27</v>
      </c>
      <c r="M44" s="68">
        <v>1.23E-2</v>
      </c>
      <c r="N44" s="69">
        <v>80844153.549999997</v>
      </c>
      <c r="P44" s="69">
        <v>0</v>
      </c>
      <c r="Q44" s="69">
        <v>85154.192667078998</v>
      </c>
      <c r="S44" s="68">
        <v>0.40539999999999998</v>
      </c>
      <c r="T44" s="68">
        <v>2.41E-2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422</v>
      </c>
      <c r="F45" t="s">
        <v>298</v>
      </c>
      <c r="G45" t="s">
        <v>207</v>
      </c>
      <c r="H45" t="s">
        <v>208</v>
      </c>
      <c r="I45" t="s">
        <v>423</v>
      </c>
      <c r="J45" s="65">
        <v>2.15</v>
      </c>
      <c r="K45" t="s">
        <v>101</v>
      </c>
      <c r="L45" s="66">
        <v>1.8700000000000001E-2</v>
      </c>
      <c r="M45" s="66">
        <v>4.4999999999999997E-3</v>
      </c>
      <c r="N45" s="65">
        <v>7707802.29</v>
      </c>
      <c r="O45" s="65">
        <v>103.67</v>
      </c>
      <c r="P45" s="65">
        <v>0</v>
      </c>
      <c r="Q45" s="65">
        <v>7990.6786340429999</v>
      </c>
      <c r="R45" s="66">
        <v>7.0000000000000001E-3</v>
      </c>
      <c r="S45" s="66">
        <v>3.7999999999999999E-2</v>
      </c>
      <c r="T45" s="66">
        <v>2.3E-3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422</v>
      </c>
      <c r="F46" t="s">
        <v>298</v>
      </c>
      <c r="G46" t="s">
        <v>207</v>
      </c>
      <c r="H46" t="s">
        <v>208</v>
      </c>
      <c r="I46" t="s">
        <v>426</v>
      </c>
      <c r="J46" s="65">
        <v>4.91</v>
      </c>
      <c r="K46" t="s">
        <v>101</v>
      </c>
      <c r="L46" s="66">
        <v>2.6800000000000001E-2</v>
      </c>
      <c r="M46" s="66">
        <v>1.01E-2</v>
      </c>
      <c r="N46" s="65">
        <v>9802322</v>
      </c>
      <c r="O46" s="65">
        <v>109.16</v>
      </c>
      <c r="P46" s="65">
        <v>0</v>
      </c>
      <c r="Q46" s="65">
        <v>10700.2146952</v>
      </c>
      <c r="R46" s="66">
        <v>4.4999999999999997E-3</v>
      </c>
      <c r="S46" s="66">
        <v>5.0900000000000001E-2</v>
      </c>
      <c r="T46" s="66">
        <v>3.0000000000000001E-3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297</v>
      </c>
      <c r="F47" t="s">
        <v>298</v>
      </c>
      <c r="G47" t="s">
        <v>207</v>
      </c>
      <c r="H47" t="s">
        <v>208</v>
      </c>
      <c r="I47" t="s">
        <v>429</v>
      </c>
      <c r="J47" s="65">
        <v>2.9</v>
      </c>
      <c r="K47" t="s">
        <v>101</v>
      </c>
      <c r="L47" s="66">
        <v>3.0099999999999998E-2</v>
      </c>
      <c r="M47" s="66">
        <v>6.1000000000000004E-3</v>
      </c>
      <c r="N47" s="65">
        <v>2851294</v>
      </c>
      <c r="O47" s="65">
        <v>107.13</v>
      </c>
      <c r="P47" s="65">
        <v>0</v>
      </c>
      <c r="Q47" s="65">
        <v>3054.5912622000001</v>
      </c>
      <c r="R47" s="66">
        <v>2.5000000000000001E-3</v>
      </c>
      <c r="S47" s="66">
        <v>1.4500000000000001E-2</v>
      </c>
      <c r="T47" s="66">
        <v>8.9999999999999998E-4</v>
      </c>
    </row>
    <row r="48" spans="1:20">
      <c r="A48" t="s">
        <v>430</v>
      </c>
      <c r="B48" t="s">
        <v>431</v>
      </c>
      <c r="C48" t="s">
        <v>99</v>
      </c>
      <c r="D48" t="s">
        <v>122</v>
      </c>
      <c r="E48" t="s">
        <v>306</v>
      </c>
      <c r="F48" t="s">
        <v>298</v>
      </c>
      <c r="G48" t="s">
        <v>207</v>
      </c>
      <c r="H48" t="s">
        <v>208</v>
      </c>
      <c r="I48" t="s">
        <v>432</v>
      </c>
      <c r="J48" s="65">
        <v>3.93</v>
      </c>
      <c r="K48" t="s">
        <v>101</v>
      </c>
      <c r="L48" s="66">
        <v>2.98E-2</v>
      </c>
      <c r="M48" s="66">
        <v>8.3000000000000001E-3</v>
      </c>
      <c r="N48" s="65">
        <v>4376272</v>
      </c>
      <c r="O48" s="65">
        <v>111.23</v>
      </c>
      <c r="P48" s="65">
        <v>0</v>
      </c>
      <c r="Q48" s="65">
        <v>4867.7273456000003</v>
      </c>
      <c r="R48" s="66">
        <v>1.6999999999999999E-3</v>
      </c>
      <c r="S48" s="66">
        <v>2.3199999999999998E-2</v>
      </c>
      <c r="T48" s="66">
        <v>1.4E-3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435</v>
      </c>
      <c r="F49" t="s">
        <v>436</v>
      </c>
      <c r="G49" t="s">
        <v>437</v>
      </c>
      <c r="H49" t="s">
        <v>149</v>
      </c>
      <c r="I49" t="s">
        <v>299</v>
      </c>
      <c r="J49" s="65">
        <v>1.65</v>
      </c>
      <c r="K49" t="s">
        <v>101</v>
      </c>
      <c r="L49" s="66">
        <v>1.49E-2</v>
      </c>
      <c r="M49" s="66">
        <v>4.7999999999999996E-3</v>
      </c>
      <c r="N49" s="65">
        <v>2576223.9500000002</v>
      </c>
      <c r="O49" s="65">
        <v>102.16</v>
      </c>
      <c r="P49" s="65">
        <v>0</v>
      </c>
      <c r="Q49" s="65">
        <v>2631.8703873200002</v>
      </c>
      <c r="R49" s="66">
        <v>3.0999999999999999E-3</v>
      </c>
      <c r="S49" s="66">
        <v>1.2500000000000001E-2</v>
      </c>
      <c r="T49" s="66">
        <v>6.9999999999999999E-4</v>
      </c>
    </row>
    <row r="50" spans="1:20">
      <c r="A50" t="s">
        <v>438</v>
      </c>
      <c r="B50" t="s">
        <v>439</v>
      </c>
      <c r="C50" t="s">
        <v>99</v>
      </c>
      <c r="D50" t="s">
        <v>122</v>
      </c>
      <c r="E50" t="s">
        <v>440</v>
      </c>
      <c r="F50" t="s">
        <v>348</v>
      </c>
      <c r="G50" t="s">
        <v>341</v>
      </c>
      <c r="H50" t="s">
        <v>208</v>
      </c>
      <c r="I50" t="s">
        <v>441</v>
      </c>
      <c r="J50" s="65">
        <v>1.97</v>
      </c>
      <c r="K50" t="s">
        <v>101</v>
      </c>
      <c r="L50" s="66">
        <v>2.4500000000000001E-2</v>
      </c>
      <c r="M50" s="66">
        <v>4.7999999999999996E-3</v>
      </c>
      <c r="N50" s="65">
        <v>4904611.5</v>
      </c>
      <c r="O50" s="65">
        <v>103.93</v>
      </c>
      <c r="P50" s="65">
        <v>0</v>
      </c>
      <c r="Q50" s="65">
        <v>5097.3627319500001</v>
      </c>
      <c r="R50" s="66">
        <v>4.1999999999999997E-3</v>
      </c>
      <c r="S50" s="66">
        <v>2.4299999999999999E-2</v>
      </c>
      <c r="T50" s="66">
        <v>1.4E-3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445</v>
      </c>
      <c r="G51" t="s">
        <v>437</v>
      </c>
      <c r="H51" t="s">
        <v>149</v>
      </c>
      <c r="I51" t="s">
        <v>350</v>
      </c>
      <c r="J51" s="65">
        <v>1.97</v>
      </c>
      <c r="K51" t="s">
        <v>101</v>
      </c>
      <c r="L51" s="66">
        <v>3.39E-2</v>
      </c>
      <c r="M51" s="66">
        <v>9.7999999999999997E-3</v>
      </c>
      <c r="N51" s="65">
        <v>5486363</v>
      </c>
      <c r="O51" s="65">
        <v>104.74</v>
      </c>
      <c r="P51" s="65">
        <v>0</v>
      </c>
      <c r="Q51" s="65">
        <v>5746.4166062000004</v>
      </c>
      <c r="R51" s="66">
        <v>7.7000000000000002E-3</v>
      </c>
      <c r="S51" s="66">
        <v>2.7400000000000001E-2</v>
      </c>
      <c r="T51" s="66">
        <v>1.6000000000000001E-3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357</v>
      </c>
      <c r="G52" t="s">
        <v>437</v>
      </c>
      <c r="H52" t="s">
        <v>149</v>
      </c>
      <c r="I52" t="s">
        <v>397</v>
      </c>
      <c r="J52" s="65">
        <v>6.4</v>
      </c>
      <c r="K52" t="s">
        <v>101</v>
      </c>
      <c r="L52" s="66">
        <v>3.6900000000000002E-2</v>
      </c>
      <c r="M52" s="66">
        <v>2.0899999999999998E-2</v>
      </c>
      <c r="N52" s="65">
        <v>2058664.08</v>
      </c>
      <c r="O52" s="65">
        <v>111.2</v>
      </c>
      <c r="P52" s="65">
        <v>0</v>
      </c>
      <c r="Q52" s="65">
        <v>2289.23445696</v>
      </c>
      <c r="R52" s="66">
        <v>6.7000000000000002E-3</v>
      </c>
      <c r="S52" s="66">
        <v>1.09E-2</v>
      </c>
      <c r="T52" s="66">
        <v>5.9999999999999995E-4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452</v>
      </c>
      <c r="G53" t="s">
        <v>341</v>
      </c>
      <c r="H53" t="s">
        <v>208</v>
      </c>
      <c r="I53" t="s">
        <v>350</v>
      </c>
      <c r="J53" s="65">
        <v>1.66</v>
      </c>
      <c r="K53" t="s">
        <v>101</v>
      </c>
      <c r="L53" s="66">
        <v>1.0500000000000001E-2</v>
      </c>
      <c r="M53" s="66">
        <v>1.9E-3</v>
      </c>
      <c r="N53" s="65">
        <v>2200000</v>
      </c>
      <c r="O53" s="65">
        <v>101.78</v>
      </c>
      <c r="P53" s="65">
        <v>0</v>
      </c>
      <c r="Q53" s="65">
        <v>2239.16</v>
      </c>
      <c r="R53" s="66">
        <v>4.7000000000000002E-3</v>
      </c>
      <c r="S53" s="66">
        <v>1.0699999999999999E-2</v>
      </c>
      <c r="T53" s="66">
        <v>5.9999999999999995E-4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455</v>
      </c>
      <c r="F54" t="s">
        <v>131</v>
      </c>
      <c r="G54" t="s">
        <v>349</v>
      </c>
      <c r="H54" t="s">
        <v>208</v>
      </c>
      <c r="I54" t="s">
        <v>456</v>
      </c>
      <c r="J54" s="65">
        <v>3.27</v>
      </c>
      <c r="K54" t="s">
        <v>101</v>
      </c>
      <c r="L54" s="66">
        <v>3.6499999999999998E-2</v>
      </c>
      <c r="M54" s="66">
        <v>1.1599999999999999E-2</v>
      </c>
      <c r="N54" s="65">
        <v>54877</v>
      </c>
      <c r="O54" s="65">
        <v>109.66</v>
      </c>
      <c r="P54" s="65">
        <v>0</v>
      </c>
      <c r="Q54" s="65">
        <v>60.1781182</v>
      </c>
      <c r="R54" s="66">
        <v>0</v>
      </c>
      <c r="S54" s="66">
        <v>2.9999999999999997E-4</v>
      </c>
      <c r="T54" s="66">
        <v>0</v>
      </c>
    </row>
    <row r="55" spans="1:20">
      <c r="A55" t="s">
        <v>457</v>
      </c>
      <c r="B55" t="s">
        <v>458</v>
      </c>
      <c r="C55" t="s">
        <v>99</v>
      </c>
      <c r="D55" t="s">
        <v>122</v>
      </c>
      <c r="E55" t="s">
        <v>459</v>
      </c>
      <c r="F55" t="s">
        <v>445</v>
      </c>
      <c r="G55" t="s">
        <v>373</v>
      </c>
      <c r="H55" t="s">
        <v>149</v>
      </c>
      <c r="I55" t="s">
        <v>241</v>
      </c>
      <c r="J55" s="65">
        <v>3.15</v>
      </c>
      <c r="K55" t="s">
        <v>101</v>
      </c>
      <c r="L55" s="66">
        <v>3.9199999999999999E-2</v>
      </c>
      <c r="M55" s="66">
        <v>1.2699999999999999E-2</v>
      </c>
      <c r="N55" s="65">
        <v>2967333</v>
      </c>
      <c r="O55" s="65">
        <v>109.29</v>
      </c>
      <c r="P55" s="65">
        <v>0</v>
      </c>
      <c r="Q55" s="65">
        <v>3242.9982356999999</v>
      </c>
      <c r="R55" s="66">
        <v>3.0999999999999999E-3</v>
      </c>
      <c r="S55" s="66">
        <v>1.54E-2</v>
      </c>
      <c r="T55" s="66">
        <v>8.9999999999999998E-4</v>
      </c>
    </row>
    <row r="56" spans="1:20">
      <c r="A56" t="s">
        <v>460</v>
      </c>
      <c r="B56" t="s">
        <v>461</v>
      </c>
      <c r="C56" t="s">
        <v>99</v>
      </c>
      <c r="D56" t="s">
        <v>122</v>
      </c>
      <c r="E56" t="s">
        <v>379</v>
      </c>
      <c r="F56" t="s">
        <v>326</v>
      </c>
      <c r="G56" t="s">
        <v>349</v>
      </c>
      <c r="H56" t="s">
        <v>208</v>
      </c>
      <c r="I56" t="s">
        <v>299</v>
      </c>
      <c r="J56" s="65">
        <v>1.63</v>
      </c>
      <c r="K56" t="s">
        <v>101</v>
      </c>
      <c r="L56" s="66">
        <v>2.9600000000000001E-2</v>
      </c>
      <c r="M56" s="66">
        <v>8.0999999999999996E-3</v>
      </c>
      <c r="N56" s="65">
        <v>266862</v>
      </c>
      <c r="O56" s="65">
        <v>104.54</v>
      </c>
      <c r="P56" s="65">
        <v>0</v>
      </c>
      <c r="Q56" s="65">
        <v>278.9775348</v>
      </c>
      <c r="R56" s="66">
        <v>6.9999999999999999E-4</v>
      </c>
      <c r="S56" s="66">
        <v>1.2999999999999999E-3</v>
      </c>
      <c r="T56" s="66">
        <v>1E-4</v>
      </c>
    </row>
    <row r="57" spans="1:20">
      <c r="A57" t="s">
        <v>462</v>
      </c>
      <c r="B57" t="s">
        <v>463</v>
      </c>
      <c r="C57" t="s">
        <v>99</v>
      </c>
      <c r="D57" t="s">
        <v>122</v>
      </c>
      <c r="E57" t="s">
        <v>379</v>
      </c>
      <c r="F57" t="s">
        <v>326</v>
      </c>
      <c r="G57" t="s">
        <v>349</v>
      </c>
      <c r="H57" t="s">
        <v>208</v>
      </c>
      <c r="I57" t="s">
        <v>464</v>
      </c>
      <c r="J57" s="65">
        <v>6.97</v>
      </c>
      <c r="K57" t="s">
        <v>101</v>
      </c>
      <c r="L57" s="66">
        <v>2.4299999999999999E-2</v>
      </c>
      <c r="M57" s="66">
        <v>2.0799999999999999E-2</v>
      </c>
      <c r="N57" s="65">
        <v>2023842</v>
      </c>
      <c r="O57" s="65">
        <v>103.32</v>
      </c>
      <c r="P57" s="65">
        <v>0</v>
      </c>
      <c r="Q57" s="65">
        <v>2091.0335544</v>
      </c>
      <c r="R57" s="66">
        <v>2.3E-3</v>
      </c>
      <c r="S57" s="66">
        <v>0.01</v>
      </c>
      <c r="T57" s="66">
        <v>5.9999999999999995E-4</v>
      </c>
    </row>
    <row r="58" spans="1:20">
      <c r="A58" t="s">
        <v>465</v>
      </c>
      <c r="B58" t="s">
        <v>466</v>
      </c>
      <c r="C58" t="s">
        <v>99</v>
      </c>
      <c r="D58" t="s">
        <v>122</v>
      </c>
      <c r="E58" t="s">
        <v>467</v>
      </c>
      <c r="F58" t="s">
        <v>445</v>
      </c>
      <c r="G58" t="s">
        <v>349</v>
      </c>
      <c r="H58" t="s">
        <v>208</v>
      </c>
      <c r="I58" t="s">
        <v>350</v>
      </c>
      <c r="J58" s="65">
        <v>1.79</v>
      </c>
      <c r="K58" t="s">
        <v>101</v>
      </c>
      <c r="L58" s="66">
        <v>3.0499999999999999E-2</v>
      </c>
      <c r="M58" s="66">
        <v>8.9999999999999993E-3</v>
      </c>
      <c r="N58" s="65">
        <v>3358125</v>
      </c>
      <c r="O58" s="65">
        <v>104.4</v>
      </c>
      <c r="P58" s="65">
        <v>0</v>
      </c>
      <c r="Q58" s="65">
        <v>3505.8825000000002</v>
      </c>
      <c r="R58" s="66">
        <v>8.2000000000000007E-3</v>
      </c>
      <c r="S58" s="66">
        <v>1.67E-2</v>
      </c>
      <c r="T58" s="66">
        <v>1E-3</v>
      </c>
    </row>
    <row r="59" spans="1:20">
      <c r="A59" t="s">
        <v>468</v>
      </c>
      <c r="B59" t="s">
        <v>469</v>
      </c>
      <c r="C59" t="s">
        <v>99</v>
      </c>
      <c r="D59" t="s">
        <v>122</v>
      </c>
      <c r="E59" t="s">
        <v>470</v>
      </c>
      <c r="F59" t="s">
        <v>401</v>
      </c>
      <c r="G59" t="s">
        <v>471</v>
      </c>
      <c r="H59" t="s">
        <v>149</v>
      </c>
      <c r="I59" t="s">
        <v>472</v>
      </c>
      <c r="J59" s="65">
        <v>2.75</v>
      </c>
      <c r="K59" t="s">
        <v>101</v>
      </c>
      <c r="L59" s="66">
        <v>4.1700000000000001E-2</v>
      </c>
      <c r="M59" s="66">
        <v>1.2500000000000001E-2</v>
      </c>
      <c r="N59" s="65">
        <v>2995743</v>
      </c>
      <c r="O59" s="65">
        <v>109.3</v>
      </c>
      <c r="P59" s="65">
        <v>0</v>
      </c>
      <c r="Q59" s="65">
        <v>3274.3470990000001</v>
      </c>
      <c r="R59" s="66">
        <v>8.6E-3</v>
      </c>
      <c r="S59" s="66">
        <v>1.5599999999999999E-2</v>
      </c>
      <c r="T59" s="66">
        <v>8.9999999999999998E-4</v>
      </c>
    </row>
    <row r="60" spans="1:20">
      <c r="A60" t="s">
        <v>473</v>
      </c>
      <c r="B60" t="s">
        <v>474</v>
      </c>
      <c r="C60" t="s">
        <v>99</v>
      </c>
      <c r="D60" t="s">
        <v>122</v>
      </c>
      <c r="E60" t="s">
        <v>470</v>
      </c>
      <c r="F60" t="s">
        <v>401</v>
      </c>
      <c r="G60" t="s">
        <v>471</v>
      </c>
      <c r="H60" t="s">
        <v>149</v>
      </c>
      <c r="I60" t="s">
        <v>475</v>
      </c>
      <c r="J60" s="65">
        <v>4.66</v>
      </c>
      <c r="K60" t="s">
        <v>101</v>
      </c>
      <c r="L60" s="66">
        <v>2.58E-2</v>
      </c>
      <c r="M60" s="66">
        <v>2.06E-2</v>
      </c>
      <c r="N60" s="65">
        <v>3030769</v>
      </c>
      <c r="O60" s="65">
        <v>103.11</v>
      </c>
      <c r="P60" s="65">
        <v>0</v>
      </c>
      <c r="Q60" s="65">
        <v>3125.0259159000002</v>
      </c>
      <c r="R60" s="66">
        <v>1.44E-2</v>
      </c>
      <c r="S60" s="66">
        <v>1.49E-2</v>
      </c>
      <c r="T60" s="66">
        <v>8.9999999999999998E-4</v>
      </c>
    </row>
    <row r="61" spans="1:20">
      <c r="A61" t="s">
        <v>476</v>
      </c>
      <c r="B61" t="s">
        <v>477</v>
      </c>
      <c r="C61" t="s">
        <v>99</v>
      </c>
      <c r="D61" t="s">
        <v>122</v>
      </c>
      <c r="E61" t="s">
        <v>478</v>
      </c>
      <c r="F61" t="s">
        <v>131</v>
      </c>
      <c r="G61" t="s">
        <v>383</v>
      </c>
      <c r="H61" t="s">
        <v>208</v>
      </c>
      <c r="I61" t="s">
        <v>397</v>
      </c>
      <c r="J61" s="65">
        <v>1.7</v>
      </c>
      <c r="K61" t="s">
        <v>101</v>
      </c>
      <c r="L61" s="66">
        <v>2.1600000000000001E-2</v>
      </c>
      <c r="M61" s="66">
        <v>1.09E-2</v>
      </c>
      <c r="N61" s="65">
        <v>390950.52</v>
      </c>
      <c r="O61" s="65">
        <v>102.4</v>
      </c>
      <c r="P61" s="65">
        <v>0</v>
      </c>
      <c r="Q61" s="65">
        <v>400.33333248000002</v>
      </c>
      <c r="R61" s="66">
        <v>8.0000000000000004E-4</v>
      </c>
      <c r="S61" s="66">
        <v>1.9E-3</v>
      </c>
      <c r="T61" s="66">
        <v>1E-4</v>
      </c>
    </row>
    <row r="62" spans="1:20">
      <c r="A62" t="s">
        <v>479</v>
      </c>
      <c r="B62" t="s">
        <v>480</v>
      </c>
      <c r="C62" t="s">
        <v>99</v>
      </c>
      <c r="D62" t="s">
        <v>122</v>
      </c>
      <c r="E62" t="s">
        <v>481</v>
      </c>
      <c r="F62" t="s">
        <v>482</v>
      </c>
      <c r="G62" t="s">
        <v>471</v>
      </c>
      <c r="H62" t="s">
        <v>149</v>
      </c>
      <c r="I62" t="s">
        <v>483</v>
      </c>
      <c r="J62" s="65">
        <v>2.83</v>
      </c>
      <c r="K62" t="s">
        <v>101</v>
      </c>
      <c r="L62" s="66">
        <v>2.75E-2</v>
      </c>
      <c r="M62" s="66">
        <v>1.4E-2</v>
      </c>
      <c r="N62" s="65">
        <v>2031260.88</v>
      </c>
      <c r="O62" s="65">
        <v>104.08</v>
      </c>
      <c r="P62" s="65">
        <v>0</v>
      </c>
      <c r="Q62" s="65">
        <v>2114.1363239040002</v>
      </c>
      <c r="R62" s="66">
        <v>5.8999999999999999E-3</v>
      </c>
      <c r="S62" s="66">
        <v>1.01E-2</v>
      </c>
      <c r="T62" s="66">
        <v>5.9999999999999995E-4</v>
      </c>
    </row>
    <row r="63" spans="1:20">
      <c r="A63" t="s">
        <v>484</v>
      </c>
      <c r="B63" t="s">
        <v>485</v>
      </c>
      <c r="C63" t="s">
        <v>99</v>
      </c>
      <c r="D63" t="s">
        <v>122</v>
      </c>
      <c r="E63" t="s">
        <v>486</v>
      </c>
      <c r="F63" t="s">
        <v>401</v>
      </c>
      <c r="G63" t="s">
        <v>392</v>
      </c>
      <c r="H63" t="s">
        <v>149</v>
      </c>
      <c r="I63" t="s">
        <v>487</v>
      </c>
      <c r="J63" s="65">
        <v>2.1800000000000002</v>
      </c>
      <c r="K63" t="s">
        <v>101</v>
      </c>
      <c r="L63" s="66">
        <v>3.15E-2</v>
      </c>
      <c r="M63" s="66">
        <v>1.38E-2</v>
      </c>
      <c r="N63" s="65">
        <v>1518719.88</v>
      </c>
      <c r="O63" s="65">
        <v>104.69</v>
      </c>
      <c r="P63" s="65">
        <v>0</v>
      </c>
      <c r="Q63" s="65">
        <v>1589.947842372</v>
      </c>
      <c r="R63" s="66">
        <v>5.3E-3</v>
      </c>
      <c r="S63" s="66">
        <v>7.6E-3</v>
      </c>
      <c r="T63" s="66">
        <v>5.0000000000000001E-4</v>
      </c>
    </row>
    <row r="64" spans="1:20">
      <c r="A64" t="s">
        <v>488</v>
      </c>
      <c r="B64" t="s">
        <v>489</v>
      </c>
      <c r="C64" t="s">
        <v>99</v>
      </c>
      <c r="D64" t="s">
        <v>122</v>
      </c>
      <c r="E64" t="s">
        <v>486</v>
      </c>
      <c r="F64" t="s">
        <v>401</v>
      </c>
      <c r="G64" t="s">
        <v>392</v>
      </c>
      <c r="H64" t="s">
        <v>149</v>
      </c>
      <c r="I64" t="s">
        <v>490</v>
      </c>
      <c r="J64" s="65">
        <v>3.6</v>
      </c>
      <c r="K64" t="s">
        <v>101</v>
      </c>
      <c r="L64" s="66">
        <v>2.9499999999999998E-2</v>
      </c>
      <c r="M64" s="66">
        <v>1.7600000000000001E-2</v>
      </c>
      <c r="N64" s="65">
        <v>701089.55</v>
      </c>
      <c r="O64" s="65">
        <v>105.1</v>
      </c>
      <c r="P64" s="65">
        <v>0</v>
      </c>
      <c r="Q64" s="65">
        <v>736.84511705</v>
      </c>
      <c r="R64" s="66">
        <v>2.3E-3</v>
      </c>
      <c r="S64" s="66">
        <v>3.5000000000000001E-3</v>
      </c>
      <c r="T64" s="66">
        <v>2.0000000000000001E-4</v>
      </c>
    </row>
    <row r="65" spans="1:20">
      <c r="A65" t="s">
        <v>491</v>
      </c>
      <c r="B65" t="s">
        <v>492</v>
      </c>
      <c r="C65" t="s">
        <v>99</v>
      </c>
      <c r="D65" t="s">
        <v>122</v>
      </c>
      <c r="E65" t="s">
        <v>493</v>
      </c>
      <c r="F65" t="s">
        <v>124</v>
      </c>
      <c r="G65" t="s">
        <v>396</v>
      </c>
      <c r="H65" t="s">
        <v>208</v>
      </c>
      <c r="I65" t="s">
        <v>494</v>
      </c>
      <c r="J65" s="65">
        <v>4.82</v>
      </c>
      <c r="K65" t="s">
        <v>101</v>
      </c>
      <c r="L65" s="66">
        <v>2.0500000000000001E-2</v>
      </c>
      <c r="M65" s="66">
        <v>1.4500000000000001E-2</v>
      </c>
      <c r="N65" s="65">
        <v>3038411</v>
      </c>
      <c r="O65" s="65">
        <v>103.24</v>
      </c>
      <c r="P65" s="65">
        <v>0</v>
      </c>
      <c r="Q65" s="65">
        <v>3136.8555163999999</v>
      </c>
      <c r="R65" s="66">
        <v>7.1000000000000004E-3</v>
      </c>
      <c r="S65" s="66">
        <v>1.49E-2</v>
      </c>
      <c r="T65" s="66">
        <v>8.9999999999999998E-4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497</v>
      </c>
      <c r="F66" t="s">
        <v>401</v>
      </c>
      <c r="G66" t="s">
        <v>396</v>
      </c>
      <c r="H66" t="s">
        <v>208</v>
      </c>
      <c r="I66" t="s">
        <v>350</v>
      </c>
      <c r="J66" s="65">
        <v>1.7</v>
      </c>
      <c r="K66" t="s">
        <v>101</v>
      </c>
      <c r="L66" s="66">
        <v>4.2000000000000003E-2</v>
      </c>
      <c r="M66" s="66">
        <v>1.34E-2</v>
      </c>
      <c r="N66" s="65">
        <v>1297452.99</v>
      </c>
      <c r="O66" s="65">
        <v>105.96</v>
      </c>
      <c r="P66" s="65">
        <v>0</v>
      </c>
      <c r="Q66" s="65">
        <v>1374.781188204</v>
      </c>
      <c r="R66" s="66">
        <v>4.1999999999999997E-3</v>
      </c>
      <c r="S66" s="66">
        <v>6.4999999999999997E-3</v>
      </c>
      <c r="T66" s="66">
        <v>4.0000000000000002E-4</v>
      </c>
    </row>
    <row r="67" spans="1:20">
      <c r="A67" t="s">
        <v>498</v>
      </c>
      <c r="B67" t="s">
        <v>499</v>
      </c>
      <c r="C67" t="s">
        <v>99</v>
      </c>
      <c r="D67" t="s">
        <v>122</v>
      </c>
      <c r="E67" t="s">
        <v>497</v>
      </c>
      <c r="F67" t="s">
        <v>401</v>
      </c>
      <c r="G67" t="s">
        <v>396</v>
      </c>
      <c r="H67" t="s">
        <v>208</v>
      </c>
      <c r="I67" t="s">
        <v>500</v>
      </c>
      <c r="J67" s="65">
        <v>2.54</v>
      </c>
      <c r="K67" t="s">
        <v>101</v>
      </c>
      <c r="L67" s="66">
        <v>3.4200000000000001E-2</v>
      </c>
      <c r="M67" s="66">
        <v>1.2999999999999999E-2</v>
      </c>
      <c r="N67" s="65">
        <v>3155000</v>
      </c>
      <c r="O67" s="65">
        <v>106.02</v>
      </c>
      <c r="P67" s="65">
        <v>0</v>
      </c>
      <c r="Q67" s="65">
        <v>3344.931</v>
      </c>
      <c r="R67" s="66">
        <v>8.5000000000000006E-3</v>
      </c>
      <c r="S67" s="66">
        <v>1.5900000000000001E-2</v>
      </c>
      <c r="T67" s="66">
        <v>8.9999999999999998E-4</v>
      </c>
    </row>
    <row r="68" spans="1:20">
      <c r="A68" t="s">
        <v>501</v>
      </c>
      <c r="B68" t="s">
        <v>502</v>
      </c>
      <c r="C68" t="s">
        <v>99</v>
      </c>
      <c r="D68" t="s">
        <v>122</v>
      </c>
      <c r="E68" t="s">
        <v>503</v>
      </c>
      <c r="F68" t="s">
        <v>401</v>
      </c>
      <c r="G68" t="s">
        <v>396</v>
      </c>
      <c r="H68" t="s">
        <v>208</v>
      </c>
      <c r="I68" t="s">
        <v>472</v>
      </c>
      <c r="J68" s="65">
        <v>2.02</v>
      </c>
      <c r="K68" t="s">
        <v>101</v>
      </c>
      <c r="L68" s="66">
        <v>4.2000000000000003E-2</v>
      </c>
      <c r="M68" s="66">
        <v>1.6400000000000001E-2</v>
      </c>
      <c r="N68" s="65">
        <v>421447.5</v>
      </c>
      <c r="O68" s="65">
        <v>106.9</v>
      </c>
      <c r="P68" s="65">
        <v>0</v>
      </c>
      <c r="Q68" s="65">
        <v>450.5273775</v>
      </c>
      <c r="R68" s="66">
        <v>6.9999999999999999E-4</v>
      </c>
      <c r="S68" s="66">
        <v>2.0999999999999999E-3</v>
      </c>
      <c r="T68" s="66">
        <v>1E-4</v>
      </c>
    </row>
    <row r="69" spans="1:20">
      <c r="A69" t="s">
        <v>504</v>
      </c>
      <c r="B69" t="s">
        <v>505</v>
      </c>
      <c r="C69" t="s">
        <v>99</v>
      </c>
      <c r="D69" t="s">
        <v>122</v>
      </c>
      <c r="E69" t="s">
        <v>503</v>
      </c>
      <c r="F69" t="s">
        <v>401</v>
      </c>
      <c r="G69" t="s">
        <v>396</v>
      </c>
      <c r="H69" t="s">
        <v>208</v>
      </c>
      <c r="I69" t="s">
        <v>506</v>
      </c>
      <c r="J69" s="65">
        <v>3.75</v>
      </c>
      <c r="K69" t="s">
        <v>101</v>
      </c>
      <c r="L69" s="66">
        <v>4.2999999999999997E-2</v>
      </c>
      <c r="M69" s="66">
        <v>2.01E-2</v>
      </c>
      <c r="N69" s="65">
        <v>2237783.12</v>
      </c>
      <c r="O69" s="65">
        <v>109.65</v>
      </c>
      <c r="P69" s="65">
        <v>0</v>
      </c>
      <c r="Q69" s="65">
        <v>2453.72919108</v>
      </c>
      <c r="R69" s="66">
        <v>1.8E-3</v>
      </c>
      <c r="S69" s="66">
        <v>1.17E-2</v>
      </c>
      <c r="T69" s="66">
        <v>6.9999999999999999E-4</v>
      </c>
    </row>
    <row r="70" spans="1:20">
      <c r="A70" t="s">
        <v>507</v>
      </c>
      <c r="B70" t="s">
        <v>508</v>
      </c>
      <c r="C70" t="s">
        <v>99</v>
      </c>
      <c r="D70" t="s">
        <v>122</v>
      </c>
      <c r="E70" t="s">
        <v>509</v>
      </c>
      <c r="F70" t="s">
        <v>510</v>
      </c>
      <c r="G70" t="s">
        <v>396</v>
      </c>
      <c r="H70" t="s">
        <v>208</v>
      </c>
      <c r="I70" t="s">
        <v>511</v>
      </c>
      <c r="J70" s="65">
        <v>1.8</v>
      </c>
      <c r="K70" t="s">
        <v>101</v>
      </c>
      <c r="L70" s="66">
        <v>4.1000000000000002E-2</v>
      </c>
      <c r="M70" s="66">
        <v>1.01E-2</v>
      </c>
      <c r="N70" s="65">
        <v>886550.4</v>
      </c>
      <c r="O70" s="65">
        <v>107.02</v>
      </c>
      <c r="P70" s="65">
        <v>0</v>
      </c>
      <c r="Q70" s="65">
        <v>948.78623807999998</v>
      </c>
      <c r="R70" s="66">
        <v>1.6000000000000001E-3</v>
      </c>
      <c r="S70" s="66">
        <v>4.4999999999999997E-3</v>
      </c>
      <c r="T70" s="66">
        <v>2.9999999999999997E-4</v>
      </c>
    </row>
    <row r="71" spans="1:20">
      <c r="A71" t="s">
        <v>512</v>
      </c>
      <c r="B71" t="s">
        <v>513</v>
      </c>
      <c r="C71" t="s">
        <v>99</v>
      </c>
      <c r="D71" t="s">
        <v>122</v>
      </c>
      <c r="E71" t="s">
        <v>509</v>
      </c>
      <c r="F71" t="s">
        <v>510</v>
      </c>
      <c r="G71" t="s">
        <v>396</v>
      </c>
      <c r="H71" t="s">
        <v>208</v>
      </c>
      <c r="I71" t="s">
        <v>506</v>
      </c>
      <c r="J71" s="65">
        <v>4.68</v>
      </c>
      <c r="K71" t="s">
        <v>101</v>
      </c>
      <c r="L71" s="66">
        <v>2.1999999999999999E-2</v>
      </c>
      <c r="M71" s="66">
        <v>2.18E-2</v>
      </c>
      <c r="N71" s="65">
        <v>390925</v>
      </c>
      <c r="O71" s="65">
        <v>100.67</v>
      </c>
      <c r="P71" s="65">
        <v>0</v>
      </c>
      <c r="Q71" s="65">
        <v>393.5441975</v>
      </c>
      <c r="R71" s="66">
        <v>2.9999999999999997E-4</v>
      </c>
      <c r="S71" s="66">
        <v>1.9E-3</v>
      </c>
      <c r="T71" s="66">
        <v>1E-4</v>
      </c>
    </row>
    <row r="72" spans="1:20">
      <c r="A72" t="s">
        <v>514</v>
      </c>
      <c r="B72" t="s">
        <v>515</v>
      </c>
      <c r="C72" t="s">
        <v>99</v>
      </c>
      <c r="D72" t="s">
        <v>122</v>
      </c>
      <c r="E72" t="s">
        <v>516</v>
      </c>
      <c r="F72" t="s">
        <v>131</v>
      </c>
      <c r="G72" t="s">
        <v>396</v>
      </c>
      <c r="H72" t="s">
        <v>208</v>
      </c>
      <c r="I72" t="s">
        <v>241</v>
      </c>
      <c r="J72" s="65">
        <v>4.21</v>
      </c>
      <c r="K72" t="s">
        <v>101</v>
      </c>
      <c r="L72" s="66">
        <v>2.5000000000000001E-2</v>
      </c>
      <c r="M72" s="66">
        <v>2.9899999999999999E-2</v>
      </c>
      <c r="N72" s="65">
        <v>1310777</v>
      </c>
      <c r="O72" s="65">
        <v>98.58</v>
      </c>
      <c r="P72" s="65">
        <v>0</v>
      </c>
      <c r="Q72" s="65">
        <v>1292.1639666000001</v>
      </c>
      <c r="R72" s="66">
        <v>1.1000000000000001E-3</v>
      </c>
      <c r="S72" s="66">
        <v>6.1999999999999998E-3</v>
      </c>
      <c r="T72" s="66">
        <v>4.0000000000000002E-4</v>
      </c>
    </row>
    <row r="73" spans="1:20">
      <c r="A73" t="s">
        <v>517</v>
      </c>
      <c r="B73" t="s">
        <v>518</v>
      </c>
      <c r="C73" t="s">
        <v>99</v>
      </c>
      <c r="D73" t="s">
        <v>122</v>
      </c>
      <c r="E73" t="s">
        <v>519</v>
      </c>
      <c r="F73" t="s">
        <v>326</v>
      </c>
      <c r="G73" t="s">
        <v>413</v>
      </c>
      <c r="H73" t="s">
        <v>208</v>
      </c>
      <c r="I73" t="s">
        <v>472</v>
      </c>
      <c r="J73" s="65">
        <v>4.8099999999999996</v>
      </c>
      <c r="K73" t="s">
        <v>101</v>
      </c>
      <c r="L73" s="66">
        <v>2.7E-2</v>
      </c>
      <c r="M73" s="66">
        <v>4.2799999999999998E-2</v>
      </c>
      <c r="N73" s="65">
        <v>3534890.15</v>
      </c>
      <c r="O73" s="65">
        <v>92.98</v>
      </c>
      <c r="P73" s="65">
        <v>0</v>
      </c>
      <c r="Q73" s="65">
        <v>3286.7408614699998</v>
      </c>
      <c r="R73" s="66">
        <v>4.1999999999999997E-3</v>
      </c>
      <c r="S73" s="66">
        <v>1.5599999999999999E-2</v>
      </c>
      <c r="T73" s="66">
        <v>8.9999999999999998E-4</v>
      </c>
    </row>
    <row r="74" spans="1:20">
      <c r="A74" t="s">
        <v>520</v>
      </c>
      <c r="B74" t="s">
        <v>521</v>
      </c>
      <c r="C74" t="s">
        <v>99</v>
      </c>
      <c r="D74" t="s">
        <v>122</v>
      </c>
      <c r="E74" t="s">
        <v>522</v>
      </c>
      <c r="F74" t="s">
        <v>326</v>
      </c>
      <c r="G74" t="s">
        <v>406</v>
      </c>
      <c r="H74" t="s">
        <v>149</v>
      </c>
      <c r="I74" t="s">
        <v>397</v>
      </c>
      <c r="J74" s="65">
        <v>1.23</v>
      </c>
      <c r="K74" t="s">
        <v>101</v>
      </c>
      <c r="L74" s="66">
        <v>4.5499999999999999E-2</v>
      </c>
      <c r="M74" s="66">
        <v>9.4999999999999998E-3</v>
      </c>
      <c r="N74" s="65">
        <v>1838832.74</v>
      </c>
      <c r="O74" s="65">
        <v>105.59</v>
      </c>
      <c r="P74" s="65">
        <v>0</v>
      </c>
      <c r="Q74" s="65">
        <v>1941.623490166</v>
      </c>
      <c r="R74" s="66">
        <v>1.0500000000000001E-2</v>
      </c>
      <c r="S74" s="66">
        <v>9.1999999999999998E-3</v>
      </c>
      <c r="T74" s="66">
        <v>5.9999999999999995E-4</v>
      </c>
    </row>
    <row r="75" spans="1:20">
      <c r="A75" t="s">
        <v>523</v>
      </c>
      <c r="B75" t="s">
        <v>524</v>
      </c>
      <c r="C75" t="s">
        <v>99</v>
      </c>
      <c r="D75" t="s">
        <v>122</v>
      </c>
      <c r="E75" t="s">
        <v>522</v>
      </c>
      <c r="F75" t="s">
        <v>326</v>
      </c>
      <c r="G75" t="s">
        <v>406</v>
      </c>
      <c r="H75" t="s">
        <v>149</v>
      </c>
      <c r="I75" t="s">
        <v>241</v>
      </c>
      <c r="J75" s="65">
        <v>3.33</v>
      </c>
      <c r="K75" t="s">
        <v>101</v>
      </c>
      <c r="L75" s="66">
        <v>3.2899999999999999E-2</v>
      </c>
      <c r="M75" s="66">
        <v>1.95E-2</v>
      </c>
      <c r="N75" s="65">
        <v>1428959</v>
      </c>
      <c r="O75" s="65">
        <v>104.52</v>
      </c>
      <c r="P75" s="65">
        <v>0</v>
      </c>
      <c r="Q75" s="65">
        <v>1493.5479468000001</v>
      </c>
      <c r="R75" s="66">
        <v>3.0999999999999999E-3</v>
      </c>
      <c r="S75" s="66">
        <v>7.1000000000000004E-3</v>
      </c>
      <c r="T75" s="66">
        <v>4.0000000000000002E-4</v>
      </c>
    </row>
    <row r="76" spans="1:20">
      <c r="A76" s="67" t="s">
        <v>292</v>
      </c>
      <c r="B76" s="14"/>
      <c r="C76" s="14"/>
      <c r="D76" s="14"/>
      <c r="E76" s="14"/>
      <c r="J76" s="69">
        <v>2.5299999999999998</v>
      </c>
      <c r="M76" s="68">
        <v>3.4299999999999997E-2</v>
      </c>
      <c r="N76" s="69">
        <v>10421419</v>
      </c>
      <c r="P76" s="69">
        <v>0</v>
      </c>
      <c r="Q76" s="69">
        <v>9817.9585277999995</v>
      </c>
      <c r="S76" s="68">
        <v>4.6699999999999998E-2</v>
      </c>
      <c r="T76" s="68">
        <v>2.8E-3</v>
      </c>
    </row>
    <row r="77" spans="1:20">
      <c r="A77" t="s">
        <v>525</v>
      </c>
      <c r="B77" t="s">
        <v>526</v>
      </c>
      <c r="C77" t="s">
        <v>99</v>
      </c>
      <c r="D77" t="s">
        <v>122</v>
      </c>
      <c r="E77" t="s">
        <v>527</v>
      </c>
      <c r="F77" t="s">
        <v>528</v>
      </c>
      <c r="G77" t="s">
        <v>207</v>
      </c>
      <c r="H77" t="s">
        <v>208</v>
      </c>
      <c r="I77" t="s">
        <v>529</v>
      </c>
      <c r="J77" s="65">
        <v>2.31</v>
      </c>
      <c r="K77" t="s">
        <v>101</v>
      </c>
      <c r="L77" s="66">
        <v>2.9000000000000001E-2</v>
      </c>
      <c r="M77" s="66">
        <v>2.3099999999999999E-2</v>
      </c>
      <c r="N77" s="65">
        <v>4587457</v>
      </c>
      <c r="O77" s="65">
        <v>94.88</v>
      </c>
      <c r="P77" s="65">
        <v>0</v>
      </c>
      <c r="Q77" s="65">
        <v>4352.5792015999996</v>
      </c>
      <c r="R77" s="66">
        <v>5.1999999999999998E-3</v>
      </c>
      <c r="S77" s="66">
        <v>2.07E-2</v>
      </c>
      <c r="T77" s="66">
        <v>1.1999999999999999E-3</v>
      </c>
    </row>
    <row r="78" spans="1:20">
      <c r="A78" t="s">
        <v>530</v>
      </c>
      <c r="B78" t="s">
        <v>531</v>
      </c>
      <c r="C78" t="s">
        <v>99</v>
      </c>
      <c r="D78" t="s">
        <v>122</v>
      </c>
      <c r="E78" t="s">
        <v>532</v>
      </c>
      <c r="F78" t="s">
        <v>533</v>
      </c>
      <c r="G78" t="s">
        <v>341</v>
      </c>
      <c r="H78" t="s">
        <v>208</v>
      </c>
      <c r="I78" t="s">
        <v>299</v>
      </c>
      <c r="J78" s="65">
        <v>2.15</v>
      </c>
      <c r="K78" t="s">
        <v>101</v>
      </c>
      <c r="L78" s="66">
        <v>3.49E-2</v>
      </c>
      <c r="M78" s="66">
        <v>3.0599999999999999E-2</v>
      </c>
      <c r="N78" s="65">
        <v>1802795</v>
      </c>
      <c r="O78" s="65">
        <v>94.77</v>
      </c>
      <c r="P78" s="65">
        <v>0</v>
      </c>
      <c r="Q78" s="65">
        <v>1708.5088215000001</v>
      </c>
      <c r="R78" s="66">
        <v>1.1000000000000001E-3</v>
      </c>
      <c r="S78" s="66">
        <v>8.0999999999999996E-3</v>
      </c>
      <c r="T78" s="66">
        <v>5.0000000000000001E-4</v>
      </c>
    </row>
    <row r="79" spans="1:20">
      <c r="A79" t="s">
        <v>534</v>
      </c>
      <c r="B79" t="s">
        <v>535</v>
      </c>
      <c r="C79" t="s">
        <v>99</v>
      </c>
      <c r="D79" t="s">
        <v>122</v>
      </c>
      <c r="E79" t="s">
        <v>509</v>
      </c>
      <c r="F79" t="s">
        <v>510</v>
      </c>
      <c r="G79" t="s">
        <v>396</v>
      </c>
      <c r="H79" t="s">
        <v>208</v>
      </c>
      <c r="I79" t="s">
        <v>397</v>
      </c>
      <c r="J79" s="65">
        <v>3</v>
      </c>
      <c r="K79" t="s">
        <v>101</v>
      </c>
      <c r="L79" s="66">
        <v>5.6000000000000001E-2</v>
      </c>
      <c r="M79" s="66">
        <v>3.8300000000000001E-2</v>
      </c>
      <c r="N79" s="65">
        <v>1317892</v>
      </c>
      <c r="O79" s="65">
        <v>100.66</v>
      </c>
      <c r="P79" s="65">
        <v>0</v>
      </c>
      <c r="Q79" s="65">
        <v>1326.5900872</v>
      </c>
      <c r="R79" s="66">
        <v>4.5999999999999999E-3</v>
      </c>
      <c r="S79" s="66">
        <v>6.3E-3</v>
      </c>
      <c r="T79" s="66">
        <v>4.0000000000000002E-4</v>
      </c>
    </row>
    <row r="80" spans="1:20">
      <c r="A80" t="s">
        <v>536</v>
      </c>
      <c r="B80" t="s">
        <v>537</v>
      </c>
      <c r="C80" t="s">
        <v>99</v>
      </c>
      <c r="D80" t="s">
        <v>122</v>
      </c>
      <c r="E80" t="s">
        <v>519</v>
      </c>
      <c r="F80" t="s">
        <v>326</v>
      </c>
      <c r="G80" t="s">
        <v>413</v>
      </c>
      <c r="H80" t="s">
        <v>208</v>
      </c>
      <c r="I80" t="s">
        <v>538</v>
      </c>
      <c r="J80" s="65">
        <v>2.95</v>
      </c>
      <c r="K80" t="s">
        <v>101</v>
      </c>
      <c r="L80" s="66">
        <v>4.7E-2</v>
      </c>
      <c r="M80" s="66">
        <v>5.4600000000000003E-2</v>
      </c>
      <c r="N80" s="65">
        <v>2713275</v>
      </c>
      <c r="O80" s="65">
        <v>89.57</v>
      </c>
      <c r="P80" s="65">
        <v>0</v>
      </c>
      <c r="Q80" s="65">
        <v>2430.2804175000001</v>
      </c>
      <c r="R80" s="66">
        <v>4.3E-3</v>
      </c>
      <c r="S80" s="66">
        <v>1.1599999999999999E-2</v>
      </c>
      <c r="T80" s="66">
        <v>6.9999999999999999E-4</v>
      </c>
    </row>
    <row r="81" spans="1:20">
      <c r="A81" s="67" t="s">
        <v>539</v>
      </c>
      <c r="B81" s="14"/>
      <c r="C81" s="14"/>
      <c r="D81" s="14"/>
      <c r="E81" s="14"/>
      <c r="J81" s="69">
        <v>0</v>
      </c>
      <c r="M81" s="68">
        <v>0</v>
      </c>
      <c r="N81" s="69">
        <v>0</v>
      </c>
      <c r="P81" s="69">
        <v>0</v>
      </c>
      <c r="Q81" s="69">
        <v>0</v>
      </c>
      <c r="S81" s="68">
        <v>0</v>
      </c>
      <c r="T81" s="68">
        <v>0</v>
      </c>
    </row>
    <row r="82" spans="1:20">
      <c r="A82" t="s">
        <v>228</v>
      </c>
      <c r="B82" t="s">
        <v>228</v>
      </c>
      <c r="C82" s="14"/>
      <c r="D82" s="14"/>
      <c r="E82" s="14"/>
      <c r="F82" t="s">
        <v>228</v>
      </c>
      <c r="G82" t="s">
        <v>228</v>
      </c>
      <c r="J82" s="65">
        <v>0</v>
      </c>
      <c r="K82" t="s">
        <v>228</v>
      </c>
      <c r="L82" s="66">
        <v>0</v>
      </c>
      <c r="M82" s="66">
        <v>0</v>
      </c>
      <c r="N82" s="65">
        <v>0</v>
      </c>
      <c r="O82" s="65">
        <v>0</v>
      </c>
      <c r="Q82" s="65">
        <v>0</v>
      </c>
      <c r="R82" s="66">
        <v>0</v>
      </c>
      <c r="S82" s="66">
        <v>0</v>
      </c>
      <c r="T82" s="66">
        <v>0</v>
      </c>
    </row>
    <row r="83" spans="1:20">
      <c r="A83" s="67" t="s">
        <v>233</v>
      </c>
      <c r="B83" s="14"/>
      <c r="C83" s="14"/>
      <c r="D83" s="14"/>
      <c r="E83" s="14"/>
      <c r="J83" s="69">
        <v>2.92</v>
      </c>
      <c r="M83" s="68">
        <v>3.9899999999999998E-2</v>
      </c>
      <c r="N83" s="69">
        <v>1291000</v>
      </c>
      <c r="P83" s="69">
        <v>0</v>
      </c>
      <c r="Q83" s="69">
        <v>4560.8847718888001</v>
      </c>
      <c r="S83" s="68">
        <v>2.1700000000000001E-2</v>
      </c>
      <c r="T83" s="68">
        <v>1.2999999999999999E-3</v>
      </c>
    </row>
    <row r="84" spans="1:20">
      <c r="A84" s="67" t="s">
        <v>293</v>
      </c>
      <c r="B84" s="14"/>
      <c r="C84" s="14"/>
      <c r="D84" s="14"/>
      <c r="E84" s="14"/>
      <c r="J84" s="69">
        <v>0</v>
      </c>
      <c r="M84" s="68">
        <v>0</v>
      </c>
      <c r="N84" s="69">
        <v>0</v>
      </c>
      <c r="P84" s="69">
        <v>0</v>
      </c>
      <c r="Q84" s="69">
        <v>0</v>
      </c>
      <c r="S84" s="68">
        <v>0</v>
      </c>
      <c r="T84" s="68">
        <v>0</v>
      </c>
    </row>
    <row r="85" spans="1:20">
      <c r="A85" t="s">
        <v>228</v>
      </c>
      <c r="B85" t="s">
        <v>228</v>
      </c>
      <c r="C85" s="14"/>
      <c r="D85" s="14"/>
      <c r="E85" s="14"/>
      <c r="F85" t="s">
        <v>228</v>
      </c>
      <c r="G85" t="s">
        <v>228</v>
      </c>
      <c r="J85" s="65">
        <v>0</v>
      </c>
      <c r="K85" t="s">
        <v>228</v>
      </c>
      <c r="L85" s="66">
        <v>0</v>
      </c>
      <c r="M85" s="66">
        <v>0</v>
      </c>
      <c r="N85" s="65">
        <v>0</v>
      </c>
      <c r="O85" s="65">
        <v>0</v>
      </c>
      <c r="Q85" s="65">
        <v>0</v>
      </c>
      <c r="R85" s="66">
        <v>0</v>
      </c>
      <c r="S85" s="66">
        <v>0</v>
      </c>
      <c r="T85" s="66">
        <v>0</v>
      </c>
    </row>
    <row r="86" spans="1:20">
      <c r="A86" s="67" t="s">
        <v>294</v>
      </c>
      <c r="B86" s="14"/>
      <c r="C86" s="14"/>
      <c r="D86" s="14"/>
      <c r="E86" s="14"/>
      <c r="J86" s="69">
        <v>2.92</v>
      </c>
      <c r="M86" s="68">
        <v>3.9899999999999998E-2</v>
      </c>
      <c r="N86" s="69">
        <v>1291000</v>
      </c>
      <c r="P86" s="69">
        <v>0</v>
      </c>
      <c r="Q86" s="69">
        <v>4560.8847718888001</v>
      </c>
      <c r="S86" s="68">
        <v>2.1700000000000001E-2</v>
      </c>
      <c r="T86" s="68">
        <v>1.2999999999999999E-3</v>
      </c>
    </row>
    <row r="87" spans="1:20">
      <c r="A87" t="s">
        <v>540</v>
      </c>
      <c r="B87" t="s">
        <v>541</v>
      </c>
      <c r="C87" t="s">
        <v>542</v>
      </c>
      <c r="D87" t="s">
        <v>543</v>
      </c>
      <c r="E87" t="s">
        <v>544</v>
      </c>
      <c r="F87" t="s">
        <v>545</v>
      </c>
      <c r="G87" t="s">
        <v>546</v>
      </c>
      <c r="H87" t="s">
        <v>547</v>
      </c>
      <c r="I87" t="s">
        <v>548</v>
      </c>
      <c r="J87" s="65">
        <v>2.92</v>
      </c>
      <c r="K87" t="s">
        <v>105</v>
      </c>
      <c r="L87" s="66">
        <v>5.3800000000000001E-2</v>
      </c>
      <c r="M87" s="66">
        <v>3.9899999999999998E-2</v>
      </c>
      <c r="N87" s="65">
        <v>1291000</v>
      </c>
      <c r="O87" s="65">
        <v>105.96373611154144</v>
      </c>
      <c r="P87" s="65">
        <v>0</v>
      </c>
      <c r="Q87" s="65">
        <v>4560.8847718888001</v>
      </c>
      <c r="R87" s="66">
        <v>6.9999999999999999E-4</v>
      </c>
      <c r="S87" s="66">
        <v>2.1700000000000001E-2</v>
      </c>
      <c r="T87" s="66">
        <v>1.2999999999999999E-3</v>
      </c>
    </row>
    <row r="88" spans="1:20">
      <c r="A88" s="85" t="s">
        <v>235</v>
      </c>
      <c r="B88" s="14"/>
      <c r="C88" s="14"/>
      <c r="D88" s="14"/>
      <c r="E88" s="14"/>
    </row>
    <row r="89" spans="1:20">
      <c r="A89" s="85" t="s">
        <v>287</v>
      </c>
      <c r="B89" s="14"/>
      <c r="C89" s="14"/>
      <c r="D89" s="14"/>
      <c r="E89" s="14"/>
    </row>
    <row r="90" spans="1:20">
      <c r="A90" s="85" t="s">
        <v>288</v>
      </c>
      <c r="B90" s="14"/>
      <c r="C90" s="14"/>
      <c r="D90" s="14"/>
      <c r="E90" s="14"/>
    </row>
    <row r="91" spans="1:20">
      <c r="A91" s="85" t="s">
        <v>289</v>
      </c>
      <c r="B91" s="14"/>
      <c r="C91" s="14"/>
      <c r="D91" s="14"/>
      <c r="E91" s="14"/>
    </row>
    <row r="92" spans="1:20">
      <c r="A92" s="85" t="s">
        <v>290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8554687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30059346.43</v>
      </c>
      <c r="I10" s="7"/>
      <c r="J10" s="63">
        <v>1143.9174272</v>
      </c>
      <c r="K10" s="63">
        <v>532201.66073034145</v>
      </c>
      <c r="L10" s="7"/>
      <c r="M10" s="64">
        <v>1</v>
      </c>
      <c r="N10" s="64">
        <v>0.15079999999999999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29283048.350000001</v>
      </c>
      <c r="J11" s="69">
        <v>1084.5737300000001</v>
      </c>
      <c r="K11" s="69">
        <v>382827.57120399998</v>
      </c>
      <c r="M11" s="68">
        <v>0.71930000000000005</v>
      </c>
      <c r="N11" s="68">
        <v>0.1085</v>
      </c>
    </row>
    <row r="12" spans="1:61">
      <c r="A12" s="67" t="s">
        <v>549</v>
      </c>
      <c r="D12" s="14"/>
      <c r="E12" s="14"/>
      <c r="F12" s="14"/>
      <c r="H12" s="69">
        <v>9795962.5800000001</v>
      </c>
      <c r="J12" s="69">
        <v>738.34779000000003</v>
      </c>
      <c r="K12" s="69">
        <v>223467.7039244</v>
      </c>
      <c r="M12" s="68">
        <v>0.4199</v>
      </c>
      <c r="N12" s="68">
        <v>6.3299999999999995E-2</v>
      </c>
    </row>
    <row r="13" spans="1:61">
      <c r="A13" t="s">
        <v>550</v>
      </c>
      <c r="B13" t="s">
        <v>551</v>
      </c>
      <c r="C13" t="s">
        <v>99</v>
      </c>
      <c r="D13" t="s">
        <v>122</v>
      </c>
      <c r="E13" t="s">
        <v>552</v>
      </c>
      <c r="F13" t="s">
        <v>445</v>
      </c>
      <c r="G13" t="s">
        <v>101</v>
      </c>
      <c r="H13" s="65">
        <v>132966</v>
      </c>
      <c r="I13" s="65">
        <v>2931</v>
      </c>
      <c r="J13" s="65">
        <v>0</v>
      </c>
      <c r="K13" s="65">
        <v>3897.2334599999999</v>
      </c>
      <c r="L13" s="66">
        <v>5.0000000000000001E-4</v>
      </c>
      <c r="M13" s="66">
        <v>7.3000000000000001E-3</v>
      </c>
      <c r="N13" s="66">
        <v>1.1000000000000001E-3</v>
      </c>
    </row>
    <row r="14" spans="1:61">
      <c r="A14" t="s">
        <v>553</v>
      </c>
      <c r="B14" t="s">
        <v>554</v>
      </c>
      <c r="C14" t="s">
        <v>99</v>
      </c>
      <c r="D14" t="s">
        <v>122</v>
      </c>
      <c r="E14" t="s">
        <v>555</v>
      </c>
      <c r="F14" t="s">
        <v>445</v>
      </c>
      <c r="G14" t="s">
        <v>101</v>
      </c>
      <c r="H14" s="65">
        <v>376782</v>
      </c>
      <c r="I14" s="65">
        <v>3373</v>
      </c>
      <c r="J14" s="65">
        <v>263.74740000000003</v>
      </c>
      <c r="K14" s="65">
        <v>12972.60426</v>
      </c>
      <c r="L14" s="66">
        <v>1.6999999999999999E-3</v>
      </c>
      <c r="M14" s="66">
        <v>2.4400000000000002E-2</v>
      </c>
      <c r="N14" s="66">
        <v>3.7000000000000002E-3</v>
      </c>
    </row>
    <row r="15" spans="1:61">
      <c r="A15" t="s">
        <v>556</v>
      </c>
      <c r="B15" t="s">
        <v>557</v>
      </c>
      <c r="C15" t="s">
        <v>99</v>
      </c>
      <c r="D15" t="s">
        <v>122</v>
      </c>
      <c r="E15" t="s">
        <v>558</v>
      </c>
      <c r="F15" t="s">
        <v>452</v>
      </c>
      <c r="G15" t="s">
        <v>101</v>
      </c>
      <c r="H15" s="65">
        <v>17822</v>
      </c>
      <c r="I15" s="65">
        <v>47270</v>
      </c>
      <c r="J15" s="65">
        <v>0</v>
      </c>
      <c r="K15" s="65">
        <v>8424.4593999999997</v>
      </c>
      <c r="L15" s="66">
        <v>4.0000000000000002E-4</v>
      </c>
      <c r="M15" s="66">
        <v>1.5800000000000002E-2</v>
      </c>
      <c r="N15" s="66">
        <v>2.3999999999999998E-3</v>
      </c>
    </row>
    <row r="16" spans="1:61">
      <c r="A16" t="s">
        <v>559</v>
      </c>
      <c r="B16" t="s">
        <v>560</v>
      </c>
      <c r="C16" t="s">
        <v>99</v>
      </c>
      <c r="D16" t="s">
        <v>122</v>
      </c>
      <c r="E16" t="s">
        <v>561</v>
      </c>
      <c r="F16" t="s">
        <v>298</v>
      </c>
      <c r="G16" t="s">
        <v>101</v>
      </c>
      <c r="H16" s="65">
        <v>84651</v>
      </c>
      <c r="I16" s="65">
        <v>9313</v>
      </c>
      <c r="J16" s="65">
        <v>0</v>
      </c>
      <c r="K16" s="65">
        <v>7883.54763</v>
      </c>
      <c r="L16" s="66">
        <v>8.0000000000000004E-4</v>
      </c>
      <c r="M16" s="66">
        <v>1.4800000000000001E-2</v>
      </c>
      <c r="N16" s="66">
        <v>2.2000000000000001E-3</v>
      </c>
    </row>
    <row r="17" spans="1:14">
      <c r="A17" t="s">
        <v>562</v>
      </c>
      <c r="B17" t="s">
        <v>563</v>
      </c>
      <c r="C17" t="s">
        <v>99</v>
      </c>
      <c r="D17" t="s">
        <v>122</v>
      </c>
      <c r="E17" t="s">
        <v>564</v>
      </c>
      <c r="F17" t="s">
        <v>298</v>
      </c>
      <c r="G17" t="s">
        <v>101</v>
      </c>
      <c r="H17" s="65">
        <v>1099358</v>
      </c>
      <c r="I17" s="65">
        <v>1389</v>
      </c>
      <c r="J17" s="65">
        <v>0</v>
      </c>
      <c r="K17" s="65">
        <v>15270.082619999999</v>
      </c>
      <c r="L17" s="66">
        <v>8.9999999999999998E-4</v>
      </c>
      <c r="M17" s="66">
        <v>2.87E-2</v>
      </c>
      <c r="N17" s="66">
        <v>4.3E-3</v>
      </c>
    </row>
    <row r="18" spans="1:14">
      <c r="A18" t="s">
        <v>565</v>
      </c>
      <c r="B18" t="s">
        <v>566</v>
      </c>
      <c r="C18" t="s">
        <v>99</v>
      </c>
      <c r="D18" t="s">
        <v>122</v>
      </c>
      <c r="E18" t="s">
        <v>297</v>
      </c>
      <c r="F18" t="s">
        <v>298</v>
      </c>
      <c r="G18" t="s">
        <v>101</v>
      </c>
      <c r="H18" s="65">
        <v>1470122</v>
      </c>
      <c r="I18" s="65">
        <v>2200</v>
      </c>
      <c r="J18" s="65">
        <v>0</v>
      </c>
      <c r="K18" s="65">
        <v>32342.684000000001</v>
      </c>
      <c r="L18" s="66">
        <v>1E-3</v>
      </c>
      <c r="M18" s="66">
        <v>6.08E-2</v>
      </c>
      <c r="N18" s="66">
        <v>9.1999999999999998E-3</v>
      </c>
    </row>
    <row r="19" spans="1:14">
      <c r="A19" t="s">
        <v>567</v>
      </c>
      <c r="B19" t="s">
        <v>568</v>
      </c>
      <c r="C19" t="s">
        <v>99</v>
      </c>
      <c r="D19" t="s">
        <v>122</v>
      </c>
      <c r="E19" t="s">
        <v>368</v>
      </c>
      <c r="F19" t="s">
        <v>298</v>
      </c>
      <c r="G19" t="s">
        <v>101</v>
      </c>
      <c r="H19" s="65">
        <v>66784</v>
      </c>
      <c r="I19" s="65">
        <v>8714</v>
      </c>
      <c r="J19" s="65">
        <v>0</v>
      </c>
      <c r="K19" s="65">
        <v>5819.5577599999997</v>
      </c>
      <c r="L19" s="66">
        <v>2.9999999999999997E-4</v>
      </c>
      <c r="M19" s="66">
        <v>1.09E-2</v>
      </c>
      <c r="N19" s="66">
        <v>1.6000000000000001E-3</v>
      </c>
    </row>
    <row r="20" spans="1:14">
      <c r="A20" t="s">
        <v>569</v>
      </c>
      <c r="B20" t="s">
        <v>570</v>
      </c>
      <c r="C20" t="s">
        <v>99</v>
      </c>
      <c r="D20" t="s">
        <v>122</v>
      </c>
      <c r="E20" t="s">
        <v>571</v>
      </c>
      <c r="F20" t="s">
        <v>298</v>
      </c>
      <c r="G20" t="s">
        <v>101</v>
      </c>
      <c r="H20" s="65">
        <v>581971</v>
      </c>
      <c r="I20" s="65">
        <v>2598</v>
      </c>
      <c r="J20" s="65">
        <v>0</v>
      </c>
      <c r="K20" s="65">
        <v>15119.60658</v>
      </c>
      <c r="L20" s="66">
        <v>4.0000000000000002E-4</v>
      </c>
      <c r="M20" s="66">
        <v>2.8400000000000002E-2</v>
      </c>
      <c r="N20" s="66">
        <v>4.3E-3</v>
      </c>
    </row>
    <row r="21" spans="1:14">
      <c r="A21" t="s">
        <v>572</v>
      </c>
      <c r="B21" t="s">
        <v>573</v>
      </c>
      <c r="C21" t="s">
        <v>99</v>
      </c>
      <c r="D21" t="s">
        <v>122</v>
      </c>
      <c r="E21" t="s">
        <v>440</v>
      </c>
      <c r="F21" t="s">
        <v>348</v>
      </c>
      <c r="G21" t="s">
        <v>101</v>
      </c>
      <c r="H21" s="65">
        <v>322595</v>
      </c>
      <c r="I21" s="65">
        <v>1957</v>
      </c>
      <c r="J21" s="65">
        <v>0</v>
      </c>
      <c r="K21" s="65">
        <v>6313.18415</v>
      </c>
      <c r="L21" s="66">
        <v>2.0000000000000001E-4</v>
      </c>
      <c r="M21" s="66">
        <v>1.1900000000000001E-2</v>
      </c>
      <c r="N21" s="66">
        <v>1.8E-3</v>
      </c>
    </row>
    <row r="22" spans="1:14">
      <c r="A22" t="s">
        <v>574</v>
      </c>
      <c r="B22" t="s">
        <v>575</v>
      </c>
      <c r="C22" t="s">
        <v>99</v>
      </c>
      <c r="D22" t="s">
        <v>122</v>
      </c>
      <c r="E22" t="s">
        <v>576</v>
      </c>
      <c r="F22" t="s">
        <v>577</v>
      </c>
      <c r="G22" t="s">
        <v>101</v>
      </c>
      <c r="H22" s="65">
        <v>85470</v>
      </c>
      <c r="I22" s="65">
        <v>9000</v>
      </c>
      <c r="J22" s="65">
        <v>198.71657999999999</v>
      </c>
      <c r="K22" s="65">
        <v>7891.0165800000004</v>
      </c>
      <c r="L22" s="66">
        <v>6.9999999999999999E-4</v>
      </c>
      <c r="M22" s="66">
        <v>1.4800000000000001E-2</v>
      </c>
      <c r="N22" s="66">
        <v>2.2000000000000001E-3</v>
      </c>
    </row>
    <row r="23" spans="1:14">
      <c r="A23" t="s">
        <v>578</v>
      </c>
      <c r="B23" t="s">
        <v>579</v>
      </c>
      <c r="C23" t="s">
        <v>99</v>
      </c>
      <c r="D23" t="s">
        <v>122</v>
      </c>
      <c r="E23" t="s">
        <v>580</v>
      </c>
      <c r="F23" t="s">
        <v>482</v>
      </c>
      <c r="G23" t="s">
        <v>101</v>
      </c>
      <c r="H23" s="65">
        <v>208672</v>
      </c>
      <c r="I23" s="65">
        <v>2748</v>
      </c>
      <c r="J23" s="65">
        <v>0</v>
      </c>
      <c r="K23" s="65">
        <v>5734.30656</v>
      </c>
      <c r="L23" s="66">
        <v>8.0000000000000004E-4</v>
      </c>
      <c r="M23" s="66">
        <v>1.0800000000000001E-2</v>
      </c>
      <c r="N23" s="66">
        <v>1.6000000000000001E-3</v>
      </c>
    </row>
    <row r="24" spans="1:14">
      <c r="A24" t="s">
        <v>581</v>
      </c>
      <c r="B24" t="s">
        <v>582</v>
      </c>
      <c r="C24" t="s">
        <v>99</v>
      </c>
      <c r="D24" t="s">
        <v>122</v>
      </c>
      <c r="E24" t="s">
        <v>583</v>
      </c>
      <c r="F24" t="s">
        <v>584</v>
      </c>
      <c r="G24" t="s">
        <v>101</v>
      </c>
      <c r="H24" s="65">
        <v>170375</v>
      </c>
      <c r="I24" s="65">
        <v>2415</v>
      </c>
      <c r="J24" s="65">
        <v>33.436590000000002</v>
      </c>
      <c r="K24" s="65">
        <v>4147.9928399999999</v>
      </c>
      <c r="L24" s="66">
        <v>5.0000000000000001E-4</v>
      </c>
      <c r="M24" s="66">
        <v>7.7999999999999996E-3</v>
      </c>
      <c r="N24" s="66">
        <v>1.1999999999999999E-3</v>
      </c>
    </row>
    <row r="25" spans="1:14">
      <c r="A25" t="s">
        <v>585</v>
      </c>
      <c r="B25" t="s">
        <v>586</v>
      </c>
      <c r="C25" t="s">
        <v>99</v>
      </c>
      <c r="D25" t="s">
        <v>122</v>
      </c>
      <c r="E25" t="s">
        <v>340</v>
      </c>
      <c r="F25" t="s">
        <v>332</v>
      </c>
      <c r="G25" t="s">
        <v>101</v>
      </c>
      <c r="H25" s="65">
        <v>102717.43</v>
      </c>
      <c r="I25" s="65">
        <v>4692</v>
      </c>
      <c r="J25" s="65">
        <v>0</v>
      </c>
      <c r="K25" s="65">
        <v>4819.5018155999996</v>
      </c>
      <c r="L25" s="66">
        <v>8.0000000000000004E-4</v>
      </c>
      <c r="M25" s="66">
        <v>9.1000000000000004E-3</v>
      </c>
      <c r="N25" s="66">
        <v>1.4E-3</v>
      </c>
    </row>
    <row r="26" spans="1:14">
      <c r="A26" t="s">
        <v>587</v>
      </c>
      <c r="B26" t="s">
        <v>588</v>
      </c>
      <c r="C26" t="s">
        <v>99</v>
      </c>
      <c r="D26" t="s">
        <v>122</v>
      </c>
      <c r="E26" t="s">
        <v>353</v>
      </c>
      <c r="F26" t="s">
        <v>332</v>
      </c>
      <c r="G26" t="s">
        <v>101</v>
      </c>
      <c r="H26" s="65">
        <v>265348</v>
      </c>
      <c r="I26" s="65">
        <v>4292</v>
      </c>
      <c r="J26" s="65">
        <v>132.67400000000001</v>
      </c>
      <c r="K26" s="65">
        <v>11521.410159999999</v>
      </c>
      <c r="L26" s="66">
        <v>1.5E-3</v>
      </c>
      <c r="M26" s="66">
        <v>2.1600000000000001E-2</v>
      </c>
      <c r="N26" s="66">
        <v>3.3E-3</v>
      </c>
    </row>
    <row r="27" spans="1:14">
      <c r="A27" t="s">
        <v>589</v>
      </c>
      <c r="B27" t="s">
        <v>590</v>
      </c>
      <c r="C27" t="s">
        <v>99</v>
      </c>
      <c r="D27" t="s">
        <v>122</v>
      </c>
      <c r="E27" t="s">
        <v>591</v>
      </c>
      <c r="F27" t="s">
        <v>332</v>
      </c>
      <c r="G27" t="s">
        <v>101</v>
      </c>
      <c r="H27" s="65">
        <v>903603</v>
      </c>
      <c r="I27" s="65">
        <v>1786</v>
      </c>
      <c r="J27" s="65">
        <v>0</v>
      </c>
      <c r="K27" s="65">
        <v>16138.34958</v>
      </c>
      <c r="L27" s="66">
        <v>2.2000000000000001E-3</v>
      </c>
      <c r="M27" s="66">
        <v>3.0300000000000001E-2</v>
      </c>
      <c r="N27" s="66">
        <v>4.5999999999999999E-3</v>
      </c>
    </row>
    <row r="28" spans="1:14">
      <c r="A28" t="s">
        <v>592</v>
      </c>
      <c r="B28" t="s">
        <v>593</v>
      </c>
      <c r="C28" t="s">
        <v>99</v>
      </c>
      <c r="D28" t="s">
        <v>122</v>
      </c>
      <c r="E28" t="s">
        <v>364</v>
      </c>
      <c r="F28" t="s">
        <v>332</v>
      </c>
      <c r="G28" t="s">
        <v>101</v>
      </c>
      <c r="H28" s="65">
        <v>1030845.15</v>
      </c>
      <c r="I28" s="65">
        <v>821.2</v>
      </c>
      <c r="J28" s="65">
        <v>69.673379999999995</v>
      </c>
      <c r="K28" s="65">
        <v>8534.9737518000002</v>
      </c>
      <c r="L28" s="66">
        <v>1.2999999999999999E-3</v>
      </c>
      <c r="M28" s="66">
        <v>1.6E-2</v>
      </c>
      <c r="N28" s="66">
        <v>2.3999999999999998E-3</v>
      </c>
    </row>
    <row r="29" spans="1:14">
      <c r="A29" t="s">
        <v>594</v>
      </c>
      <c r="B29" t="s">
        <v>595</v>
      </c>
      <c r="C29" t="s">
        <v>99</v>
      </c>
      <c r="D29" t="s">
        <v>122</v>
      </c>
      <c r="E29" t="s">
        <v>596</v>
      </c>
      <c r="F29" t="s">
        <v>332</v>
      </c>
      <c r="G29" t="s">
        <v>101</v>
      </c>
      <c r="H29" s="65">
        <v>62219</v>
      </c>
      <c r="I29" s="65">
        <v>18630</v>
      </c>
      <c r="J29" s="65">
        <v>0</v>
      </c>
      <c r="K29" s="65">
        <v>11591.3997</v>
      </c>
      <c r="L29" s="66">
        <v>1.2999999999999999E-3</v>
      </c>
      <c r="M29" s="66">
        <v>2.18E-2</v>
      </c>
      <c r="N29" s="66">
        <v>3.3E-3</v>
      </c>
    </row>
    <row r="30" spans="1:14">
      <c r="A30" t="s">
        <v>597</v>
      </c>
      <c r="B30" t="s">
        <v>598</v>
      </c>
      <c r="C30" t="s">
        <v>99</v>
      </c>
      <c r="D30" t="s">
        <v>122</v>
      </c>
      <c r="E30" t="s">
        <v>336</v>
      </c>
      <c r="F30" t="s">
        <v>332</v>
      </c>
      <c r="G30" t="s">
        <v>101</v>
      </c>
      <c r="H30" s="65">
        <v>23524</v>
      </c>
      <c r="I30" s="65">
        <v>20610</v>
      </c>
      <c r="J30" s="65">
        <v>0</v>
      </c>
      <c r="K30" s="65">
        <v>4848.2964000000002</v>
      </c>
      <c r="L30" s="66">
        <v>2.0000000000000001E-4</v>
      </c>
      <c r="M30" s="66">
        <v>9.1000000000000004E-3</v>
      </c>
      <c r="N30" s="66">
        <v>1.4E-3</v>
      </c>
    </row>
    <row r="31" spans="1:14">
      <c r="A31" t="s">
        <v>599</v>
      </c>
      <c r="B31" t="s">
        <v>600</v>
      </c>
      <c r="C31" t="s">
        <v>99</v>
      </c>
      <c r="D31" t="s">
        <v>122</v>
      </c>
      <c r="E31" t="s">
        <v>601</v>
      </c>
      <c r="F31" t="s">
        <v>124</v>
      </c>
      <c r="G31" t="s">
        <v>101</v>
      </c>
      <c r="H31" s="65">
        <v>17196</v>
      </c>
      <c r="I31" s="65">
        <v>26170</v>
      </c>
      <c r="J31" s="65">
        <v>0</v>
      </c>
      <c r="K31" s="65">
        <v>4500.1931999999997</v>
      </c>
      <c r="L31" s="66">
        <v>2.9999999999999997E-4</v>
      </c>
      <c r="M31" s="66">
        <v>8.5000000000000006E-3</v>
      </c>
      <c r="N31" s="66">
        <v>1.2999999999999999E-3</v>
      </c>
    </row>
    <row r="32" spans="1:14">
      <c r="A32" t="s">
        <v>602</v>
      </c>
      <c r="B32" t="s">
        <v>603</v>
      </c>
      <c r="C32" t="s">
        <v>99</v>
      </c>
      <c r="D32" t="s">
        <v>122</v>
      </c>
      <c r="E32" t="s">
        <v>493</v>
      </c>
      <c r="F32" t="s">
        <v>124</v>
      </c>
      <c r="G32" t="s">
        <v>101</v>
      </c>
      <c r="H32" s="65">
        <v>1283668</v>
      </c>
      <c r="I32" s="65">
        <v>1265</v>
      </c>
      <c r="J32" s="65">
        <v>40.09984</v>
      </c>
      <c r="K32" s="65">
        <v>16278.500040000001</v>
      </c>
      <c r="L32" s="66">
        <v>2.5999999999999999E-3</v>
      </c>
      <c r="M32" s="66">
        <v>3.0599999999999999E-2</v>
      </c>
      <c r="N32" s="66">
        <v>4.5999999999999999E-3</v>
      </c>
    </row>
    <row r="33" spans="1:14">
      <c r="A33" t="s">
        <v>604</v>
      </c>
      <c r="B33" t="s">
        <v>605</v>
      </c>
      <c r="C33" t="s">
        <v>99</v>
      </c>
      <c r="D33" t="s">
        <v>122</v>
      </c>
      <c r="E33" t="s">
        <v>606</v>
      </c>
      <c r="F33" t="s">
        <v>128</v>
      </c>
      <c r="G33" t="s">
        <v>101</v>
      </c>
      <c r="H33" s="65">
        <v>19627</v>
      </c>
      <c r="I33" s="65">
        <v>72200</v>
      </c>
      <c r="J33" s="65">
        <v>0</v>
      </c>
      <c r="K33" s="65">
        <v>14170.694</v>
      </c>
      <c r="L33" s="66">
        <v>2.9999999999999997E-4</v>
      </c>
      <c r="M33" s="66">
        <v>2.6599999999999999E-2</v>
      </c>
      <c r="N33" s="66">
        <v>4.0000000000000001E-3</v>
      </c>
    </row>
    <row r="34" spans="1:14">
      <c r="A34" t="s">
        <v>607</v>
      </c>
      <c r="B34" t="s">
        <v>608</v>
      </c>
      <c r="C34" t="s">
        <v>99</v>
      </c>
      <c r="D34" t="s">
        <v>122</v>
      </c>
      <c r="E34" t="s">
        <v>455</v>
      </c>
      <c r="F34" t="s">
        <v>131</v>
      </c>
      <c r="G34" t="s">
        <v>101</v>
      </c>
      <c r="H34" s="65">
        <v>1469647</v>
      </c>
      <c r="I34" s="65">
        <v>357.1</v>
      </c>
      <c r="J34" s="65">
        <v>0</v>
      </c>
      <c r="K34" s="65">
        <v>5248.1094370000001</v>
      </c>
      <c r="L34" s="66">
        <v>5.0000000000000001E-4</v>
      </c>
      <c r="M34" s="66">
        <v>9.9000000000000008E-3</v>
      </c>
      <c r="N34" s="66">
        <v>1.5E-3</v>
      </c>
    </row>
    <row r="35" spans="1:14">
      <c r="A35" s="67" t="s">
        <v>609</v>
      </c>
      <c r="D35" s="14"/>
      <c r="E35" s="14"/>
      <c r="F35" s="14"/>
      <c r="H35" s="69">
        <v>9060925.5199999996</v>
      </c>
      <c r="J35" s="69">
        <v>346.22593999999998</v>
      </c>
      <c r="K35" s="69">
        <v>133518.09131260001</v>
      </c>
      <c r="M35" s="68">
        <v>0.25090000000000001</v>
      </c>
      <c r="N35" s="68">
        <v>3.78E-2</v>
      </c>
    </row>
    <row r="36" spans="1:14">
      <c r="A36" t="s">
        <v>610</v>
      </c>
      <c r="B36" t="s">
        <v>611</v>
      </c>
      <c r="C36" t="s">
        <v>99</v>
      </c>
      <c r="D36" t="s">
        <v>122</v>
      </c>
      <c r="E36" t="s">
        <v>612</v>
      </c>
      <c r="F36" t="s">
        <v>100</v>
      </c>
      <c r="G36" t="s">
        <v>101</v>
      </c>
      <c r="H36" s="65">
        <v>10632</v>
      </c>
      <c r="I36" s="65">
        <v>38090</v>
      </c>
      <c r="J36" s="65">
        <v>0</v>
      </c>
      <c r="K36" s="65">
        <v>4049.7287999999999</v>
      </c>
      <c r="L36" s="66">
        <v>8.0000000000000004E-4</v>
      </c>
      <c r="M36" s="66">
        <v>7.6E-3</v>
      </c>
      <c r="N36" s="66">
        <v>1.1000000000000001E-3</v>
      </c>
    </row>
    <row r="37" spans="1:14">
      <c r="A37" t="s">
        <v>613</v>
      </c>
      <c r="B37" t="s">
        <v>614</v>
      </c>
      <c r="C37" t="s">
        <v>99</v>
      </c>
      <c r="D37" t="s">
        <v>122</v>
      </c>
      <c r="E37" t="s">
        <v>519</v>
      </c>
      <c r="F37" t="s">
        <v>326</v>
      </c>
      <c r="G37" t="s">
        <v>101</v>
      </c>
      <c r="H37" s="65">
        <v>2243027</v>
      </c>
      <c r="I37" s="65">
        <v>77.599999999999994</v>
      </c>
      <c r="J37" s="65">
        <v>0</v>
      </c>
      <c r="K37" s="65">
        <v>1740.5889520000001</v>
      </c>
      <c r="L37" s="66">
        <v>6.9999999999999999E-4</v>
      </c>
      <c r="M37" s="66">
        <v>3.3E-3</v>
      </c>
      <c r="N37" s="66">
        <v>5.0000000000000001E-4</v>
      </c>
    </row>
    <row r="38" spans="1:14">
      <c r="A38" t="s">
        <v>615</v>
      </c>
      <c r="B38" t="s">
        <v>616</v>
      </c>
      <c r="C38" t="s">
        <v>99</v>
      </c>
      <c r="D38" t="s">
        <v>122</v>
      </c>
      <c r="E38" t="s">
        <v>617</v>
      </c>
      <c r="F38" t="s">
        <v>445</v>
      </c>
      <c r="G38" t="s">
        <v>101</v>
      </c>
      <c r="H38" s="65">
        <v>134733</v>
      </c>
      <c r="I38" s="65">
        <v>5524</v>
      </c>
      <c r="J38" s="65">
        <v>0</v>
      </c>
      <c r="K38" s="65">
        <v>7442.65092</v>
      </c>
      <c r="L38" s="66">
        <v>2E-3</v>
      </c>
      <c r="M38" s="66">
        <v>1.4E-2</v>
      </c>
      <c r="N38" s="66">
        <v>2.0999999999999999E-3</v>
      </c>
    </row>
    <row r="39" spans="1:14">
      <c r="A39" t="s">
        <v>618</v>
      </c>
      <c r="B39" t="s">
        <v>619</v>
      </c>
      <c r="C39" t="s">
        <v>99</v>
      </c>
      <c r="D39" t="s">
        <v>122</v>
      </c>
      <c r="E39" t="s">
        <v>620</v>
      </c>
      <c r="F39" t="s">
        <v>401</v>
      </c>
      <c r="G39" t="s">
        <v>101</v>
      </c>
      <c r="H39" s="65">
        <v>54588</v>
      </c>
      <c r="I39" s="65">
        <v>15810</v>
      </c>
      <c r="J39" s="65">
        <v>259.04779000000002</v>
      </c>
      <c r="K39" s="65">
        <v>8889.4105899999995</v>
      </c>
      <c r="L39" s="66">
        <v>4.3E-3</v>
      </c>
      <c r="M39" s="66">
        <v>1.67E-2</v>
      </c>
      <c r="N39" s="66">
        <v>2.5000000000000001E-3</v>
      </c>
    </row>
    <row r="40" spans="1:14">
      <c r="A40" t="s">
        <v>621</v>
      </c>
      <c r="B40" t="s">
        <v>622</v>
      </c>
      <c r="C40" t="s">
        <v>99</v>
      </c>
      <c r="D40" t="s">
        <v>122</v>
      </c>
      <c r="E40" t="s">
        <v>470</v>
      </c>
      <c r="F40" t="s">
        <v>401</v>
      </c>
      <c r="G40" t="s">
        <v>101</v>
      </c>
      <c r="H40" s="65">
        <v>22091</v>
      </c>
      <c r="I40" s="65">
        <v>18280</v>
      </c>
      <c r="J40" s="65">
        <v>0</v>
      </c>
      <c r="K40" s="65">
        <v>4038.2348000000002</v>
      </c>
      <c r="L40" s="66">
        <v>1.1999999999999999E-3</v>
      </c>
      <c r="M40" s="66">
        <v>7.6E-3</v>
      </c>
      <c r="N40" s="66">
        <v>1.1000000000000001E-3</v>
      </c>
    </row>
    <row r="41" spans="1:14">
      <c r="A41" t="s">
        <v>623</v>
      </c>
      <c r="B41" t="s">
        <v>624</v>
      </c>
      <c r="C41" t="s">
        <v>99</v>
      </c>
      <c r="D41" t="s">
        <v>122</v>
      </c>
      <c r="E41" t="s">
        <v>625</v>
      </c>
      <c r="F41" t="s">
        <v>533</v>
      </c>
      <c r="G41" t="s">
        <v>101</v>
      </c>
      <c r="H41" s="65">
        <v>88303</v>
      </c>
      <c r="I41" s="65">
        <v>16800</v>
      </c>
      <c r="J41" s="65">
        <v>0</v>
      </c>
      <c r="K41" s="65">
        <v>14834.904</v>
      </c>
      <c r="L41" s="66">
        <v>5.1000000000000004E-3</v>
      </c>
      <c r="M41" s="66">
        <v>2.7900000000000001E-2</v>
      </c>
      <c r="N41" s="66">
        <v>4.1999999999999997E-3</v>
      </c>
    </row>
    <row r="42" spans="1:14">
      <c r="A42" t="s">
        <v>626</v>
      </c>
      <c r="B42" t="s">
        <v>627</v>
      </c>
      <c r="C42" t="s">
        <v>99</v>
      </c>
      <c r="D42" t="s">
        <v>122</v>
      </c>
      <c r="E42" t="s">
        <v>628</v>
      </c>
      <c r="F42" t="s">
        <v>533</v>
      </c>
      <c r="G42" t="s">
        <v>101</v>
      </c>
      <c r="H42" s="65">
        <v>829996</v>
      </c>
      <c r="I42" s="65">
        <v>483.4</v>
      </c>
      <c r="J42" s="65">
        <v>0</v>
      </c>
      <c r="K42" s="65">
        <v>4012.200664</v>
      </c>
      <c r="L42" s="66">
        <v>6.9999999999999999E-4</v>
      </c>
      <c r="M42" s="66">
        <v>7.4999999999999997E-3</v>
      </c>
      <c r="N42" s="66">
        <v>1.1000000000000001E-3</v>
      </c>
    </row>
    <row r="43" spans="1:14">
      <c r="A43" t="s">
        <v>629</v>
      </c>
      <c r="B43" t="s">
        <v>630</v>
      </c>
      <c r="C43" t="s">
        <v>99</v>
      </c>
      <c r="D43" t="s">
        <v>122</v>
      </c>
      <c r="E43" t="s">
        <v>532</v>
      </c>
      <c r="F43" t="s">
        <v>533</v>
      </c>
      <c r="G43" t="s">
        <v>101</v>
      </c>
      <c r="H43" s="65">
        <v>1643613.8</v>
      </c>
      <c r="I43" s="65">
        <v>69.5</v>
      </c>
      <c r="J43" s="65">
        <v>0</v>
      </c>
      <c r="K43" s="65">
        <v>1142.3115909999999</v>
      </c>
      <c r="L43" s="66">
        <v>5.9999999999999995E-4</v>
      </c>
      <c r="M43" s="66">
        <v>2.0999999999999999E-3</v>
      </c>
      <c r="N43" s="66">
        <v>2.9999999999999997E-4</v>
      </c>
    </row>
    <row r="44" spans="1:14">
      <c r="A44" t="s">
        <v>631</v>
      </c>
      <c r="B44" t="s">
        <v>632</v>
      </c>
      <c r="C44" t="s">
        <v>99</v>
      </c>
      <c r="D44" t="s">
        <v>122</v>
      </c>
      <c r="E44" t="s">
        <v>633</v>
      </c>
      <c r="F44" t="s">
        <v>634</v>
      </c>
      <c r="G44" t="s">
        <v>101</v>
      </c>
      <c r="H44" s="65">
        <v>21335</v>
      </c>
      <c r="I44" s="65">
        <v>36140</v>
      </c>
      <c r="J44" s="65">
        <v>0</v>
      </c>
      <c r="K44" s="65">
        <v>7710.4690000000001</v>
      </c>
      <c r="L44" s="66">
        <v>1.4E-3</v>
      </c>
      <c r="M44" s="66">
        <v>1.4500000000000001E-2</v>
      </c>
      <c r="N44" s="66">
        <v>2.2000000000000001E-3</v>
      </c>
    </row>
    <row r="45" spans="1:14">
      <c r="A45" t="s">
        <v>635</v>
      </c>
      <c r="B45" t="s">
        <v>636</v>
      </c>
      <c r="C45" t="s">
        <v>99</v>
      </c>
      <c r="D45" t="s">
        <v>122</v>
      </c>
      <c r="E45" t="s">
        <v>637</v>
      </c>
      <c r="F45" t="s">
        <v>482</v>
      </c>
      <c r="G45" t="s">
        <v>101</v>
      </c>
      <c r="H45" s="65">
        <v>11482</v>
      </c>
      <c r="I45" s="65">
        <v>21710</v>
      </c>
      <c r="J45" s="65">
        <v>0</v>
      </c>
      <c r="K45" s="65">
        <v>2492.7422000000001</v>
      </c>
      <c r="L45" s="66">
        <v>8.0000000000000004E-4</v>
      </c>
      <c r="M45" s="66">
        <v>4.7000000000000002E-3</v>
      </c>
      <c r="N45" s="66">
        <v>6.9999999999999999E-4</v>
      </c>
    </row>
    <row r="46" spans="1:14">
      <c r="A46" t="s">
        <v>638</v>
      </c>
      <c r="B46" t="s">
        <v>639</v>
      </c>
      <c r="C46" t="s">
        <v>99</v>
      </c>
      <c r="D46" t="s">
        <v>122</v>
      </c>
      <c r="E46" t="s">
        <v>405</v>
      </c>
      <c r="F46" t="s">
        <v>357</v>
      </c>
      <c r="G46" t="s">
        <v>101</v>
      </c>
      <c r="H46" s="65">
        <v>361200</v>
      </c>
      <c r="I46" s="65">
        <v>595.1</v>
      </c>
      <c r="J46" s="65">
        <v>0</v>
      </c>
      <c r="K46" s="65">
        <v>2149.5012000000002</v>
      </c>
      <c r="L46" s="66">
        <v>2.2000000000000001E-3</v>
      </c>
      <c r="M46" s="66">
        <v>4.0000000000000001E-3</v>
      </c>
      <c r="N46" s="66">
        <v>5.9999999999999995E-4</v>
      </c>
    </row>
    <row r="47" spans="1:14">
      <c r="A47" t="s">
        <v>640</v>
      </c>
      <c r="B47" t="s">
        <v>641</v>
      </c>
      <c r="C47" t="s">
        <v>99</v>
      </c>
      <c r="D47" t="s">
        <v>122</v>
      </c>
      <c r="E47" t="s">
        <v>642</v>
      </c>
      <c r="F47" t="s">
        <v>357</v>
      </c>
      <c r="G47" t="s">
        <v>101</v>
      </c>
      <c r="H47" s="65">
        <v>216184</v>
      </c>
      <c r="I47" s="65">
        <v>2711</v>
      </c>
      <c r="J47" s="65">
        <v>46.34769</v>
      </c>
      <c r="K47" s="65">
        <v>5907.0959300000004</v>
      </c>
      <c r="L47" s="66">
        <v>3.8E-3</v>
      </c>
      <c r="M47" s="66">
        <v>1.11E-2</v>
      </c>
      <c r="N47" s="66">
        <v>1.6999999999999999E-3</v>
      </c>
    </row>
    <row r="48" spans="1:14">
      <c r="A48" t="s">
        <v>643</v>
      </c>
      <c r="B48" t="s">
        <v>644</v>
      </c>
      <c r="C48" t="s">
        <v>99</v>
      </c>
      <c r="D48" t="s">
        <v>122</v>
      </c>
      <c r="E48" t="s">
        <v>391</v>
      </c>
      <c r="F48" t="s">
        <v>357</v>
      </c>
      <c r="G48" t="s">
        <v>101</v>
      </c>
      <c r="H48" s="65">
        <v>20567</v>
      </c>
      <c r="I48" s="65">
        <v>11670</v>
      </c>
      <c r="J48" s="65">
        <v>0</v>
      </c>
      <c r="K48" s="65">
        <v>2400.1689000000001</v>
      </c>
      <c r="L48" s="66">
        <v>5.9999999999999995E-4</v>
      </c>
      <c r="M48" s="66">
        <v>4.4999999999999997E-3</v>
      </c>
      <c r="N48" s="66">
        <v>6.9999999999999999E-4</v>
      </c>
    </row>
    <row r="49" spans="1:14">
      <c r="A49" t="s">
        <v>645</v>
      </c>
      <c r="B49" t="s">
        <v>646</v>
      </c>
      <c r="C49" t="s">
        <v>99</v>
      </c>
      <c r="D49" t="s">
        <v>122</v>
      </c>
      <c r="E49" t="s">
        <v>356</v>
      </c>
      <c r="F49" t="s">
        <v>357</v>
      </c>
      <c r="G49" t="s">
        <v>101</v>
      </c>
      <c r="H49" s="65">
        <v>179984</v>
      </c>
      <c r="I49" s="65">
        <v>2306</v>
      </c>
      <c r="J49" s="65">
        <v>0</v>
      </c>
      <c r="K49" s="65">
        <v>4150.4310400000004</v>
      </c>
      <c r="L49" s="66">
        <v>1.1999999999999999E-3</v>
      </c>
      <c r="M49" s="66">
        <v>7.7999999999999996E-3</v>
      </c>
      <c r="N49" s="66">
        <v>1.1999999999999999E-3</v>
      </c>
    </row>
    <row r="50" spans="1:14">
      <c r="A50" t="s">
        <v>647</v>
      </c>
      <c r="B50" t="s">
        <v>648</v>
      </c>
      <c r="C50" t="s">
        <v>99</v>
      </c>
      <c r="D50" t="s">
        <v>122</v>
      </c>
      <c r="E50" t="s">
        <v>448</v>
      </c>
      <c r="F50" t="s">
        <v>357</v>
      </c>
      <c r="G50" t="s">
        <v>101</v>
      </c>
      <c r="H50" s="65">
        <v>27651</v>
      </c>
      <c r="I50" s="65">
        <v>4915</v>
      </c>
      <c r="J50" s="65">
        <v>0</v>
      </c>
      <c r="K50" s="65">
        <v>1359.04665</v>
      </c>
      <c r="L50" s="66">
        <v>4.0000000000000002E-4</v>
      </c>
      <c r="M50" s="66">
        <v>2.5999999999999999E-3</v>
      </c>
      <c r="N50" s="66">
        <v>4.0000000000000002E-4</v>
      </c>
    </row>
    <row r="51" spans="1:14">
      <c r="A51" t="s">
        <v>649</v>
      </c>
      <c r="B51" t="s">
        <v>650</v>
      </c>
      <c r="C51" t="s">
        <v>99</v>
      </c>
      <c r="D51" t="s">
        <v>122</v>
      </c>
      <c r="E51" t="s">
        <v>651</v>
      </c>
      <c r="F51" t="s">
        <v>332</v>
      </c>
      <c r="G51" t="s">
        <v>101</v>
      </c>
      <c r="H51" s="65">
        <v>9364</v>
      </c>
      <c r="I51" s="65">
        <v>36010</v>
      </c>
      <c r="J51" s="65">
        <v>0</v>
      </c>
      <c r="K51" s="65">
        <v>3371.9764</v>
      </c>
      <c r="L51" s="66">
        <v>5.0000000000000001E-4</v>
      </c>
      <c r="M51" s="66">
        <v>6.3E-3</v>
      </c>
      <c r="N51" s="66">
        <v>1E-3</v>
      </c>
    </row>
    <row r="52" spans="1:14">
      <c r="A52" t="s">
        <v>652</v>
      </c>
      <c r="B52" t="s">
        <v>653</v>
      </c>
      <c r="C52" t="s">
        <v>99</v>
      </c>
      <c r="D52" t="s">
        <v>122</v>
      </c>
      <c r="E52" t="s">
        <v>382</v>
      </c>
      <c r="F52" t="s">
        <v>332</v>
      </c>
      <c r="G52" t="s">
        <v>101</v>
      </c>
      <c r="H52" s="65">
        <v>24510</v>
      </c>
      <c r="I52" s="65">
        <v>9854</v>
      </c>
      <c r="J52" s="65">
        <v>0</v>
      </c>
      <c r="K52" s="65">
        <v>2415.2154</v>
      </c>
      <c r="L52" s="66">
        <v>6.9999999999999999E-4</v>
      </c>
      <c r="M52" s="66">
        <v>4.4999999999999997E-3</v>
      </c>
      <c r="N52" s="66">
        <v>6.9999999999999999E-4</v>
      </c>
    </row>
    <row r="53" spans="1:14">
      <c r="A53" t="s">
        <v>654</v>
      </c>
      <c r="B53" t="s">
        <v>655</v>
      </c>
      <c r="C53" t="s">
        <v>99</v>
      </c>
      <c r="D53" t="s">
        <v>122</v>
      </c>
      <c r="E53" t="s">
        <v>656</v>
      </c>
      <c r="F53" t="s">
        <v>332</v>
      </c>
      <c r="G53" t="s">
        <v>101</v>
      </c>
      <c r="H53" s="65">
        <v>643585</v>
      </c>
      <c r="I53" s="65">
        <v>1545</v>
      </c>
      <c r="J53" s="65">
        <v>0</v>
      </c>
      <c r="K53" s="65">
        <v>9943.38825</v>
      </c>
      <c r="L53" s="66">
        <v>3.5999999999999999E-3</v>
      </c>
      <c r="M53" s="66">
        <v>1.8700000000000001E-2</v>
      </c>
      <c r="N53" s="66">
        <v>2.8E-3</v>
      </c>
    </row>
    <row r="54" spans="1:14">
      <c r="A54" t="s">
        <v>657</v>
      </c>
      <c r="B54" t="s">
        <v>658</v>
      </c>
      <c r="C54" t="s">
        <v>99</v>
      </c>
      <c r="D54" t="s">
        <v>122</v>
      </c>
      <c r="E54" t="s">
        <v>659</v>
      </c>
      <c r="F54" t="s">
        <v>124</v>
      </c>
      <c r="G54" t="s">
        <v>101</v>
      </c>
      <c r="H54" s="65">
        <v>13926</v>
      </c>
      <c r="I54" s="65">
        <v>21740</v>
      </c>
      <c r="J54" s="65">
        <v>0</v>
      </c>
      <c r="K54" s="65">
        <v>3027.5124000000001</v>
      </c>
      <c r="L54" s="66">
        <v>1.4E-3</v>
      </c>
      <c r="M54" s="66">
        <v>5.7000000000000002E-3</v>
      </c>
      <c r="N54" s="66">
        <v>8.9999999999999998E-4</v>
      </c>
    </row>
    <row r="55" spans="1:14">
      <c r="A55" t="s">
        <v>660</v>
      </c>
      <c r="B55" t="s">
        <v>661</v>
      </c>
      <c r="C55" t="s">
        <v>99</v>
      </c>
      <c r="D55" t="s">
        <v>122</v>
      </c>
      <c r="E55" t="s">
        <v>662</v>
      </c>
      <c r="F55" t="s">
        <v>124</v>
      </c>
      <c r="G55" t="s">
        <v>101</v>
      </c>
      <c r="H55" s="65">
        <v>1278824</v>
      </c>
      <c r="I55" s="65">
        <v>626</v>
      </c>
      <c r="J55" s="65">
        <v>0</v>
      </c>
      <c r="K55" s="65">
        <v>8005.4382400000004</v>
      </c>
      <c r="L55" s="66">
        <v>1.4E-3</v>
      </c>
      <c r="M55" s="66">
        <v>1.4999999999999999E-2</v>
      </c>
      <c r="N55" s="66">
        <v>2.3E-3</v>
      </c>
    </row>
    <row r="56" spans="1:14">
      <c r="A56" t="s">
        <v>663</v>
      </c>
      <c r="B56" t="s">
        <v>664</v>
      </c>
      <c r="C56" t="s">
        <v>99</v>
      </c>
      <c r="D56" t="s">
        <v>122</v>
      </c>
      <c r="E56" t="s">
        <v>665</v>
      </c>
      <c r="F56" t="s">
        <v>124</v>
      </c>
      <c r="G56" t="s">
        <v>101</v>
      </c>
      <c r="H56" s="65">
        <v>199498</v>
      </c>
      <c r="I56" s="65">
        <v>1460</v>
      </c>
      <c r="J56" s="65">
        <v>0</v>
      </c>
      <c r="K56" s="65">
        <v>2912.6707999999999</v>
      </c>
      <c r="L56" s="66">
        <v>2.2000000000000001E-3</v>
      </c>
      <c r="M56" s="66">
        <v>5.4999999999999997E-3</v>
      </c>
      <c r="N56" s="66">
        <v>8.0000000000000004E-4</v>
      </c>
    </row>
    <row r="57" spans="1:14">
      <c r="A57" t="s">
        <v>666</v>
      </c>
      <c r="B57" t="s">
        <v>667</v>
      </c>
      <c r="C57" t="s">
        <v>99</v>
      </c>
      <c r="D57" t="s">
        <v>122</v>
      </c>
      <c r="E57" t="s">
        <v>668</v>
      </c>
      <c r="F57" t="s">
        <v>669</v>
      </c>
      <c r="G57" t="s">
        <v>101</v>
      </c>
      <c r="H57" s="65">
        <v>8074</v>
      </c>
      <c r="I57" s="65">
        <v>43520</v>
      </c>
      <c r="J57" s="65">
        <v>23.920459999999999</v>
      </c>
      <c r="K57" s="65">
        <v>3537.7252600000002</v>
      </c>
      <c r="L57" s="66">
        <v>1.1000000000000001E-3</v>
      </c>
      <c r="M57" s="66">
        <v>6.6E-3</v>
      </c>
      <c r="N57" s="66">
        <v>1E-3</v>
      </c>
    </row>
    <row r="58" spans="1:14">
      <c r="A58" t="s">
        <v>670</v>
      </c>
      <c r="B58" t="s">
        <v>671</v>
      </c>
      <c r="C58" t="s">
        <v>99</v>
      </c>
      <c r="D58" t="s">
        <v>122</v>
      </c>
      <c r="E58" t="s">
        <v>672</v>
      </c>
      <c r="F58" t="s">
        <v>669</v>
      </c>
      <c r="G58" t="s">
        <v>101</v>
      </c>
      <c r="H58" s="65">
        <v>16910</v>
      </c>
      <c r="I58" s="65">
        <v>15820</v>
      </c>
      <c r="J58" s="65">
        <v>16.91</v>
      </c>
      <c r="K58" s="65">
        <v>2692.0720000000001</v>
      </c>
      <c r="L58" s="66">
        <v>6.9999999999999999E-4</v>
      </c>
      <c r="M58" s="66">
        <v>5.1000000000000004E-3</v>
      </c>
      <c r="N58" s="66">
        <v>8.0000000000000004E-4</v>
      </c>
    </row>
    <row r="59" spans="1:14">
      <c r="A59" t="s">
        <v>673</v>
      </c>
      <c r="B59" t="s">
        <v>674</v>
      </c>
      <c r="C59" t="s">
        <v>99</v>
      </c>
      <c r="D59" t="s">
        <v>122</v>
      </c>
      <c r="E59" t="s">
        <v>675</v>
      </c>
      <c r="F59" t="s">
        <v>669</v>
      </c>
      <c r="G59" t="s">
        <v>101</v>
      </c>
      <c r="H59" s="65">
        <v>12780</v>
      </c>
      <c r="I59" s="65">
        <v>8002</v>
      </c>
      <c r="J59" s="65">
        <v>0</v>
      </c>
      <c r="K59" s="65">
        <v>1022.6556</v>
      </c>
      <c r="L59" s="66">
        <v>2.0000000000000001E-4</v>
      </c>
      <c r="M59" s="66">
        <v>1.9E-3</v>
      </c>
      <c r="N59" s="66">
        <v>2.9999999999999997E-4</v>
      </c>
    </row>
    <row r="60" spans="1:14">
      <c r="A60" t="s">
        <v>676</v>
      </c>
      <c r="B60" t="s">
        <v>677</v>
      </c>
      <c r="C60" t="s">
        <v>99</v>
      </c>
      <c r="D60" t="s">
        <v>122</v>
      </c>
      <c r="E60" t="s">
        <v>678</v>
      </c>
      <c r="F60" t="s">
        <v>669</v>
      </c>
      <c r="G60" t="s">
        <v>101</v>
      </c>
      <c r="H60" s="65">
        <v>18192</v>
      </c>
      <c r="I60" s="65">
        <v>29490</v>
      </c>
      <c r="J60" s="65">
        <v>0</v>
      </c>
      <c r="K60" s="65">
        <v>5364.8208000000004</v>
      </c>
      <c r="L60" s="66">
        <v>1.1000000000000001E-3</v>
      </c>
      <c r="M60" s="66">
        <v>1.01E-2</v>
      </c>
      <c r="N60" s="66">
        <v>1.5E-3</v>
      </c>
    </row>
    <row r="61" spans="1:14">
      <c r="A61" t="s">
        <v>679</v>
      </c>
      <c r="B61" t="s">
        <v>680</v>
      </c>
      <c r="C61" t="s">
        <v>99</v>
      </c>
      <c r="D61" t="s">
        <v>122</v>
      </c>
      <c r="E61" t="s">
        <v>681</v>
      </c>
      <c r="F61" t="s">
        <v>436</v>
      </c>
      <c r="G61" t="s">
        <v>101</v>
      </c>
      <c r="H61" s="65">
        <v>743606</v>
      </c>
      <c r="I61" s="65">
        <v>2130</v>
      </c>
      <c r="J61" s="65">
        <v>0</v>
      </c>
      <c r="K61" s="65">
        <v>15838.8078</v>
      </c>
      <c r="L61" s="66">
        <v>3.8999999999999998E-3</v>
      </c>
      <c r="M61" s="66">
        <v>2.98E-2</v>
      </c>
      <c r="N61" s="66">
        <v>4.4999999999999997E-3</v>
      </c>
    </row>
    <row r="62" spans="1:14">
      <c r="A62" t="s">
        <v>682</v>
      </c>
      <c r="B62" t="s">
        <v>683</v>
      </c>
      <c r="C62" t="s">
        <v>99</v>
      </c>
      <c r="D62" t="s">
        <v>122</v>
      </c>
      <c r="E62" t="s">
        <v>435</v>
      </c>
      <c r="F62" t="s">
        <v>436</v>
      </c>
      <c r="G62" t="s">
        <v>101</v>
      </c>
      <c r="H62" s="65">
        <v>126323.72</v>
      </c>
      <c r="I62" s="65">
        <v>1148</v>
      </c>
      <c r="J62" s="65">
        <v>0</v>
      </c>
      <c r="K62" s="65">
        <v>1450.1963056</v>
      </c>
      <c r="L62" s="66">
        <v>5.9999999999999995E-4</v>
      </c>
      <c r="M62" s="66">
        <v>2.7000000000000001E-3</v>
      </c>
      <c r="N62" s="66">
        <v>4.0000000000000002E-4</v>
      </c>
    </row>
    <row r="63" spans="1:14">
      <c r="A63" t="s">
        <v>684</v>
      </c>
      <c r="B63" t="s">
        <v>685</v>
      </c>
      <c r="C63" t="s">
        <v>99</v>
      </c>
      <c r="D63" t="s">
        <v>122</v>
      </c>
      <c r="E63" t="s">
        <v>478</v>
      </c>
      <c r="F63" t="s">
        <v>131</v>
      </c>
      <c r="G63" t="s">
        <v>101</v>
      </c>
      <c r="H63" s="65">
        <v>99946</v>
      </c>
      <c r="I63" s="65">
        <v>1617</v>
      </c>
      <c r="J63" s="65">
        <v>0</v>
      </c>
      <c r="K63" s="65">
        <v>1616.12682</v>
      </c>
      <c r="L63" s="66">
        <v>5.0000000000000001E-4</v>
      </c>
      <c r="M63" s="66">
        <v>3.0000000000000001E-3</v>
      </c>
      <c r="N63" s="66">
        <v>5.0000000000000001E-4</v>
      </c>
    </row>
    <row r="64" spans="1:14">
      <c r="A64" s="67" t="s">
        <v>686</v>
      </c>
      <c r="D64" s="14"/>
      <c r="E64" s="14"/>
      <c r="F64" s="14"/>
      <c r="H64" s="69">
        <v>10426160.25</v>
      </c>
      <c r="J64" s="69">
        <v>0</v>
      </c>
      <c r="K64" s="69">
        <v>25841.775967000001</v>
      </c>
      <c r="M64" s="68">
        <v>4.8599999999999997E-2</v>
      </c>
      <c r="N64" s="68">
        <v>7.3000000000000001E-3</v>
      </c>
    </row>
    <row r="65" spans="1:14">
      <c r="A65" t="s">
        <v>687</v>
      </c>
      <c r="B65" t="s">
        <v>688</v>
      </c>
      <c r="C65" t="s">
        <v>99</v>
      </c>
      <c r="D65" t="s">
        <v>122</v>
      </c>
      <c r="E65" t="s">
        <v>689</v>
      </c>
      <c r="F65" t="s">
        <v>690</v>
      </c>
      <c r="G65" t="s">
        <v>101</v>
      </c>
      <c r="H65" s="65">
        <v>102088</v>
      </c>
      <c r="I65" s="65">
        <v>633.70000000000005</v>
      </c>
      <c r="J65" s="65">
        <v>0</v>
      </c>
      <c r="K65" s="65">
        <v>646.93165599999998</v>
      </c>
      <c r="L65" s="66">
        <v>1.5E-3</v>
      </c>
      <c r="M65" s="66">
        <v>1.1999999999999999E-3</v>
      </c>
      <c r="N65" s="66">
        <v>2.0000000000000001E-4</v>
      </c>
    </row>
    <row r="66" spans="1:14">
      <c r="A66" t="s">
        <v>691</v>
      </c>
      <c r="B66" t="s">
        <v>692</v>
      </c>
      <c r="C66" t="s">
        <v>99</v>
      </c>
      <c r="D66" t="s">
        <v>122</v>
      </c>
      <c r="E66" t="s">
        <v>693</v>
      </c>
      <c r="F66" t="s">
        <v>326</v>
      </c>
      <c r="G66" t="s">
        <v>101</v>
      </c>
      <c r="H66" s="65">
        <v>55010.25</v>
      </c>
      <c r="I66" s="65">
        <v>3330</v>
      </c>
      <c r="J66" s="65">
        <v>0</v>
      </c>
      <c r="K66" s="65">
        <v>1831.8413250000001</v>
      </c>
      <c r="L66" s="66">
        <v>4.0000000000000002E-4</v>
      </c>
      <c r="M66" s="66">
        <v>3.3999999999999998E-3</v>
      </c>
      <c r="N66" s="66">
        <v>5.0000000000000001E-4</v>
      </c>
    </row>
    <row r="67" spans="1:14">
      <c r="A67" t="s">
        <v>694</v>
      </c>
      <c r="B67" t="s">
        <v>695</v>
      </c>
      <c r="C67" t="s">
        <v>99</v>
      </c>
      <c r="D67" t="s">
        <v>122</v>
      </c>
      <c r="E67" t="s">
        <v>696</v>
      </c>
      <c r="F67" t="s">
        <v>1149</v>
      </c>
      <c r="G67" t="s">
        <v>101</v>
      </c>
      <c r="H67" s="65">
        <v>297600</v>
      </c>
      <c r="I67" s="65">
        <v>797.2</v>
      </c>
      <c r="J67" s="65">
        <v>0</v>
      </c>
      <c r="K67" s="65">
        <v>2372.4672</v>
      </c>
      <c r="L67" s="66">
        <v>7.3800000000000004E-2</v>
      </c>
      <c r="M67" s="66">
        <v>4.4999999999999997E-3</v>
      </c>
      <c r="N67" s="66">
        <v>6.9999999999999999E-4</v>
      </c>
    </row>
    <row r="68" spans="1:14">
      <c r="A68" t="s">
        <v>698</v>
      </c>
      <c r="B68" t="s">
        <v>699</v>
      </c>
      <c r="C68" t="s">
        <v>99</v>
      </c>
      <c r="D68" t="s">
        <v>122</v>
      </c>
      <c r="E68" t="s">
        <v>700</v>
      </c>
      <c r="F68" t="s">
        <v>445</v>
      </c>
      <c r="G68" t="s">
        <v>101</v>
      </c>
      <c r="H68" s="65">
        <v>302763</v>
      </c>
      <c r="I68" s="65">
        <v>820.2</v>
      </c>
      <c r="J68" s="65">
        <v>0</v>
      </c>
      <c r="K68" s="65">
        <v>2483.2621260000001</v>
      </c>
      <c r="L68" s="66">
        <v>4.5999999999999999E-3</v>
      </c>
      <c r="M68" s="66">
        <v>4.7000000000000002E-3</v>
      </c>
      <c r="N68" s="66">
        <v>6.9999999999999999E-4</v>
      </c>
    </row>
    <row r="69" spans="1:14">
      <c r="A69" t="s">
        <v>701</v>
      </c>
      <c r="B69" t="s">
        <v>702</v>
      </c>
      <c r="C69" t="s">
        <v>99</v>
      </c>
      <c r="D69" t="s">
        <v>122</v>
      </c>
      <c r="E69" t="s">
        <v>703</v>
      </c>
      <c r="F69" t="s">
        <v>401</v>
      </c>
      <c r="G69" t="s">
        <v>101</v>
      </c>
      <c r="H69" s="65">
        <v>544551</v>
      </c>
      <c r="I69" s="65">
        <v>1834</v>
      </c>
      <c r="J69" s="65">
        <v>0</v>
      </c>
      <c r="K69" s="65">
        <v>9987.0653399999992</v>
      </c>
      <c r="L69" s="66">
        <v>1.0500000000000001E-2</v>
      </c>
      <c r="M69" s="66">
        <v>1.8800000000000001E-2</v>
      </c>
      <c r="N69" s="66">
        <v>2.8E-3</v>
      </c>
    </row>
    <row r="70" spans="1:14">
      <c r="A70" t="s">
        <v>704</v>
      </c>
      <c r="B70" t="s">
        <v>705</v>
      </c>
      <c r="C70" t="s">
        <v>99</v>
      </c>
      <c r="D70" t="s">
        <v>122</v>
      </c>
      <c r="E70" t="s">
        <v>706</v>
      </c>
      <c r="F70" t="s">
        <v>707</v>
      </c>
      <c r="G70" t="s">
        <v>101</v>
      </c>
      <c r="H70" s="65">
        <v>54054</v>
      </c>
      <c r="I70" s="65">
        <v>1768</v>
      </c>
      <c r="J70" s="65">
        <v>0</v>
      </c>
      <c r="K70" s="65">
        <v>955.67471999999998</v>
      </c>
      <c r="L70" s="66">
        <v>2E-3</v>
      </c>
      <c r="M70" s="66">
        <v>1.8E-3</v>
      </c>
      <c r="N70" s="66">
        <v>2.9999999999999997E-4</v>
      </c>
    </row>
    <row r="71" spans="1:14">
      <c r="A71" t="s">
        <v>708</v>
      </c>
      <c r="B71" t="s">
        <v>709</v>
      </c>
      <c r="C71" t="s">
        <v>99</v>
      </c>
      <c r="D71" t="s">
        <v>122</v>
      </c>
      <c r="E71" t="s">
        <v>710</v>
      </c>
      <c r="F71" t="s">
        <v>482</v>
      </c>
      <c r="G71" t="s">
        <v>101</v>
      </c>
      <c r="H71" s="65">
        <v>8370894</v>
      </c>
      <c r="I71" s="65">
        <v>40</v>
      </c>
      <c r="J71" s="65">
        <v>0</v>
      </c>
      <c r="K71" s="65">
        <v>3348.3575999999998</v>
      </c>
      <c r="L71" s="66">
        <v>4.7899999999999998E-2</v>
      </c>
      <c r="M71" s="66">
        <v>6.3E-3</v>
      </c>
      <c r="N71" s="66">
        <v>8.9999999999999998E-4</v>
      </c>
    </row>
    <row r="72" spans="1:14">
      <c r="A72" t="s">
        <v>711</v>
      </c>
      <c r="B72" t="s">
        <v>712</v>
      </c>
      <c r="C72" t="s">
        <v>99</v>
      </c>
      <c r="D72" t="s">
        <v>122</v>
      </c>
      <c r="E72" t="s">
        <v>713</v>
      </c>
      <c r="F72" t="s">
        <v>332</v>
      </c>
      <c r="G72" t="s">
        <v>101</v>
      </c>
      <c r="H72" s="65">
        <v>699200</v>
      </c>
      <c r="I72" s="65">
        <v>603</v>
      </c>
      <c r="J72" s="65">
        <v>0</v>
      </c>
      <c r="K72" s="65">
        <v>4216.1760000000004</v>
      </c>
      <c r="L72" s="66">
        <v>6.7000000000000002E-3</v>
      </c>
      <c r="M72" s="66">
        <v>7.9000000000000008E-3</v>
      </c>
      <c r="N72" s="66">
        <v>1.1999999999999999E-3</v>
      </c>
    </row>
    <row r="73" spans="1:14">
      <c r="A73" s="67" t="s">
        <v>714</v>
      </c>
      <c r="D73" s="14"/>
      <c r="E73" s="14"/>
      <c r="F73" s="14"/>
      <c r="H73" s="69">
        <v>0</v>
      </c>
      <c r="J73" s="69">
        <v>0</v>
      </c>
      <c r="K73" s="69">
        <v>0</v>
      </c>
      <c r="M73" s="68">
        <v>0</v>
      </c>
      <c r="N73" s="68">
        <v>0</v>
      </c>
    </row>
    <row r="74" spans="1:14">
      <c r="A74" t="s">
        <v>228</v>
      </c>
      <c r="B74" t="s">
        <v>228</v>
      </c>
      <c r="D74" s="14"/>
      <c r="E74" s="14"/>
      <c r="F74" t="s">
        <v>228</v>
      </c>
      <c r="G74" t="s">
        <v>228</v>
      </c>
      <c r="H74" s="65">
        <v>0</v>
      </c>
      <c r="I74" s="65">
        <v>0</v>
      </c>
      <c r="K74" s="65">
        <v>0</v>
      </c>
      <c r="L74" s="66">
        <v>0</v>
      </c>
      <c r="M74" s="66">
        <v>0</v>
      </c>
      <c r="N74" s="66">
        <v>0</v>
      </c>
    </row>
    <row r="75" spans="1:14">
      <c r="A75" s="67" t="s">
        <v>233</v>
      </c>
      <c r="D75" s="14"/>
      <c r="E75" s="14"/>
      <c r="F75" s="14"/>
      <c r="H75" s="69">
        <v>776298.08</v>
      </c>
      <c r="J75" s="69">
        <v>59.343697200000001</v>
      </c>
      <c r="K75" s="69">
        <v>149374.08952634141</v>
      </c>
      <c r="M75" s="68">
        <v>0.28070000000000001</v>
      </c>
      <c r="N75" s="68">
        <v>4.2299999999999997E-2</v>
      </c>
    </row>
    <row r="76" spans="1:14">
      <c r="A76" s="67" t="s">
        <v>293</v>
      </c>
      <c r="D76" s="14"/>
      <c r="E76" s="14"/>
      <c r="F76" s="14"/>
      <c r="H76" s="69">
        <v>279014</v>
      </c>
      <c r="J76" s="69">
        <v>0</v>
      </c>
      <c r="K76" s="69">
        <v>36518.365379299998</v>
      </c>
      <c r="M76" s="68">
        <v>6.8599999999999994E-2</v>
      </c>
      <c r="N76" s="68">
        <v>1.03E-2</v>
      </c>
    </row>
    <row r="77" spans="1:14">
      <c r="A77" t="s">
        <v>715</v>
      </c>
      <c r="B77" t="s">
        <v>716</v>
      </c>
      <c r="C77" t="s">
        <v>717</v>
      </c>
      <c r="D77" t="s">
        <v>543</v>
      </c>
      <c r="E77" t="s">
        <v>718</v>
      </c>
      <c r="F77" t="s">
        <v>452</v>
      </c>
      <c r="G77" t="s">
        <v>105</v>
      </c>
      <c r="H77" s="65">
        <v>227872</v>
      </c>
      <c r="I77" s="65">
        <v>1201</v>
      </c>
      <c r="J77" s="65">
        <v>0</v>
      </c>
      <c r="K77" s="65">
        <v>9124.3002284800004</v>
      </c>
      <c r="L77" s="66">
        <v>4.5999999999999999E-3</v>
      </c>
      <c r="M77" s="66">
        <v>1.7100000000000001E-2</v>
      </c>
      <c r="N77" s="66">
        <v>2.5999999999999999E-3</v>
      </c>
    </row>
    <row r="78" spans="1:14">
      <c r="A78" t="s">
        <v>719</v>
      </c>
      <c r="B78" t="s">
        <v>720</v>
      </c>
      <c r="C78" t="s">
        <v>542</v>
      </c>
      <c r="D78" t="s">
        <v>543</v>
      </c>
      <c r="E78" t="s">
        <v>721</v>
      </c>
      <c r="F78" t="s">
        <v>722</v>
      </c>
      <c r="G78" t="s">
        <v>105</v>
      </c>
      <c r="H78" s="65">
        <v>20427</v>
      </c>
      <c r="I78" s="65">
        <v>11197</v>
      </c>
      <c r="J78" s="65">
        <v>0</v>
      </c>
      <c r="K78" s="65">
        <v>7625.5621074600003</v>
      </c>
      <c r="L78" s="66">
        <v>1E-4</v>
      </c>
      <c r="M78" s="66">
        <v>1.43E-2</v>
      </c>
      <c r="N78" s="66">
        <v>2.2000000000000001E-3</v>
      </c>
    </row>
    <row r="79" spans="1:14">
      <c r="A79" t="s">
        <v>723</v>
      </c>
      <c r="B79" t="s">
        <v>724</v>
      </c>
      <c r="C79" t="s">
        <v>542</v>
      </c>
      <c r="D79" t="s">
        <v>543</v>
      </c>
      <c r="E79" t="s">
        <v>725</v>
      </c>
      <c r="F79" t="s">
        <v>722</v>
      </c>
      <c r="G79" t="s">
        <v>105</v>
      </c>
      <c r="H79" s="65">
        <v>13256</v>
      </c>
      <c r="I79" s="65">
        <v>21718</v>
      </c>
      <c r="J79" s="65">
        <v>0</v>
      </c>
      <c r="K79" s="65">
        <v>9598.3795587200002</v>
      </c>
      <c r="L79" s="66">
        <v>4.0000000000000002E-4</v>
      </c>
      <c r="M79" s="66">
        <v>1.7999999999999999E-2</v>
      </c>
      <c r="N79" s="66">
        <v>2.7000000000000001E-3</v>
      </c>
    </row>
    <row r="80" spans="1:14">
      <c r="A80" t="s">
        <v>726</v>
      </c>
      <c r="B80" t="s">
        <v>727</v>
      </c>
      <c r="C80" t="s">
        <v>542</v>
      </c>
      <c r="D80" t="s">
        <v>543</v>
      </c>
      <c r="E80" t="s">
        <v>728</v>
      </c>
      <c r="F80" t="s">
        <v>722</v>
      </c>
      <c r="G80" t="s">
        <v>105</v>
      </c>
      <c r="H80" s="65">
        <v>7480</v>
      </c>
      <c r="I80" s="65">
        <v>2434</v>
      </c>
      <c r="J80" s="65">
        <v>0</v>
      </c>
      <c r="K80" s="65">
        <v>606.99870880000003</v>
      </c>
      <c r="L80" s="66">
        <v>1E-4</v>
      </c>
      <c r="M80" s="66">
        <v>1.1000000000000001E-3</v>
      </c>
      <c r="N80" s="66">
        <v>2.0000000000000001E-4</v>
      </c>
    </row>
    <row r="81" spans="1:14">
      <c r="A81" t="s">
        <v>729</v>
      </c>
      <c r="B81" t="s">
        <v>730</v>
      </c>
      <c r="C81" t="s">
        <v>542</v>
      </c>
      <c r="D81" t="s">
        <v>543</v>
      </c>
      <c r="E81" t="s">
        <v>731</v>
      </c>
      <c r="F81" t="s">
        <v>732</v>
      </c>
      <c r="G81" t="s">
        <v>105</v>
      </c>
      <c r="H81" s="65">
        <v>9979</v>
      </c>
      <c r="I81" s="65">
        <v>28744</v>
      </c>
      <c r="J81" s="65">
        <v>0</v>
      </c>
      <c r="K81" s="65">
        <v>9563.1247758400004</v>
      </c>
      <c r="L81" s="66">
        <v>2.0000000000000001E-4</v>
      </c>
      <c r="M81" s="66">
        <v>1.7999999999999999E-2</v>
      </c>
      <c r="N81" s="66">
        <v>2.7000000000000001E-3</v>
      </c>
    </row>
    <row r="82" spans="1:14">
      <c r="A82" s="67" t="s">
        <v>294</v>
      </c>
      <c r="D82" s="14"/>
      <c r="E82" s="14"/>
      <c r="F82" s="14"/>
      <c r="H82" s="69">
        <v>497284.08</v>
      </c>
      <c r="J82" s="69">
        <v>59.343697200000001</v>
      </c>
      <c r="K82" s="69">
        <v>112855.7241470414</v>
      </c>
      <c r="M82" s="68">
        <v>0.21210000000000001</v>
      </c>
      <c r="N82" s="68">
        <v>3.2000000000000001E-2</v>
      </c>
    </row>
    <row r="83" spans="1:14">
      <c r="A83" t="s">
        <v>733</v>
      </c>
      <c r="B83" t="s">
        <v>734</v>
      </c>
      <c r="C83" t="s">
        <v>542</v>
      </c>
      <c r="D83" t="s">
        <v>543</v>
      </c>
      <c r="E83" t="s">
        <v>735</v>
      </c>
      <c r="F83" t="s">
        <v>736</v>
      </c>
      <c r="G83" t="s">
        <v>105</v>
      </c>
      <c r="H83" s="65">
        <v>22756</v>
      </c>
      <c r="I83" s="65">
        <v>13583</v>
      </c>
      <c r="J83" s="65">
        <v>41.727677200000002</v>
      </c>
      <c r="K83" s="65">
        <v>10346.94657552</v>
      </c>
      <c r="L83" s="66">
        <v>0</v>
      </c>
      <c r="M83" s="66">
        <v>1.9400000000000001E-2</v>
      </c>
      <c r="N83" s="66">
        <v>2.8999999999999998E-3</v>
      </c>
    </row>
    <row r="84" spans="1:14">
      <c r="A84" t="s">
        <v>737</v>
      </c>
      <c r="B84" t="s">
        <v>738</v>
      </c>
      <c r="C84" t="s">
        <v>542</v>
      </c>
      <c r="D84" t="s">
        <v>543</v>
      </c>
      <c r="E84" t="s">
        <v>739</v>
      </c>
      <c r="F84" t="s">
        <v>740</v>
      </c>
      <c r="G84" t="s">
        <v>105</v>
      </c>
      <c r="H84" s="65">
        <v>48818</v>
      </c>
      <c r="I84" s="65">
        <v>5271</v>
      </c>
      <c r="J84" s="65">
        <v>0</v>
      </c>
      <c r="K84" s="65">
        <v>8579.0380645200003</v>
      </c>
      <c r="L84" s="66">
        <v>0</v>
      </c>
      <c r="M84" s="66">
        <v>1.61E-2</v>
      </c>
      <c r="N84" s="66">
        <v>2.3999999999999998E-3</v>
      </c>
    </row>
    <row r="85" spans="1:14">
      <c r="A85" t="s">
        <v>741</v>
      </c>
      <c r="B85" t="s">
        <v>742</v>
      </c>
      <c r="C85" t="s">
        <v>743</v>
      </c>
      <c r="D85" t="s">
        <v>543</v>
      </c>
      <c r="E85" t="s">
        <v>744</v>
      </c>
      <c r="F85" t="s">
        <v>745</v>
      </c>
      <c r="G85" t="s">
        <v>105</v>
      </c>
      <c r="H85" s="65">
        <v>1524</v>
      </c>
      <c r="I85" s="65">
        <v>182400</v>
      </c>
      <c r="J85" s="65">
        <v>0</v>
      </c>
      <c r="K85" s="65">
        <v>9267.7731839999997</v>
      </c>
      <c r="L85" s="66">
        <v>0</v>
      </c>
      <c r="M85" s="66">
        <v>1.7399999999999999E-2</v>
      </c>
      <c r="N85" s="66">
        <v>2.5999999999999999E-3</v>
      </c>
    </row>
    <row r="86" spans="1:14">
      <c r="A86" t="s">
        <v>746</v>
      </c>
      <c r="B86" t="s">
        <v>747</v>
      </c>
      <c r="C86" t="s">
        <v>743</v>
      </c>
      <c r="D86" t="s">
        <v>543</v>
      </c>
      <c r="E86" t="s">
        <v>748</v>
      </c>
      <c r="F86" t="s">
        <v>749</v>
      </c>
      <c r="G86" t="s">
        <v>109</v>
      </c>
      <c r="H86" s="65">
        <v>25654</v>
      </c>
      <c r="I86" s="65">
        <v>9654</v>
      </c>
      <c r="J86" s="65">
        <v>0</v>
      </c>
      <c r="K86" s="65">
        <v>9690.3382159320008</v>
      </c>
      <c r="L86" s="66">
        <v>0</v>
      </c>
      <c r="M86" s="66">
        <v>1.8200000000000001E-2</v>
      </c>
      <c r="N86" s="66">
        <v>2.7000000000000001E-3</v>
      </c>
    </row>
    <row r="87" spans="1:14">
      <c r="A87" t="s">
        <v>750</v>
      </c>
      <c r="B87" t="s">
        <v>751</v>
      </c>
      <c r="C87" t="s">
        <v>542</v>
      </c>
      <c r="D87" t="s">
        <v>543</v>
      </c>
      <c r="E87" t="s">
        <v>752</v>
      </c>
      <c r="F87" t="s">
        <v>749</v>
      </c>
      <c r="G87" t="s">
        <v>105</v>
      </c>
      <c r="H87" s="65">
        <v>739</v>
      </c>
      <c r="I87" s="65">
        <v>309408</v>
      </c>
      <c r="J87" s="65">
        <v>0</v>
      </c>
      <c r="K87" s="65">
        <v>7623.2747500799996</v>
      </c>
      <c r="L87" s="66">
        <v>0</v>
      </c>
      <c r="M87" s="66">
        <v>1.43E-2</v>
      </c>
      <c r="N87" s="66">
        <v>2.2000000000000001E-3</v>
      </c>
    </row>
    <row r="88" spans="1:14">
      <c r="A88" t="s">
        <v>753</v>
      </c>
      <c r="B88" t="s">
        <v>754</v>
      </c>
      <c r="C88" t="s">
        <v>743</v>
      </c>
      <c r="D88" t="s">
        <v>543</v>
      </c>
      <c r="E88" t="s">
        <v>755</v>
      </c>
      <c r="F88" t="s">
        <v>756</v>
      </c>
      <c r="G88" t="s">
        <v>109</v>
      </c>
      <c r="H88" s="65">
        <v>720</v>
      </c>
      <c r="I88" s="65">
        <v>2344</v>
      </c>
      <c r="J88" s="65">
        <v>0</v>
      </c>
      <c r="K88" s="65">
        <v>66.033855360000004</v>
      </c>
      <c r="L88" s="66">
        <v>0</v>
      </c>
      <c r="M88" s="66">
        <v>1E-4</v>
      </c>
      <c r="N88" s="66">
        <v>0</v>
      </c>
    </row>
    <row r="89" spans="1:14">
      <c r="A89" t="s">
        <v>757</v>
      </c>
      <c r="B89" t="s">
        <v>758</v>
      </c>
      <c r="C89" t="s">
        <v>122</v>
      </c>
      <c r="D89" t="s">
        <v>543</v>
      </c>
      <c r="E89" t="s">
        <v>759</v>
      </c>
      <c r="F89" t="s">
        <v>756</v>
      </c>
      <c r="G89" t="s">
        <v>109</v>
      </c>
      <c r="H89" s="65">
        <v>244648.08</v>
      </c>
      <c r="I89" s="65">
        <v>277.5</v>
      </c>
      <c r="J89" s="65">
        <v>0</v>
      </c>
      <c r="K89" s="65">
        <v>2656.3258557593999</v>
      </c>
      <c r="L89" s="66">
        <v>5.9999999999999995E-4</v>
      </c>
      <c r="M89" s="66">
        <v>5.0000000000000001E-3</v>
      </c>
      <c r="N89" s="66">
        <v>8.0000000000000004E-4</v>
      </c>
    </row>
    <row r="90" spans="1:14">
      <c r="A90" t="s">
        <v>760</v>
      </c>
      <c r="B90" t="s">
        <v>761</v>
      </c>
      <c r="C90" t="s">
        <v>762</v>
      </c>
      <c r="D90" t="s">
        <v>543</v>
      </c>
      <c r="E90" t="s">
        <v>763</v>
      </c>
      <c r="F90" t="s">
        <v>756</v>
      </c>
      <c r="G90" t="s">
        <v>112</v>
      </c>
      <c r="H90" s="65">
        <v>59142</v>
      </c>
      <c r="I90" s="65">
        <v>1505</v>
      </c>
      <c r="J90" s="65">
        <v>0</v>
      </c>
      <c r="K90" s="65">
        <v>4082.7405189900001</v>
      </c>
      <c r="L90" s="66">
        <v>1.4E-3</v>
      </c>
      <c r="M90" s="66">
        <v>7.7000000000000002E-3</v>
      </c>
      <c r="N90" s="66">
        <v>1.1999999999999999E-3</v>
      </c>
    </row>
    <row r="91" spans="1:14">
      <c r="A91" t="s">
        <v>764</v>
      </c>
      <c r="B91" t="s">
        <v>765</v>
      </c>
      <c r="C91" t="s">
        <v>542</v>
      </c>
      <c r="D91" t="s">
        <v>543</v>
      </c>
      <c r="E91" t="s">
        <v>766</v>
      </c>
      <c r="F91" t="s">
        <v>767</v>
      </c>
      <c r="G91" t="s">
        <v>105</v>
      </c>
      <c r="H91" s="65">
        <v>7025</v>
      </c>
      <c r="I91" s="65">
        <v>53393</v>
      </c>
      <c r="J91" s="65">
        <v>0</v>
      </c>
      <c r="K91" s="65">
        <v>12505.3614055</v>
      </c>
      <c r="L91" s="66">
        <v>0</v>
      </c>
      <c r="M91" s="66">
        <v>2.35E-2</v>
      </c>
      <c r="N91" s="66">
        <v>3.5000000000000001E-3</v>
      </c>
    </row>
    <row r="92" spans="1:14">
      <c r="A92" t="s">
        <v>768</v>
      </c>
      <c r="B92" t="s">
        <v>769</v>
      </c>
      <c r="C92" t="s">
        <v>542</v>
      </c>
      <c r="D92" t="s">
        <v>543</v>
      </c>
      <c r="E92" t="s">
        <v>770</v>
      </c>
      <c r="F92" t="s">
        <v>767</v>
      </c>
      <c r="G92" t="s">
        <v>105</v>
      </c>
      <c r="H92" s="65">
        <v>18964</v>
      </c>
      <c r="I92" s="65">
        <v>11828</v>
      </c>
      <c r="J92" s="65">
        <v>17.616019999999999</v>
      </c>
      <c r="K92" s="65">
        <v>7495.9844612799998</v>
      </c>
      <c r="L92" s="66">
        <v>0</v>
      </c>
      <c r="M92" s="66">
        <v>1.41E-2</v>
      </c>
      <c r="N92" s="66">
        <v>2.0999999999999999E-3</v>
      </c>
    </row>
    <row r="93" spans="1:14">
      <c r="A93" t="s">
        <v>771</v>
      </c>
      <c r="B93" t="s">
        <v>772</v>
      </c>
      <c r="C93" t="s">
        <v>542</v>
      </c>
      <c r="D93" t="s">
        <v>543</v>
      </c>
      <c r="E93" t="s">
        <v>773</v>
      </c>
      <c r="F93" t="s">
        <v>722</v>
      </c>
      <c r="G93" t="s">
        <v>105</v>
      </c>
      <c r="H93" s="65">
        <v>21110</v>
      </c>
      <c r="I93" s="65">
        <v>22673</v>
      </c>
      <c r="J93" s="65">
        <v>0</v>
      </c>
      <c r="K93" s="65">
        <v>15957.4251802</v>
      </c>
      <c r="L93" s="66">
        <v>0</v>
      </c>
      <c r="M93" s="66">
        <v>0.03</v>
      </c>
      <c r="N93" s="66">
        <v>4.4999999999999997E-3</v>
      </c>
    </row>
    <row r="94" spans="1:14">
      <c r="A94" t="s">
        <v>774</v>
      </c>
      <c r="B94" t="s">
        <v>775</v>
      </c>
      <c r="C94" t="s">
        <v>542</v>
      </c>
      <c r="D94" t="s">
        <v>543</v>
      </c>
      <c r="E94" t="s">
        <v>776</v>
      </c>
      <c r="F94" t="s">
        <v>722</v>
      </c>
      <c r="G94" t="s">
        <v>105</v>
      </c>
      <c r="H94" s="65">
        <v>10459</v>
      </c>
      <c r="I94" s="65">
        <v>23577</v>
      </c>
      <c r="J94" s="65">
        <v>0</v>
      </c>
      <c r="K94" s="65">
        <v>8221.3720456200008</v>
      </c>
      <c r="L94" s="66">
        <v>0</v>
      </c>
      <c r="M94" s="66">
        <v>1.54E-2</v>
      </c>
      <c r="N94" s="66">
        <v>2.3E-3</v>
      </c>
    </row>
    <row r="95" spans="1:14">
      <c r="A95" t="s">
        <v>777</v>
      </c>
      <c r="B95" t="s">
        <v>778</v>
      </c>
      <c r="C95" t="s">
        <v>717</v>
      </c>
      <c r="D95" t="s">
        <v>543</v>
      </c>
      <c r="E95" t="s">
        <v>779</v>
      </c>
      <c r="F95" t="s">
        <v>722</v>
      </c>
      <c r="G95" t="s">
        <v>105</v>
      </c>
      <c r="H95" s="65">
        <v>7369</v>
      </c>
      <c r="I95" s="65">
        <v>24284</v>
      </c>
      <c r="J95" s="65">
        <v>0</v>
      </c>
      <c r="K95" s="65">
        <v>5966.15285864</v>
      </c>
      <c r="L95" s="66">
        <v>0</v>
      </c>
      <c r="M95" s="66">
        <v>1.12E-2</v>
      </c>
      <c r="N95" s="66">
        <v>1.6999999999999999E-3</v>
      </c>
    </row>
    <row r="96" spans="1:14">
      <c r="A96" t="s">
        <v>780</v>
      </c>
      <c r="B96" t="s">
        <v>781</v>
      </c>
      <c r="C96" t="s">
        <v>542</v>
      </c>
      <c r="D96" t="s">
        <v>543</v>
      </c>
      <c r="E96" t="s">
        <v>782</v>
      </c>
      <c r="F96" t="s">
        <v>722</v>
      </c>
      <c r="G96" t="s">
        <v>105</v>
      </c>
      <c r="H96" s="65">
        <v>19734</v>
      </c>
      <c r="I96" s="65">
        <v>7980</v>
      </c>
      <c r="J96" s="65">
        <v>0</v>
      </c>
      <c r="K96" s="65">
        <v>5250.2938488</v>
      </c>
      <c r="L96" s="66">
        <v>0</v>
      </c>
      <c r="M96" s="66">
        <v>9.9000000000000008E-3</v>
      </c>
      <c r="N96" s="66">
        <v>1.5E-3</v>
      </c>
    </row>
    <row r="97" spans="1:14">
      <c r="A97" t="s">
        <v>783</v>
      </c>
      <c r="B97" t="s">
        <v>784</v>
      </c>
      <c r="C97" t="s">
        <v>542</v>
      </c>
      <c r="D97" t="s">
        <v>543</v>
      </c>
      <c r="E97" t="s">
        <v>785</v>
      </c>
      <c r="F97" t="s">
        <v>732</v>
      </c>
      <c r="G97" t="s">
        <v>105</v>
      </c>
      <c r="H97" s="65">
        <v>8370</v>
      </c>
      <c r="I97" s="65">
        <v>12215</v>
      </c>
      <c r="J97" s="65">
        <v>0</v>
      </c>
      <c r="K97" s="65">
        <v>3408.6665969999999</v>
      </c>
      <c r="L97" s="66">
        <v>0</v>
      </c>
      <c r="M97" s="66">
        <v>6.4000000000000003E-3</v>
      </c>
      <c r="N97" s="66">
        <v>1E-3</v>
      </c>
    </row>
    <row r="98" spans="1:14">
      <c r="A98" t="s">
        <v>786</v>
      </c>
      <c r="B98" t="s">
        <v>787</v>
      </c>
      <c r="C98" t="s">
        <v>542</v>
      </c>
      <c r="D98" t="s">
        <v>543</v>
      </c>
      <c r="E98" t="s">
        <v>788</v>
      </c>
      <c r="F98" t="s">
        <v>732</v>
      </c>
      <c r="G98" t="s">
        <v>105</v>
      </c>
      <c r="H98" s="65">
        <v>252</v>
      </c>
      <c r="I98" s="65">
        <v>206863</v>
      </c>
      <c r="J98" s="65">
        <v>0</v>
      </c>
      <c r="K98" s="65">
        <v>1737.9967298399999</v>
      </c>
      <c r="L98" s="66">
        <v>0</v>
      </c>
      <c r="M98" s="66">
        <v>3.3E-3</v>
      </c>
      <c r="N98" s="66">
        <v>5.0000000000000001E-4</v>
      </c>
    </row>
    <row r="99" spans="1:14">
      <c r="A99" s="85" t="s">
        <v>235</v>
      </c>
      <c r="D99" s="14"/>
      <c r="E99" s="14"/>
      <c r="F99" s="14"/>
    </row>
    <row r="100" spans="1:14">
      <c r="A100" s="85" t="s">
        <v>287</v>
      </c>
      <c r="D100" s="14"/>
      <c r="E100" s="14"/>
      <c r="F100" s="14"/>
    </row>
    <row r="101" spans="1:14">
      <c r="A101" s="85" t="s">
        <v>288</v>
      </c>
      <c r="D101" s="14"/>
      <c r="E101" s="14"/>
      <c r="F101" s="14"/>
    </row>
    <row r="102" spans="1:14">
      <c r="A102" s="85" t="s">
        <v>289</v>
      </c>
      <c r="D102" s="14"/>
      <c r="E102" s="14"/>
      <c r="F102" s="14"/>
    </row>
    <row r="103" spans="1:14">
      <c r="A103" s="85" t="s">
        <v>290</v>
      </c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1.140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13653387.140000001</v>
      </c>
      <c r="H10" s="7"/>
      <c r="I10" s="63">
        <v>111.35602</v>
      </c>
      <c r="J10" s="63">
        <v>644860.23011423799</v>
      </c>
      <c r="K10" s="7"/>
      <c r="L10" s="64">
        <v>1</v>
      </c>
      <c r="M10" s="64">
        <v>0.1827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10385530.140000001</v>
      </c>
      <c r="I11" s="69">
        <v>0</v>
      </c>
      <c r="J11" s="69">
        <v>149143.795398738</v>
      </c>
      <c r="L11" s="68">
        <v>0.23130000000000001</v>
      </c>
      <c r="M11" s="68">
        <v>4.2299999999999997E-2</v>
      </c>
    </row>
    <row r="12" spans="1:62">
      <c r="A12" s="67" t="s">
        <v>789</v>
      </c>
      <c r="C12" s="14"/>
      <c r="D12" s="14"/>
      <c r="E12" s="14"/>
      <c r="F12" s="14"/>
      <c r="G12" s="69">
        <v>2843819</v>
      </c>
      <c r="I12" s="69">
        <v>0</v>
      </c>
      <c r="J12" s="69">
        <v>89189.279508000007</v>
      </c>
      <c r="L12" s="68">
        <v>0.13830000000000001</v>
      </c>
      <c r="M12" s="68">
        <v>2.53E-2</v>
      </c>
    </row>
    <row r="13" spans="1:62">
      <c r="A13" t="s">
        <v>790</v>
      </c>
      <c r="B13" t="s">
        <v>791</v>
      </c>
      <c r="C13" t="s">
        <v>99</v>
      </c>
      <c r="D13" t="s">
        <v>792</v>
      </c>
      <c r="E13" t="s">
        <v>793</v>
      </c>
      <c r="F13" t="s">
        <v>101</v>
      </c>
      <c r="G13" s="65">
        <v>565571</v>
      </c>
      <c r="H13" s="65">
        <v>817.8</v>
      </c>
      <c r="I13" s="65">
        <v>0</v>
      </c>
      <c r="J13" s="65">
        <v>4625.239638</v>
      </c>
      <c r="K13" s="66">
        <v>1.0500000000000001E-2</v>
      </c>
      <c r="L13" s="66">
        <v>7.1999999999999998E-3</v>
      </c>
      <c r="M13" s="66">
        <v>1.2999999999999999E-3</v>
      </c>
    </row>
    <row r="14" spans="1:62">
      <c r="A14" t="s">
        <v>794</v>
      </c>
      <c r="B14" t="s">
        <v>795</v>
      </c>
      <c r="C14" t="s">
        <v>99</v>
      </c>
      <c r="D14" t="s">
        <v>796</v>
      </c>
      <c r="E14" t="s">
        <v>793</v>
      </c>
      <c r="F14" t="s">
        <v>101</v>
      </c>
      <c r="G14" s="65">
        <v>683877</v>
      </c>
      <c r="H14" s="65">
        <v>2195</v>
      </c>
      <c r="I14" s="65">
        <v>0</v>
      </c>
      <c r="J14" s="65">
        <v>15011.10015</v>
      </c>
      <c r="K14" s="66">
        <v>2.8E-3</v>
      </c>
      <c r="L14" s="66">
        <v>2.3300000000000001E-2</v>
      </c>
      <c r="M14" s="66">
        <v>4.3E-3</v>
      </c>
    </row>
    <row r="15" spans="1:62">
      <c r="A15" t="s">
        <v>797</v>
      </c>
      <c r="B15" t="s">
        <v>798</v>
      </c>
      <c r="C15" t="s">
        <v>99</v>
      </c>
      <c r="D15" t="s">
        <v>796</v>
      </c>
      <c r="E15" t="s">
        <v>793</v>
      </c>
      <c r="F15" t="s">
        <v>101</v>
      </c>
      <c r="G15" s="65">
        <v>693789</v>
      </c>
      <c r="H15" s="65">
        <v>1594</v>
      </c>
      <c r="I15" s="65">
        <v>0</v>
      </c>
      <c r="J15" s="65">
        <v>11058.996660000001</v>
      </c>
      <c r="K15" s="66">
        <v>2.2000000000000001E-3</v>
      </c>
      <c r="L15" s="66">
        <v>1.7100000000000001E-2</v>
      </c>
      <c r="M15" s="66">
        <v>3.0999999999999999E-3</v>
      </c>
    </row>
    <row r="16" spans="1:62">
      <c r="A16" t="s">
        <v>799</v>
      </c>
      <c r="B16" t="s">
        <v>800</v>
      </c>
      <c r="C16" t="s">
        <v>99</v>
      </c>
      <c r="D16" t="s">
        <v>801</v>
      </c>
      <c r="E16" t="s">
        <v>793</v>
      </c>
      <c r="F16" t="s">
        <v>101</v>
      </c>
      <c r="G16" s="65">
        <v>650319</v>
      </c>
      <c r="H16" s="65">
        <v>1714</v>
      </c>
      <c r="I16" s="65">
        <v>0</v>
      </c>
      <c r="J16" s="65">
        <v>11146.46766</v>
      </c>
      <c r="K16" s="66">
        <v>6.9999999999999999E-4</v>
      </c>
      <c r="L16" s="66">
        <v>1.7299999999999999E-2</v>
      </c>
      <c r="M16" s="66">
        <v>3.2000000000000002E-3</v>
      </c>
    </row>
    <row r="17" spans="1:13">
      <c r="A17" t="s">
        <v>802</v>
      </c>
      <c r="B17" t="s">
        <v>803</v>
      </c>
      <c r="C17" t="s">
        <v>99</v>
      </c>
      <c r="D17" t="s">
        <v>804</v>
      </c>
      <c r="E17" t="s">
        <v>793</v>
      </c>
      <c r="F17" t="s">
        <v>101</v>
      </c>
      <c r="G17" s="65">
        <v>76419</v>
      </c>
      <c r="H17" s="65">
        <v>15900</v>
      </c>
      <c r="I17" s="65">
        <v>0</v>
      </c>
      <c r="J17" s="65">
        <v>12150.620999999999</v>
      </c>
      <c r="K17" s="66">
        <v>2.7000000000000001E-3</v>
      </c>
      <c r="L17" s="66">
        <v>1.8800000000000001E-2</v>
      </c>
      <c r="M17" s="66">
        <v>3.3999999999999998E-3</v>
      </c>
    </row>
    <row r="18" spans="1:13">
      <c r="A18" t="s">
        <v>805</v>
      </c>
      <c r="B18" t="s">
        <v>806</v>
      </c>
      <c r="C18" t="s">
        <v>99</v>
      </c>
      <c r="D18" t="s">
        <v>804</v>
      </c>
      <c r="E18" t="s">
        <v>793</v>
      </c>
      <c r="F18" t="s">
        <v>101</v>
      </c>
      <c r="G18" s="65">
        <v>124671</v>
      </c>
      <c r="H18" s="65">
        <v>21570</v>
      </c>
      <c r="I18" s="65">
        <v>0</v>
      </c>
      <c r="J18" s="65">
        <v>26891.5347</v>
      </c>
      <c r="K18" s="66">
        <v>5.0000000000000001E-3</v>
      </c>
      <c r="L18" s="66">
        <v>4.1700000000000001E-2</v>
      </c>
      <c r="M18" s="66">
        <v>7.6E-3</v>
      </c>
    </row>
    <row r="19" spans="1:13">
      <c r="A19" t="s">
        <v>807</v>
      </c>
      <c r="B19" t="s">
        <v>808</v>
      </c>
      <c r="C19" t="s">
        <v>99</v>
      </c>
      <c r="D19" t="s">
        <v>804</v>
      </c>
      <c r="E19" t="s">
        <v>793</v>
      </c>
      <c r="F19" t="s">
        <v>101</v>
      </c>
      <c r="G19" s="65">
        <v>49173</v>
      </c>
      <c r="H19" s="65">
        <v>16890</v>
      </c>
      <c r="I19" s="65">
        <v>0</v>
      </c>
      <c r="J19" s="65">
        <v>8305.3197</v>
      </c>
      <c r="K19" s="66">
        <v>5.9999999999999995E-4</v>
      </c>
      <c r="L19" s="66">
        <v>1.29E-2</v>
      </c>
      <c r="M19" s="66">
        <v>2.3999999999999998E-3</v>
      </c>
    </row>
    <row r="20" spans="1:13">
      <c r="A20" s="67" t="s">
        <v>809</v>
      </c>
      <c r="C20" s="14"/>
      <c r="D20" s="14"/>
      <c r="E20" s="14"/>
      <c r="F20" s="14"/>
      <c r="G20" s="69">
        <v>182979</v>
      </c>
      <c r="I20" s="69">
        <v>0</v>
      </c>
      <c r="J20" s="69">
        <v>7505.7985799999997</v>
      </c>
      <c r="L20" s="68">
        <v>1.1599999999999999E-2</v>
      </c>
      <c r="M20" s="68">
        <v>2.0999999999999999E-3</v>
      </c>
    </row>
    <row r="21" spans="1:13">
      <c r="A21" t="s">
        <v>810</v>
      </c>
      <c r="B21" t="s">
        <v>811</v>
      </c>
      <c r="C21" t="s">
        <v>99</v>
      </c>
      <c r="D21" t="s">
        <v>804</v>
      </c>
      <c r="E21" t="s">
        <v>793</v>
      </c>
      <c r="F21" t="s">
        <v>101</v>
      </c>
      <c r="G21" s="65">
        <v>182979</v>
      </c>
      <c r="H21" s="65">
        <v>4102</v>
      </c>
      <c r="I21" s="65">
        <v>0</v>
      </c>
      <c r="J21" s="65">
        <v>7505.7985799999997</v>
      </c>
      <c r="K21" s="66">
        <v>1.6000000000000001E-3</v>
      </c>
      <c r="L21" s="66">
        <v>1.1599999999999999E-2</v>
      </c>
      <c r="M21" s="66">
        <v>2.0999999999999999E-3</v>
      </c>
    </row>
    <row r="22" spans="1:13">
      <c r="A22" s="67" t="s">
        <v>812</v>
      </c>
      <c r="C22" s="14"/>
      <c r="D22" s="14"/>
      <c r="E22" s="14"/>
      <c r="F22" s="14"/>
      <c r="G22" s="69">
        <v>7358732.1399999997</v>
      </c>
      <c r="I22" s="69">
        <v>0</v>
      </c>
      <c r="J22" s="69">
        <v>52448.717310738</v>
      </c>
      <c r="L22" s="68">
        <v>8.1299999999999997E-2</v>
      </c>
      <c r="M22" s="68">
        <v>1.49E-2</v>
      </c>
    </row>
    <row r="23" spans="1:13">
      <c r="A23" t="s">
        <v>813</v>
      </c>
      <c r="B23" t="s">
        <v>814</v>
      </c>
      <c r="C23" t="s">
        <v>99</v>
      </c>
      <c r="D23" t="s">
        <v>801</v>
      </c>
      <c r="E23" t="s">
        <v>815</v>
      </c>
      <c r="F23" t="s">
        <v>101</v>
      </c>
      <c r="G23" s="65">
        <v>6543958.1399999997</v>
      </c>
      <c r="H23" s="65">
        <v>350.17</v>
      </c>
      <c r="I23" s="65">
        <v>0</v>
      </c>
      <c r="J23" s="65">
        <v>22914.978218838001</v>
      </c>
      <c r="K23" s="66">
        <v>4.7999999999999996E-3</v>
      </c>
      <c r="L23" s="66">
        <v>3.5499999999999997E-2</v>
      </c>
      <c r="M23" s="66">
        <v>6.4999999999999997E-3</v>
      </c>
    </row>
    <row r="24" spans="1:13">
      <c r="A24" t="s">
        <v>816</v>
      </c>
      <c r="B24" t="s">
        <v>817</v>
      </c>
      <c r="C24" t="s">
        <v>99</v>
      </c>
      <c r="D24" t="s">
        <v>801</v>
      </c>
      <c r="E24" t="s">
        <v>815</v>
      </c>
      <c r="F24" t="s">
        <v>101</v>
      </c>
      <c r="G24" s="65">
        <v>532687</v>
      </c>
      <c r="H24" s="65">
        <v>3636.24</v>
      </c>
      <c r="I24" s="65">
        <v>0</v>
      </c>
      <c r="J24" s="65">
        <v>19369.777768799999</v>
      </c>
      <c r="K24" s="66">
        <v>2.6800000000000001E-2</v>
      </c>
      <c r="L24" s="66">
        <v>0.03</v>
      </c>
      <c r="M24" s="66">
        <v>5.4999999999999997E-3</v>
      </c>
    </row>
    <row r="25" spans="1:13">
      <c r="A25" t="s">
        <v>818</v>
      </c>
      <c r="B25" t="s">
        <v>819</v>
      </c>
      <c r="C25" t="s">
        <v>99</v>
      </c>
      <c r="D25" t="s">
        <v>804</v>
      </c>
      <c r="E25" t="s">
        <v>815</v>
      </c>
      <c r="F25" t="s">
        <v>101</v>
      </c>
      <c r="G25" s="65">
        <v>282087</v>
      </c>
      <c r="H25" s="65">
        <v>3603.13</v>
      </c>
      <c r="I25" s="65">
        <v>0</v>
      </c>
      <c r="J25" s="65">
        <v>10163.9613231</v>
      </c>
      <c r="K25" s="66">
        <v>1.9E-3</v>
      </c>
      <c r="L25" s="66">
        <v>1.5800000000000002E-2</v>
      </c>
      <c r="M25" s="66">
        <v>2.8999999999999998E-3</v>
      </c>
    </row>
    <row r="26" spans="1:13">
      <c r="A26" s="67" t="s">
        <v>820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228</v>
      </c>
      <c r="B27" t="s">
        <v>228</v>
      </c>
      <c r="C27" s="14"/>
      <c r="D27" s="14"/>
      <c r="E27" t="s">
        <v>228</v>
      </c>
      <c r="F27" t="s">
        <v>228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539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228</v>
      </c>
      <c r="B29" t="s">
        <v>228</v>
      </c>
      <c r="C29" s="14"/>
      <c r="D29" s="14"/>
      <c r="E29" t="s">
        <v>228</v>
      </c>
      <c r="F29" t="s">
        <v>228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821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228</v>
      </c>
      <c r="B31" t="s">
        <v>228</v>
      </c>
      <c r="C31" s="14"/>
      <c r="D31" s="14"/>
      <c r="E31" t="s">
        <v>228</v>
      </c>
      <c r="F31" t="s">
        <v>228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233</v>
      </c>
      <c r="C32" s="14"/>
      <c r="D32" s="14"/>
      <c r="E32" s="14"/>
      <c r="F32" s="14"/>
      <c r="G32" s="69">
        <v>3267857</v>
      </c>
      <c r="I32" s="69">
        <v>111.35602</v>
      </c>
      <c r="J32" s="69">
        <v>495716.43471549999</v>
      </c>
      <c r="L32" s="68">
        <v>0.76870000000000005</v>
      </c>
      <c r="M32" s="68">
        <v>0.14050000000000001</v>
      </c>
    </row>
    <row r="33" spans="1:13">
      <c r="A33" s="67" t="s">
        <v>822</v>
      </c>
      <c r="C33" s="14"/>
      <c r="D33" s="14"/>
      <c r="E33" s="14"/>
      <c r="F33" s="14"/>
      <c r="G33" s="69">
        <v>3122713</v>
      </c>
      <c r="I33" s="69">
        <v>111.35602</v>
      </c>
      <c r="J33" s="69">
        <v>479587.49687296001</v>
      </c>
      <c r="L33" s="68">
        <v>0.74370000000000003</v>
      </c>
      <c r="M33" s="68">
        <v>0.13589999999999999</v>
      </c>
    </row>
    <row r="34" spans="1:13">
      <c r="A34" t="s">
        <v>823</v>
      </c>
      <c r="B34" t="s">
        <v>824</v>
      </c>
      <c r="C34" t="s">
        <v>542</v>
      </c>
      <c r="D34" t="s">
        <v>825</v>
      </c>
      <c r="E34" t="s">
        <v>793</v>
      </c>
      <c r="F34" t="s">
        <v>105</v>
      </c>
      <c r="G34" s="65">
        <v>154064</v>
      </c>
      <c r="H34" s="65">
        <v>4906</v>
      </c>
      <c r="I34" s="65">
        <v>0</v>
      </c>
      <c r="J34" s="65">
        <v>25199.63838656</v>
      </c>
      <c r="K34" s="66">
        <v>0</v>
      </c>
      <c r="L34" s="66">
        <v>3.9100000000000003E-2</v>
      </c>
      <c r="M34" s="66">
        <v>7.1000000000000004E-3</v>
      </c>
    </row>
    <row r="35" spans="1:13">
      <c r="A35" t="s">
        <v>826</v>
      </c>
      <c r="B35" t="s">
        <v>827</v>
      </c>
      <c r="C35" t="s">
        <v>122</v>
      </c>
      <c r="D35" t="s">
        <v>828</v>
      </c>
      <c r="E35" t="s">
        <v>793</v>
      </c>
      <c r="F35" t="s">
        <v>105</v>
      </c>
      <c r="G35" s="65">
        <v>115851</v>
      </c>
      <c r="H35" s="65">
        <v>1331</v>
      </c>
      <c r="I35" s="65">
        <v>0</v>
      </c>
      <c r="J35" s="65">
        <v>5140.9506845400001</v>
      </c>
      <c r="K35" s="66">
        <v>0</v>
      </c>
      <c r="L35" s="66">
        <v>8.0000000000000002E-3</v>
      </c>
      <c r="M35" s="66">
        <v>1.5E-3</v>
      </c>
    </row>
    <row r="36" spans="1:13">
      <c r="A36" t="s">
        <v>829</v>
      </c>
      <c r="B36" t="s">
        <v>830</v>
      </c>
      <c r="C36" t="s">
        <v>122</v>
      </c>
      <c r="D36" t="s">
        <v>831</v>
      </c>
      <c r="E36" t="s">
        <v>793</v>
      </c>
      <c r="F36" t="s">
        <v>105</v>
      </c>
      <c r="G36" s="65">
        <v>356477</v>
      </c>
      <c r="H36" s="65">
        <v>4666</v>
      </c>
      <c r="I36" s="65">
        <v>0</v>
      </c>
      <c r="J36" s="65">
        <v>55455.144877879997</v>
      </c>
      <c r="K36" s="66">
        <v>1E-4</v>
      </c>
      <c r="L36" s="66">
        <v>8.5999999999999993E-2</v>
      </c>
      <c r="M36" s="66">
        <v>1.5699999999999999E-2</v>
      </c>
    </row>
    <row r="37" spans="1:13">
      <c r="A37" t="s">
        <v>832</v>
      </c>
      <c r="B37" t="s">
        <v>833</v>
      </c>
      <c r="C37" t="s">
        <v>762</v>
      </c>
      <c r="D37" t="s">
        <v>831</v>
      </c>
      <c r="E37" t="s">
        <v>793</v>
      </c>
      <c r="F37" t="s">
        <v>105</v>
      </c>
      <c r="G37" s="65">
        <v>224894</v>
      </c>
      <c r="H37" s="65">
        <v>971</v>
      </c>
      <c r="I37" s="65">
        <v>0</v>
      </c>
      <c r="J37" s="65">
        <v>7280.52494716</v>
      </c>
      <c r="K37" s="66">
        <v>1E-4</v>
      </c>
      <c r="L37" s="66">
        <v>1.1299999999999999E-2</v>
      </c>
      <c r="M37" s="66">
        <v>2.0999999999999999E-3</v>
      </c>
    </row>
    <row r="38" spans="1:13">
      <c r="A38" t="s">
        <v>834</v>
      </c>
      <c r="B38" t="s">
        <v>835</v>
      </c>
      <c r="C38" t="s">
        <v>122</v>
      </c>
      <c r="D38" t="s">
        <v>831</v>
      </c>
      <c r="E38" t="s">
        <v>793</v>
      </c>
      <c r="F38" t="s">
        <v>105</v>
      </c>
      <c r="G38" s="65">
        <v>219097</v>
      </c>
      <c r="H38" s="65">
        <v>2342</v>
      </c>
      <c r="I38" s="65">
        <v>0</v>
      </c>
      <c r="J38" s="65">
        <v>17107.593301159999</v>
      </c>
      <c r="K38" s="66">
        <v>2.9999999999999997E-4</v>
      </c>
      <c r="L38" s="66">
        <v>2.6499999999999999E-2</v>
      </c>
      <c r="M38" s="66">
        <v>4.7999999999999996E-3</v>
      </c>
    </row>
    <row r="39" spans="1:13">
      <c r="A39" t="s">
        <v>836</v>
      </c>
      <c r="B39" t="s">
        <v>837</v>
      </c>
      <c r="C39" t="s">
        <v>542</v>
      </c>
      <c r="D39" t="s">
        <v>838</v>
      </c>
      <c r="E39" t="s">
        <v>793</v>
      </c>
      <c r="F39" t="s">
        <v>105</v>
      </c>
      <c r="G39" s="65">
        <v>215383</v>
      </c>
      <c r="H39" s="65">
        <v>3992</v>
      </c>
      <c r="I39" s="65">
        <v>0</v>
      </c>
      <c r="J39" s="65">
        <v>28666.02992624</v>
      </c>
      <c r="K39" s="66">
        <v>1E-4</v>
      </c>
      <c r="L39" s="66">
        <v>4.4499999999999998E-2</v>
      </c>
      <c r="M39" s="66">
        <v>8.0999999999999996E-3</v>
      </c>
    </row>
    <row r="40" spans="1:13">
      <c r="A40" t="s">
        <v>839</v>
      </c>
      <c r="B40" t="s">
        <v>840</v>
      </c>
      <c r="C40" t="s">
        <v>542</v>
      </c>
      <c r="D40" t="s">
        <v>841</v>
      </c>
      <c r="E40" t="s">
        <v>793</v>
      </c>
      <c r="F40" t="s">
        <v>105</v>
      </c>
      <c r="G40" s="65">
        <v>28822</v>
      </c>
      <c r="H40" s="65">
        <v>35849</v>
      </c>
      <c r="I40" s="65">
        <v>0</v>
      </c>
      <c r="J40" s="65">
        <v>34448.217532520001</v>
      </c>
      <c r="K40" s="66">
        <v>0</v>
      </c>
      <c r="L40" s="66">
        <v>5.3400000000000003E-2</v>
      </c>
      <c r="M40" s="66">
        <v>9.7999999999999997E-3</v>
      </c>
    </row>
    <row r="41" spans="1:13">
      <c r="A41" t="s">
        <v>842</v>
      </c>
      <c r="B41" t="s">
        <v>843</v>
      </c>
      <c r="C41" t="s">
        <v>542</v>
      </c>
      <c r="D41" t="s">
        <v>844</v>
      </c>
      <c r="E41" t="s">
        <v>793</v>
      </c>
      <c r="F41" t="s">
        <v>105</v>
      </c>
      <c r="G41" s="65">
        <v>296454</v>
      </c>
      <c r="H41" s="65">
        <v>2479</v>
      </c>
      <c r="I41" s="65">
        <v>0</v>
      </c>
      <c r="J41" s="65">
        <v>24501.881596439998</v>
      </c>
      <c r="K41" s="66">
        <v>2.0000000000000001E-4</v>
      </c>
      <c r="L41" s="66">
        <v>3.7999999999999999E-2</v>
      </c>
      <c r="M41" s="66">
        <v>6.8999999999999999E-3</v>
      </c>
    </row>
    <row r="42" spans="1:13">
      <c r="A42" t="s">
        <v>845</v>
      </c>
      <c r="B42" t="s">
        <v>846</v>
      </c>
      <c r="C42" t="s">
        <v>542</v>
      </c>
      <c r="D42" t="s">
        <v>844</v>
      </c>
      <c r="E42" t="s">
        <v>793</v>
      </c>
      <c r="F42" t="s">
        <v>105</v>
      </c>
      <c r="G42" s="65">
        <v>79425</v>
      </c>
      <c r="H42" s="65">
        <v>8970</v>
      </c>
      <c r="I42" s="65">
        <v>0</v>
      </c>
      <c r="J42" s="65">
        <v>23752.824615000001</v>
      </c>
      <c r="K42" s="66">
        <v>0</v>
      </c>
      <c r="L42" s="66">
        <v>3.6799999999999999E-2</v>
      </c>
      <c r="M42" s="66">
        <v>6.7000000000000002E-3</v>
      </c>
    </row>
    <row r="43" spans="1:13">
      <c r="A43" t="s">
        <v>847</v>
      </c>
      <c r="B43" t="s">
        <v>848</v>
      </c>
      <c r="C43" t="s">
        <v>542</v>
      </c>
      <c r="D43" t="s">
        <v>844</v>
      </c>
      <c r="E43" t="s">
        <v>793</v>
      </c>
      <c r="F43" t="s">
        <v>105</v>
      </c>
      <c r="G43" s="65">
        <v>30389</v>
      </c>
      <c r="H43" s="65">
        <v>34142</v>
      </c>
      <c r="I43" s="65">
        <v>0</v>
      </c>
      <c r="J43" s="65">
        <v>34591.624874920002</v>
      </c>
      <c r="K43" s="66">
        <v>0</v>
      </c>
      <c r="L43" s="66">
        <v>5.3600000000000002E-2</v>
      </c>
      <c r="M43" s="66">
        <v>9.7999999999999997E-3</v>
      </c>
    </row>
    <row r="44" spans="1:13">
      <c r="A44" t="s">
        <v>849</v>
      </c>
      <c r="B44" t="s">
        <v>850</v>
      </c>
      <c r="C44" t="s">
        <v>717</v>
      </c>
      <c r="D44" t="s">
        <v>851</v>
      </c>
      <c r="E44" t="s">
        <v>793</v>
      </c>
      <c r="F44" t="s">
        <v>105</v>
      </c>
      <c r="G44" s="65">
        <v>158440</v>
      </c>
      <c r="H44" s="65">
        <v>4182</v>
      </c>
      <c r="I44" s="65">
        <v>0</v>
      </c>
      <c r="J44" s="65">
        <v>22090.953307200001</v>
      </c>
      <c r="K44" s="66">
        <v>0</v>
      </c>
      <c r="L44" s="66">
        <v>3.4299999999999997E-2</v>
      </c>
      <c r="M44" s="66">
        <v>6.3E-3</v>
      </c>
    </row>
    <row r="45" spans="1:13">
      <c r="A45" t="s">
        <v>852</v>
      </c>
      <c r="B45" t="s">
        <v>853</v>
      </c>
      <c r="C45" t="s">
        <v>122</v>
      </c>
      <c r="D45" t="s">
        <v>854</v>
      </c>
      <c r="E45" t="s">
        <v>793</v>
      </c>
      <c r="F45" t="s">
        <v>105</v>
      </c>
      <c r="G45" s="65">
        <v>154458</v>
      </c>
      <c r="H45" s="65">
        <v>2506</v>
      </c>
      <c r="I45" s="65">
        <v>0</v>
      </c>
      <c r="J45" s="65">
        <v>12904.972078319999</v>
      </c>
      <c r="K45" s="66">
        <v>1E-4</v>
      </c>
      <c r="L45" s="66">
        <v>0.02</v>
      </c>
      <c r="M45" s="66">
        <v>3.7000000000000002E-3</v>
      </c>
    </row>
    <row r="46" spans="1:13">
      <c r="A46" t="s">
        <v>855</v>
      </c>
      <c r="B46" t="s">
        <v>856</v>
      </c>
      <c r="C46" t="s">
        <v>717</v>
      </c>
      <c r="D46" t="s">
        <v>854</v>
      </c>
      <c r="E46" t="s">
        <v>793</v>
      </c>
      <c r="F46" t="s">
        <v>105</v>
      </c>
      <c r="G46" s="65">
        <v>166882</v>
      </c>
      <c r="H46" s="65">
        <v>2574</v>
      </c>
      <c r="I46" s="65">
        <v>0</v>
      </c>
      <c r="J46" s="65">
        <v>14321.33929512</v>
      </c>
      <c r="K46" s="66">
        <v>1E-4</v>
      </c>
      <c r="L46" s="66">
        <v>2.2200000000000001E-2</v>
      </c>
      <c r="M46" s="66">
        <v>4.1000000000000003E-3</v>
      </c>
    </row>
    <row r="47" spans="1:13">
      <c r="A47" t="s">
        <v>857</v>
      </c>
      <c r="B47" t="s">
        <v>858</v>
      </c>
      <c r="C47" t="s">
        <v>717</v>
      </c>
      <c r="D47" t="s">
        <v>854</v>
      </c>
      <c r="E47" t="s">
        <v>793</v>
      </c>
      <c r="F47" t="s">
        <v>105</v>
      </c>
      <c r="G47" s="65">
        <v>150860</v>
      </c>
      <c r="H47" s="65">
        <v>1912</v>
      </c>
      <c r="I47" s="65">
        <v>0</v>
      </c>
      <c r="J47" s="65">
        <v>9616.7336288000006</v>
      </c>
      <c r="K47" s="66">
        <v>2.0000000000000001E-4</v>
      </c>
      <c r="L47" s="66">
        <v>1.49E-2</v>
      </c>
      <c r="M47" s="66">
        <v>2.7000000000000001E-3</v>
      </c>
    </row>
    <row r="48" spans="1:13">
      <c r="A48" t="s">
        <v>859</v>
      </c>
      <c r="B48" t="s">
        <v>860</v>
      </c>
      <c r="C48" t="s">
        <v>542</v>
      </c>
      <c r="D48" t="s">
        <v>831</v>
      </c>
      <c r="E48" t="s">
        <v>793</v>
      </c>
      <c r="F48" t="s">
        <v>105</v>
      </c>
      <c r="G48" s="65">
        <v>64630</v>
      </c>
      <c r="H48" s="65">
        <v>5334</v>
      </c>
      <c r="I48" s="65">
        <v>0</v>
      </c>
      <c r="J48" s="65">
        <v>11493.5122428</v>
      </c>
      <c r="K48" s="66">
        <v>0</v>
      </c>
      <c r="L48" s="66">
        <v>1.78E-2</v>
      </c>
      <c r="M48" s="66">
        <v>3.3E-3</v>
      </c>
    </row>
    <row r="49" spans="1:13">
      <c r="A49" t="s">
        <v>861</v>
      </c>
      <c r="B49" t="s">
        <v>862</v>
      </c>
      <c r="C49" t="s">
        <v>542</v>
      </c>
      <c r="D49" t="s">
        <v>831</v>
      </c>
      <c r="E49" t="s">
        <v>793</v>
      </c>
      <c r="F49" t="s">
        <v>105</v>
      </c>
      <c r="G49" s="65">
        <v>59771</v>
      </c>
      <c r="H49" s="65">
        <v>6852</v>
      </c>
      <c r="I49" s="65">
        <v>0</v>
      </c>
      <c r="J49" s="65">
        <v>13654.426739279999</v>
      </c>
      <c r="K49" s="66">
        <v>0</v>
      </c>
      <c r="L49" s="66">
        <v>2.12E-2</v>
      </c>
      <c r="M49" s="66">
        <v>3.8999999999999998E-3</v>
      </c>
    </row>
    <row r="50" spans="1:13">
      <c r="A50" t="s">
        <v>863</v>
      </c>
      <c r="B50" t="s">
        <v>864</v>
      </c>
      <c r="C50" t="s">
        <v>542</v>
      </c>
      <c r="D50" t="s">
        <v>865</v>
      </c>
      <c r="E50" t="s">
        <v>793</v>
      </c>
      <c r="F50" t="s">
        <v>105</v>
      </c>
      <c r="G50" s="65">
        <v>255900</v>
      </c>
      <c r="H50" s="65">
        <v>2691</v>
      </c>
      <c r="I50" s="65">
        <v>0</v>
      </c>
      <c r="J50" s="65">
        <v>22958.820845999999</v>
      </c>
      <c r="K50" s="66">
        <v>1E-4</v>
      </c>
      <c r="L50" s="66">
        <v>3.56E-2</v>
      </c>
      <c r="M50" s="66">
        <v>6.4999999999999997E-3</v>
      </c>
    </row>
    <row r="51" spans="1:13">
      <c r="A51" t="s">
        <v>866</v>
      </c>
      <c r="B51" t="s">
        <v>867</v>
      </c>
      <c r="C51" t="s">
        <v>542</v>
      </c>
      <c r="D51" t="s">
        <v>868</v>
      </c>
      <c r="E51" t="s">
        <v>793</v>
      </c>
      <c r="F51" t="s">
        <v>105</v>
      </c>
      <c r="G51" s="65">
        <v>114808</v>
      </c>
      <c r="H51" s="65">
        <v>7635</v>
      </c>
      <c r="I51" s="65">
        <v>0</v>
      </c>
      <c r="J51" s="65">
        <v>29224.4797272</v>
      </c>
      <c r="K51" s="66">
        <v>0</v>
      </c>
      <c r="L51" s="66">
        <v>4.53E-2</v>
      </c>
      <c r="M51" s="66">
        <v>8.3000000000000001E-3</v>
      </c>
    </row>
    <row r="52" spans="1:13">
      <c r="A52" t="s">
        <v>869</v>
      </c>
      <c r="B52" t="s">
        <v>870</v>
      </c>
      <c r="C52" t="s">
        <v>542</v>
      </c>
      <c r="D52" t="s">
        <v>825</v>
      </c>
      <c r="E52" t="s">
        <v>793</v>
      </c>
      <c r="F52" t="s">
        <v>105</v>
      </c>
      <c r="G52" s="65">
        <v>49867</v>
      </c>
      <c r="H52" s="65">
        <v>11674</v>
      </c>
      <c r="I52" s="65">
        <v>0</v>
      </c>
      <c r="J52" s="65">
        <v>19408.792915720001</v>
      </c>
      <c r="K52" s="66">
        <v>0</v>
      </c>
      <c r="L52" s="66">
        <v>3.0099999999999998E-2</v>
      </c>
      <c r="M52" s="66">
        <v>5.4999999999999997E-3</v>
      </c>
    </row>
    <row r="53" spans="1:13">
      <c r="A53" t="s">
        <v>871</v>
      </c>
      <c r="B53" t="s">
        <v>872</v>
      </c>
      <c r="C53" t="s">
        <v>542</v>
      </c>
      <c r="D53" t="s">
        <v>825</v>
      </c>
      <c r="E53" t="s">
        <v>793</v>
      </c>
      <c r="F53" t="s">
        <v>105</v>
      </c>
      <c r="G53" s="65">
        <v>34999</v>
      </c>
      <c r="H53" s="65">
        <v>39633</v>
      </c>
      <c r="I53" s="65">
        <v>111.35602</v>
      </c>
      <c r="J53" s="65">
        <v>46357.78235578</v>
      </c>
      <c r="K53" s="66">
        <v>0</v>
      </c>
      <c r="L53" s="66">
        <v>7.1900000000000006E-2</v>
      </c>
      <c r="M53" s="66">
        <v>1.3100000000000001E-2</v>
      </c>
    </row>
    <row r="54" spans="1:13">
      <c r="A54" t="s">
        <v>873</v>
      </c>
      <c r="B54" t="s">
        <v>874</v>
      </c>
      <c r="C54" t="s">
        <v>542</v>
      </c>
      <c r="D54" t="s">
        <v>825</v>
      </c>
      <c r="E54" t="s">
        <v>793</v>
      </c>
      <c r="F54" t="s">
        <v>105</v>
      </c>
      <c r="G54" s="65">
        <v>155788</v>
      </c>
      <c r="H54" s="65">
        <v>3405</v>
      </c>
      <c r="I54" s="65">
        <v>0</v>
      </c>
      <c r="J54" s="65">
        <v>17685.474387599999</v>
      </c>
      <c r="K54" s="66">
        <v>0</v>
      </c>
      <c r="L54" s="66">
        <v>2.7400000000000001E-2</v>
      </c>
      <c r="M54" s="66">
        <v>5.0000000000000001E-3</v>
      </c>
    </row>
    <row r="55" spans="1:13">
      <c r="A55" t="s">
        <v>875</v>
      </c>
      <c r="B55" t="s">
        <v>876</v>
      </c>
      <c r="C55" t="s">
        <v>542</v>
      </c>
      <c r="D55" t="s">
        <v>877</v>
      </c>
      <c r="E55" t="s">
        <v>793</v>
      </c>
      <c r="F55" t="s">
        <v>105</v>
      </c>
      <c r="G55" s="65">
        <v>35454</v>
      </c>
      <c r="H55" s="65">
        <v>3152</v>
      </c>
      <c r="I55" s="65">
        <v>0</v>
      </c>
      <c r="J55" s="65">
        <v>3725.77860672</v>
      </c>
      <c r="K55" s="66">
        <v>0</v>
      </c>
      <c r="L55" s="66">
        <v>5.7999999999999996E-3</v>
      </c>
      <c r="M55" s="66">
        <v>1.1000000000000001E-3</v>
      </c>
    </row>
    <row r="56" spans="1:13">
      <c r="A56" s="67" t="s">
        <v>878</v>
      </c>
      <c r="C56" s="14"/>
      <c r="D56" s="14"/>
      <c r="E56" s="14"/>
      <c r="F56" s="14"/>
      <c r="G56" s="69">
        <v>26500</v>
      </c>
      <c r="I56" s="69">
        <v>0</v>
      </c>
      <c r="J56" s="69">
        <v>9428.1667562999992</v>
      </c>
      <c r="L56" s="68">
        <v>1.46E-2</v>
      </c>
      <c r="M56" s="68">
        <v>2.7000000000000001E-3</v>
      </c>
    </row>
    <row r="57" spans="1:13">
      <c r="A57" t="s">
        <v>879</v>
      </c>
      <c r="B57" t="s">
        <v>880</v>
      </c>
      <c r="C57" t="s">
        <v>122</v>
      </c>
      <c r="D57" t="s">
        <v>831</v>
      </c>
      <c r="E57" t="s">
        <v>815</v>
      </c>
      <c r="F57" t="s">
        <v>105</v>
      </c>
      <c r="G57" s="65">
        <v>17565</v>
      </c>
      <c r="H57" s="65">
        <v>10824</v>
      </c>
      <c r="I57" s="65">
        <v>0</v>
      </c>
      <c r="J57" s="65">
        <v>6338.7194903999998</v>
      </c>
      <c r="K57" s="66">
        <v>0</v>
      </c>
      <c r="L57" s="66">
        <v>9.7999999999999997E-3</v>
      </c>
      <c r="M57" s="66">
        <v>1.8E-3</v>
      </c>
    </row>
    <row r="58" spans="1:13">
      <c r="A58" t="s">
        <v>881</v>
      </c>
      <c r="B58" t="s">
        <v>882</v>
      </c>
      <c r="C58" t="s">
        <v>762</v>
      </c>
      <c r="D58" t="s">
        <v>883</v>
      </c>
      <c r="E58" t="s">
        <v>815</v>
      </c>
      <c r="F58" t="s">
        <v>105</v>
      </c>
      <c r="G58" s="65">
        <v>8935</v>
      </c>
      <c r="H58" s="65">
        <v>10371</v>
      </c>
      <c r="I58" s="65">
        <v>0</v>
      </c>
      <c r="J58" s="65">
        <v>3089.4472658999998</v>
      </c>
      <c r="K58" s="66">
        <v>0</v>
      </c>
      <c r="L58" s="66">
        <v>4.7999999999999996E-3</v>
      </c>
      <c r="M58" s="66">
        <v>8.9999999999999998E-4</v>
      </c>
    </row>
    <row r="59" spans="1:13">
      <c r="A59" s="67" t="s">
        <v>539</v>
      </c>
      <c r="C59" s="14"/>
      <c r="D59" s="14"/>
      <c r="E59" s="14"/>
      <c r="F59" s="14"/>
      <c r="G59" s="69">
        <v>118644</v>
      </c>
      <c r="I59" s="69">
        <v>0</v>
      </c>
      <c r="J59" s="69">
        <v>6700.7710862399999</v>
      </c>
      <c r="L59" s="68">
        <v>1.04E-2</v>
      </c>
      <c r="M59" s="68">
        <v>1.9E-3</v>
      </c>
    </row>
    <row r="60" spans="1:13">
      <c r="A60" t="s">
        <v>884</v>
      </c>
      <c r="B60" t="s">
        <v>885</v>
      </c>
      <c r="C60" t="s">
        <v>542</v>
      </c>
      <c r="D60" t="s">
        <v>886</v>
      </c>
      <c r="E60" t="s">
        <v>749</v>
      </c>
      <c r="F60" t="s">
        <v>105</v>
      </c>
      <c r="G60" s="65">
        <v>118644</v>
      </c>
      <c r="H60" s="65">
        <v>1694</v>
      </c>
      <c r="I60" s="65">
        <v>0</v>
      </c>
      <c r="J60" s="65">
        <v>6700.7710862399999</v>
      </c>
      <c r="K60" s="66">
        <v>1E-4</v>
      </c>
      <c r="L60" s="66">
        <v>1.04E-2</v>
      </c>
      <c r="M60" s="66">
        <v>1.9E-3</v>
      </c>
    </row>
    <row r="61" spans="1:13">
      <c r="A61" s="67" t="s">
        <v>821</v>
      </c>
      <c r="C61" s="14"/>
      <c r="D61" s="14"/>
      <c r="E61" s="14"/>
      <c r="F61" s="14"/>
      <c r="G61" s="69">
        <v>0</v>
      </c>
      <c r="I61" s="69">
        <v>0</v>
      </c>
      <c r="J61" s="69">
        <v>0</v>
      </c>
      <c r="L61" s="68">
        <v>0</v>
      </c>
      <c r="M61" s="68">
        <v>0</v>
      </c>
    </row>
    <row r="62" spans="1:13">
      <c r="A62" t="s">
        <v>228</v>
      </c>
      <c r="B62" t="s">
        <v>228</v>
      </c>
      <c r="C62" s="14"/>
      <c r="D62" s="14"/>
      <c r="E62" t="s">
        <v>228</v>
      </c>
      <c r="F62" t="s">
        <v>228</v>
      </c>
      <c r="G62" s="65">
        <v>0</v>
      </c>
      <c r="H62" s="65">
        <v>0</v>
      </c>
      <c r="J62" s="65">
        <v>0</v>
      </c>
      <c r="K62" s="66">
        <v>0</v>
      </c>
      <c r="L62" s="66">
        <v>0</v>
      </c>
      <c r="M62" s="66">
        <v>0</v>
      </c>
    </row>
    <row r="63" spans="1:13">
      <c r="A63" s="85" t="s">
        <v>235</v>
      </c>
      <c r="C63" s="14"/>
      <c r="D63" s="14"/>
      <c r="E63" s="14"/>
      <c r="F63" s="14"/>
    </row>
    <row r="64" spans="1:13">
      <c r="A64" s="85" t="s">
        <v>287</v>
      </c>
      <c r="C64" s="14"/>
      <c r="D64" s="14"/>
      <c r="E64" s="14"/>
      <c r="F64" s="14"/>
    </row>
    <row r="65" spans="1:6">
      <c r="A65" s="85" t="s">
        <v>288</v>
      </c>
      <c r="C65" s="14"/>
      <c r="D65" s="14"/>
      <c r="E65" s="14"/>
      <c r="F65" s="14"/>
    </row>
    <row r="66" spans="1:6">
      <c r="A66" s="85" t="s">
        <v>289</v>
      </c>
      <c r="C66" s="14"/>
      <c r="D66" s="14"/>
      <c r="E66" s="14"/>
      <c r="F66" s="14"/>
    </row>
    <row r="67" spans="1:6">
      <c r="A67" s="85" t="s">
        <v>290</v>
      </c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8558155.3699999992</v>
      </c>
      <c r="J10" s="7"/>
      <c r="K10" s="63">
        <v>40668.929225485997</v>
      </c>
      <c r="L10" s="7"/>
      <c r="M10" s="64">
        <v>1</v>
      </c>
      <c r="N10" s="64">
        <v>1.15E-2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8477459.3699999992</v>
      </c>
      <c r="K11" s="69">
        <v>7316.0474363100002</v>
      </c>
      <c r="M11" s="68">
        <v>0.1799</v>
      </c>
      <c r="N11" s="68">
        <v>2.0999999999999999E-3</v>
      </c>
    </row>
    <row r="12" spans="1:64">
      <c r="A12" s="67" t="s">
        <v>887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H13" t="s">
        <v>228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888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H15" t="s">
        <v>228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8477459.3699999992</v>
      </c>
      <c r="K16" s="69">
        <v>7316.0474363100002</v>
      </c>
      <c r="M16" s="68">
        <v>0.1799</v>
      </c>
      <c r="N16" s="68">
        <v>2.0999999999999999E-3</v>
      </c>
    </row>
    <row r="17" spans="1:14">
      <c r="A17" t="s">
        <v>889</v>
      </c>
      <c r="B17" t="s">
        <v>890</v>
      </c>
      <c r="C17" t="s">
        <v>99</v>
      </c>
      <c r="D17" t="s">
        <v>891</v>
      </c>
      <c r="E17" t="s">
        <v>892</v>
      </c>
      <c r="F17" t="s">
        <v>327</v>
      </c>
      <c r="G17" t="s">
        <v>208</v>
      </c>
      <c r="H17" t="s">
        <v>105</v>
      </c>
      <c r="I17" s="65">
        <v>8477459.3699999992</v>
      </c>
      <c r="J17" s="65">
        <v>86.3</v>
      </c>
      <c r="K17" s="65">
        <v>7316.0474363100002</v>
      </c>
      <c r="L17" s="66">
        <v>2.1899999999999999E-2</v>
      </c>
      <c r="M17" s="66">
        <v>0.1799</v>
      </c>
      <c r="N17" s="66">
        <v>2.0999999999999999E-3</v>
      </c>
    </row>
    <row r="18" spans="1:14">
      <c r="A18" s="67" t="s">
        <v>539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H19" t="s">
        <v>228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233</v>
      </c>
      <c r="B20" s="14"/>
      <c r="C20" s="14"/>
      <c r="D20" s="14"/>
      <c r="I20" s="69">
        <v>80696</v>
      </c>
      <c r="K20" s="69">
        <v>33352.881789175997</v>
      </c>
      <c r="M20" s="68">
        <v>0.82010000000000005</v>
      </c>
      <c r="N20" s="68">
        <v>9.4999999999999998E-3</v>
      </c>
    </row>
    <row r="21" spans="1:14">
      <c r="A21" s="67" t="s">
        <v>887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H22" t="s">
        <v>228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888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H24" t="s">
        <v>228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80696</v>
      </c>
      <c r="K25" s="69">
        <v>33352.881789175997</v>
      </c>
      <c r="M25" s="68">
        <v>0.82010000000000005</v>
      </c>
      <c r="N25" s="68">
        <v>9.4999999999999998E-3</v>
      </c>
    </row>
    <row r="26" spans="1:14">
      <c r="A26" t="s">
        <v>893</v>
      </c>
      <c r="B26" t="s">
        <v>894</v>
      </c>
      <c r="C26" t="s">
        <v>122</v>
      </c>
      <c r="D26" t="s">
        <v>895</v>
      </c>
      <c r="E26" t="s">
        <v>749</v>
      </c>
      <c r="F26" t="s">
        <v>228</v>
      </c>
      <c r="G26" t="s">
        <v>896</v>
      </c>
      <c r="H26" t="s">
        <v>105</v>
      </c>
      <c r="I26" s="65">
        <v>17512</v>
      </c>
      <c r="J26" s="65">
        <v>17155</v>
      </c>
      <c r="K26" s="65">
        <v>10015.948122399999</v>
      </c>
      <c r="L26" s="66">
        <v>0</v>
      </c>
      <c r="M26" s="66">
        <v>0.24629999999999999</v>
      </c>
      <c r="N26" s="66">
        <v>2.8E-3</v>
      </c>
    </row>
    <row r="27" spans="1:14">
      <c r="A27" t="s">
        <v>897</v>
      </c>
      <c r="B27" t="s">
        <v>898</v>
      </c>
      <c r="C27" t="s">
        <v>122</v>
      </c>
      <c r="D27" t="s">
        <v>899</v>
      </c>
      <c r="E27" t="s">
        <v>749</v>
      </c>
      <c r="F27" t="s">
        <v>228</v>
      </c>
      <c r="G27" t="s">
        <v>896</v>
      </c>
      <c r="H27" t="s">
        <v>105</v>
      </c>
      <c r="I27" s="65">
        <v>12510</v>
      </c>
      <c r="J27" s="65">
        <v>11904</v>
      </c>
      <c r="K27" s="65">
        <v>4964.9607936000002</v>
      </c>
      <c r="L27" s="66">
        <v>0</v>
      </c>
      <c r="M27" s="66">
        <v>0.1221</v>
      </c>
      <c r="N27" s="66">
        <v>1.4E-3</v>
      </c>
    </row>
    <row r="28" spans="1:14">
      <c r="A28" t="s">
        <v>900</v>
      </c>
      <c r="B28" t="s">
        <v>901</v>
      </c>
      <c r="C28" t="s">
        <v>122</v>
      </c>
      <c r="D28" t="s">
        <v>902</v>
      </c>
      <c r="E28" t="s">
        <v>749</v>
      </c>
      <c r="F28" t="s">
        <v>228</v>
      </c>
      <c r="G28" t="s">
        <v>896</v>
      </c>
      <c r="H28" t="s">
        <v>105</v>
      </c>
      <c r="I28" s="65">
        <v>30684</v>
      </c>
      <c r="J28" s="65">
        <v>10243</v>
      </c>
      <c r="K28" s="65">
        <v>10478.635708080001</v>
      </c>
      <c r="L28" s="66">
        <v>0</v>
      </c>
      <c r="M28" s="66">
        <v>0.25769999999999998</v>
      </c>
      <c r="N28" s="66">
        <v>3.0000000000000001E-3</v>
      </c>
    </row>
    <row r="29" spans="1:14">
      <c r="A29" t="s">
        <v>903</v>
      </c>
      <c r="B29" t="s">
        <v>904</v>
      </c>
      <c r="C29" t="s">
        <v>122</v>
      </c>
      <c r="D29" t="s">
        <v>905</v>
      </c>
      <c r="E29" t="s">
        <v>749</v>
      </c>
      <c r="F29" t="s">
        <v>228</v>
      </c>
      <c r="G29" t="s">
        <v>896</v>
      </c>
      <c r="H29" t="s">
        <v>105</v>
      </c>
      <c r="I29" s="65">
        <v>19990</v>
      </c>
      <c r="J29" s="65">
        <v>11843.56</v>
      </c>
      <c r="K29" s="65">
        <v>7893.3371650959998</v>
      </c>
      <c r="L29" s="66">
        <v>0</v>
      </c>
      <c r="M29" s="66">
        <v>0.19409999999999999</v>
      </c>
      <c r="N29" s="66">
        <v>2.2000000000000001E-3</v>
      </c>
    </row>
    <row r="30" spans="1:14">
      <c r="A30" s="67" t="s">
        <v>539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228</v>
      </c>
      <c r="B31" t="s">
        <v>228</v>
      </c>
      <c r="C31" s="14"/>
      <c r="D31" s="14"/>
      <c r="E31" t="s">
        <v>228</v>
      </c>
      <c r="F31" t="s">
        <v>228</v>
      </c>
      <c r="H31" t="s">
        <v>228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235</v>
      </c>
      <c r="B32" s="14"/>
      <c r="C32" s="14"/>
      <c r="D32" s="14"/>
    </row>
    <row r="33" spans="1:4">
      <c r="A33" s="85" t="s">
        <v>287</v>
      </c>
      <c r="B33" s="14"/>
      <c r="C33" s="14"/>
      <c r="D33" s="14"/>
    </row>
    <row r="34" spans="1:4">
      <c r="A34" s="85" t="s">
        <v>288</v>
      </c>
      <c r="B34" s="14"/>
      <c r="C34" s="14"/>
      <c r="D34" s="14"/>
    </row>
    <row r="35" spans="1:4">
      <c r="A35" s="85" t="s">
        <v>289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107131.65</v>
      </c>
      <c r="G10" s="7"/>
      <c r="H10" s="63">
        <v>8.2491370499999999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107131.65</v>
      </c>
      <c r="H11" s="69">
        <v>8.2491370499999999</v>
      </c>
      <c r="J11" s="68">
        <v>1</v>
      </c>
      <c r="K11" s="68">
        <v>0</v>
      </c>
    </row>
    <row r="12" spans="1:59">
      <c r="A12" s="67" t="s">
        <v>906</v>
      </c>
      <c r="C12" s="14"/>
      <c r="D12" s="14"/>
      <c r="F12" s="69">
        <v>107131.65</v>
      </c>
      <c r="H12" s="69">
        <v>8.2491370499999999</v>
      </c>
      <c r="J12" s="68">
        <v>1</v>
      </c>
      <c r="K12" s="68">
        <v>0</v>
      </c>
    </row>
    <row r="13" spans="1:59">
      <c r="A13" t="s">
        <v>907</v>
      </c>
      <c r="B13" t="s">
        <v>908</v>
      </c>
      <c r="C13" t="s">
        <v>99</v>
      </c>
      <c r="D13" t="s">
        <v>533</v>
      </c>
      <c r="E13" t="s">
        <v>101</v>
      </c>
      <c r="F13" s="65">
        <v>107131.65</v>
      </c>
      <c r="G13" s="65">
        <v>7.7</v>
      </c>
      <c r="H13" s="65">
        <v>8.2491370499999999</v>
      </c>
      <c r="I13" s="66">
        <v>1E-3</v>
      </c>
      <c r="J13" s="66">
        <v>1</v>
      </c>
      <c r="K13" s="66">
        <v>0</v>
      </c>
    </row>
    <row r="14" spans="1:59">
      <c r="A14" s="67" t="s">
        <v>233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909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228</v>
      </c>
      <c r="B16" t="s">
        <v>228</v>
      </c>
      <c r="C16" s="14"/>
      <c r="D16" t="s">
        <v>228</v>
      </c>
      <c r="E16" t="s">
        <v>228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5" t="s">
        <v>235</v>
      </c>
      <c r="C17" s="14"/>
      <c r="D17" s="14"/>
    </row>
    <row r="18" spans="1:4">
      <c r="A18" s="85" t="s">
        <v>287</v>
      </c>
      <c r="C18" s="14"/>
      <c r="D18" s="14"/>
    </row>
    <row r="19" spans="1:4">
      <c r="A19" s="85" t="s">
        <v>288</v>
      </c>
      <c r="C19" s="14"/>
      <c r="D19" s="14"/>
    </row>
    <row r="20" spans="1:4">
      <c r="A20" s="85" t="s">
        <v>289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910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228</v>
      </c>
      <c r="B13" t="s">
        <v>228</v>
      </c>
      <c r="C13" s="14"/>
      <c r="D13" t="s">
        <v>228</v>
      </c>
      <c r="E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911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228</v>
      </c>
      <c r="B15" t="s">
        <v>228</v>
      </c>
      <c r="C15" s="14"/>
      <c r="D15" t="s">
        <v>228</v>
      </c>
      <c r="E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912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s="14"/>
      <c r="D17" t="s">
        <v>228</v>
      </c>
      <c r="E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539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s="14"/>
      <c r="D19" t="s">
        <v>228</v>
      </c>
      <c r="E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233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910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228</v>
      </c>
      <c r="B22" t="s">
        <v>228</v>
      </c>
      <c r="C22" s="14"/>
      <c r="D22" t="s">
        <v>228</v>
      </c>
      <c r="E22" t="s">
        <v>228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913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s="14"/>
      <c r="D24" t="s">
        <v>228</v>
      </c>
      <c r="E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912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s="14"/>
      <c r="D26" t="s">
        <v>228</v>
      </c>
      <c r="E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914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s="14"/>
      <c r="D28" t="s">
        <v>228</v>
      </c>
      <c r="E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539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s="14"/>
      <c r="D30" t="s">
        <v>228</v>
      </c>
      <c r="E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235</v>
      </c>
      <c r="B31" s="14"/>
      <c r="C31" s="14"/>
      <c r="D31" s="14"/>
    </row>
    <row r="32" spans="1:11">
      <c r="A32" s="85" t="s">
        <v>287</v>
      </c>
      <c r="B32" s="14"/>
      <c r="C32" s="14"/>
      <c r="D32" s="14"/>
    </row>
    <row r="33" spans="1:4">
      <c r="A33" s="85" t="s">
        <v>288</v>
      </c>
      <c r="B33" s="14"/>
      <c r="C33" s="14"/>
      <c r="D33" s="14"/>
    </row>
    <row r="34" spans="1:4">
      <c r="A34" s="85" t="s">
        <v>289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04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-544747.30000000005</v>
      </c>
      <c r="G10" s="22"/>
      <c r="H10" s="63">
        <v>-1872.9228100279988</v>
      </c>
      <c r="I10" s="64">
        <v>1</v>
      </c>
      <c r="J10" s="64">
        <v>-5.0000000000000001E-4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228</v>
      </c>
      <c r="B12" t="s">
        <v>228</v>
      </c>
      <c r="C12" s="16"/>
      <c r="D12" t="s">
        <v>228</v>
      </c>
      <c r="E12" t="s">
        <v>228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233</v>
      </c>
      <c r="B13" s="16"/>
      <c r="C13" s="16"/>
      <c r="D13" s="16"/>
      <c r="E13" s="16"/>
      <c r="F13" s="69">
        <v>-544747.30000000005</v>
      </c>
      <c r="G13" s="16"/>
      <c r="H13" s="69">
        <v>-1872.9228100279988</v>
      </c>
      <c r="I13" s="68">
        <v>1</v>
      </c>
      <c r="J13" s="68">
        <v>-5.0000000000000001E-4</v>
      </c>
      <c r="BE13" s="14" t="s">
        <v>125</v>
      </c>
    </row>
    <row r="14" spans="1:59">
      <c r="A14" t="s">
        <v>915</v>
      </c>
      <c r="B14" t="s">
        <v>916</v>
      </c>
      <c r="C14" t="s">
        <v>122</v>
      </c>
      <c r="D14" t="s">
        <v>749</v>
      </c>
      <c r="E14" t="s">
        <v>112</v>
      </c>
      <c r="F14" s="65">
        <v>138</v>
      </c>
      <c r="G14" s="65">
        <v>0.66795000000000004</v>
      </c>
      <c r="H14" s="65">
        <v>4.2280713999000002E-3</v>
      </c>
      <c r="I14" s="66">
        <v>0</v>
      </c>
      <c r="J14" s="66">
        <v>0</v>
      </c>
      <c r="BE14" s="14" t="s">
        <v>126</v>
      </c>
    </row>
    <row r="15" spans="1:59">
      <c r="A15" t="s">
        <v>917</v>
      </c>
      <c r="B15" t="s">
        <v>918</v>
      </c>
      <c r="C15" t="s">
        <v>122</v>
      </c>
      <c r="D15" t="s">
        <v>749</v>
      </c>
      <c r="E15" t="s">
        <v>112</v>
      </c>
      <c r="F15" s="65">
        <v>-44160</v>
      </c>
      <c r="G15" s="65">
        <v>100</v>
      </c>
      <c r="H15" s="65">
        <v>-202.55750399999999</v>
      </c>
      <c r="I15" s="66">
        <v>0.1082</v>
      </c>
      <c r="J15" s="66">
        <v>-1E-4</v>
      </c>
      <c r="BE15" s="14" t="s">
        <v>127</v>
      </c>
    </row>
    <row r="16" spans="1:59">
      <c r="A16" t="s">
        <v>919</v>
      </c>
      <c r="B16" t="s">
        <v>920</v>
      </c>
      <c r="C16" t="s">
        <v>122</v>
      </c>
      <c r="D16" t="s">
        <v>749</v>
      </c>
      <c r="E16" t="s">
        <v>105</v>
      </c>
      <c r="F16" s="65">
        <v>-501012.3</v>
      </c>
      <c r="G16" s="65">
        <v>100</v>
      </c>
      <c r="H16" s="65">
        <v>-1670.3750081999999</v>
      </c>
      <c r="I16" s="66">
        <v>0.89190000000000003</v>
      </c>
      <c r="J16" s="66">
        <v>-5.0000000000000001E-4</v>
      </c>
      <c r="BE16" s="14" t="s">
        <v>128</v>
      </c>
    </row>
    <row r="17" spans="1:57">
      <c r="A17" t="s">
        <v>921</v>
      </c>
      <c r="B17" t="s">
        <v>922</v>
      </c>
      <c r="C17" t="s">
        <v>122</v>
      </c>
      <c r="D17" t="s">
        <v>749</v>
      </c>
      <c r="E17" t="s">
        <v>105</v>
      </c>
      <c r="F17" s="65">
        <v>72</v>
      </c>
      <c r="G17" s="65">
        <v>1.308975</v>
      </c>
      <c r="H17" s="65">
        <v>3.1421683079999999E-3</v>
      </c>
      <c r="I17" s="66">
        <v>0</v>
      </c>
      <c r="J17" s="66">
        <v>0</v>
      </c>
      <c r="BE17" s="14" t="s">
        <v>129</v>
      </c>
    </row>
    <row r="18" spans="1:57">
      <c r="A18" t="s">
        <v>923</v>
      </c>
      <c r="B18" t="s">
        <v>924</v>
      </c>
      <c r="C18" t="s">
        <v>122</v>
      </c>
      <c r="D18" t="s">
        <v>749</v>
      </c>
      <c r="E18" t="s">
        <v>105</v>
      </c>
      <c r="F18" s="65">
        <v>127</v>
      </c>
      <c r="G18" s="65">
        <v>0.39673999999999998</v>
      </c>
      <c r="H18" s="65">
        <v>1.6798685732E-3</v>
      </c>
      <c r="I18" s="66">
        <v>0</v>
      </c>
      <c r="J18" s="66">
        <v>0</v>
      </c>
      <c r="BE18" s="14" t="s">
        <v>130</v>
      </c>
    </row>
    <row r="19" spans="1:57">
      <c r="A19" t="s">
        <v>925</v>
      </c>
      <c r="B19" t="s">
        <v>926</v>
      </c>
      <c r="C19" t="s">
        <v>122</v>
      </c>
      <c r="D19" t="s">
        <v>749</v>
      </c>
      <c r="E19" t="s">
        <v>105</v>
      </c>
      <c r="F19" s="65">
        <v>88</v>
      </c>
      <c r="G19" s="65">
        <v>0.22225</v>
      </c>
      <c r="H19" s="65">
        <v>6.5206371999999998E-4</v>
      </c>
      <c r="I19" s="66">
        <v>0</v>
      </c>
      <c r="J19" s="66">
        <v>0</v>
      </c>
      <c r="BE19" s="14" t="s">
        <v>131</v>
      </c>
    </row>
    <row r="20" spans="1:57">
      <c r="A20" s="85" t="s">
        <v>235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5" t="s">
        <v>287</v>
      </c>
      <c r="B21" s="16"/>
      <c r="C21" s="16"/>
      <c r="D21" s="16"/>
      <c r="E21" s="16"/>
      <c r="F21" s="16"/>
      <c r="G21" s="16"/>
    </row>
    <row r="22" spans="1:57">
      <c r="A22" s="85" t="s">
        <v>288</v>
      </c>
      <c r="B22" s="16"/>
      <c r="C22" s="16"/>
      <c r="D22" s="16"/>
      <c r="E22" s="16"/>
      <c r="F22" s="16"/>
      <c r="G22" s="16"/>
    </row>
    <row r="23" spans="1:57">
      <c r="A23" s="85" t="s">
        <v>289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927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228</v>
      </c>
      <c r="B13" t="s">
        <v>228</v>
      </c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928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228</v>
      </c>
      <c r="B15" t="s">
        <v>228</v>
      </c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929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930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931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932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933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927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928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929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930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931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932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933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235</v>
      </c>
    </row>
    <row r="40" spans="1:16">
      <c r="A40" s="85" t="s">
        <v>287</v>
      </c>
    </row>
    <row r="41" spans="1:16">
      <c r="A41" s="85" t="s">
        <v>288</v>
      </c>
    </row>
    <row r="42" spans="1:16">
      <c r="A42" s="85" t="s">
        <v>289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934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228</v>
      </c>
      <c r="B13" t="s">
        <v>228</v>
      </c>
      <c r="C13" t="s">
        <v>228</v>
      </c>
      <c r="F13" s="65">
        <v>0</v>
      </c>
      <c r="G13" t="s">
        <v>228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935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228</v>
      </c>
      <c r="B15" t="s">
        <v>228</v>
      </c>
      <c r="C15" t="s">
        <v>228</v>
      </c>
      <c r="F15" s="65">
        <v>0</v>
      </c>
      <c r="G15" t="s">
        <v>228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936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228</v>
      </c>
      <c r="B17" t="s">
        <v>228</v>
      </c>
      <c r="C17" t="s">
        <v>228</v>
      </c>
      <c r="F17" s="65">
        <v>0</v>
      </c>
      <c r="G17" t="s">
        <v>228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937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228</v>
      </c>
      <c r="B19" t="s">
        <v>228</v>
      </c>
      <c r="C19" t="s">
        <v>228</v>
      </c>
      <c r="F19" s="65">
        <v>0</v>
      </c>
      <c r="G19" t="s">
        <v>228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539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F21" s="65">
        <v>0</v>
      </c>
      <c r="G21" t="s">
        <v>228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228</v>
      </c>
      <c r="B24" t="s">
        <v>228</v>
      </c>
      <c r="C24" t="s">
        <v>228</v>
      </c>
      <c r="F24" s="65">
        <v>0</v>
      </c>
      <c r="G24" t="s">
        <v>228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938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228</v>
      </c>
      <c r="B26" t="s">
        <v>228</v>
      </c>
      <c r="C26" t="s">
        <v>228</v>
      </c>
      <c r="F26" s="65">
        <v>0</v>
      </c>
      <c r="G26" t="s">
        <v>228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287</v>
      </c>
    </row>
    <row r="28" spans="1:15">
      <c r="A28" s="85" t="s">
        <v>288</v>
      </c>
    </row>
    <row r="29" spans="1:15">
      <c r="A29" s="85" t="s">
        <v>289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939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I13" s="65">
        <v>0</v>
      </c>
      <c r="J13" t="s">
        <v>228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940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I15" s="65">
        <v>0</v>
      </c>
      <c r="J15" t="s">
        <v>228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228</v>
      </c>
      <c r="B17" t="s">
        <v>228</v>
      </c>
      <c r="C17" s="14"/>
      <c r="D17" s="14"/>
      <c r="E17" t="s">
        <v>228</v>
      </c>
      <c r="F17" t="s">
        <v>228</v>
      </c>
      <c r="I17" s="65">
        <v>0</v>
      </c>
      <c r="J17" t="s">
        <v>228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539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I19" s="65">
        <v>0</v>
      </c>
      <c r="J19" t="s">
        <v>228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233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941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I22" s="65">
        <v>0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942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I24" s="65">
        <v>0</v>
      </c>
      <c r="J24" t="s">
        <v>228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235</v>
      </c>
      <c r="C25" s="14"/>
      <c r="D25" s="14"/>
      <c r="E25" s="14"/>
    </row>
    <row r="26" spans="1:18">
      <c r="A26" s="85" t="s">
        <v>287</v>
      </c>
      <c r="C26" s="14"/>
      <c r="D26" s="14"/>
      <c r="E26" s="14"/>
    </row>
    <row r="27" spans="1:18">
      <c r="A27" s="85" t="s">
        <v>288</v>
      </c>
      <c r="C27" s="14"/>
      <c r="D27" s="14"/>
      <c r="E27" s="14"/>
    </row>
    <row r="28" spans="1:18">
      <c r="A28" s="85" t="s">
        <v>289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4.03</v>
      </c>
      <c r="J10" s="7"/>
      <c r="K10" s="7"/>
      <c r="L10" s="64">
        <v>3.78E-2</v>
      </c>
      <c r="M10" s="63">
        <v>24090890.23</v>
      </c>
      <c r="N10" s="7"/>
      <c r="O10" s="63">
        <v>25022.994570917232</v>
      </c>
      <c r="P10" s="7"/>
      <c r="Q10" s="64">
        <v>1</v>
      </c>
      <c r="R10" s="64">
        <v>7.1000000000000004E-3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4.03</v>
      </c>
      <c r="L11" s="68">
        <v>3.78E-2</v>
      </c>
      <c r="M11" s="69">
        <v>24090890.23</v>
      </c>
      <c r="O11" s="69">
        <v>25022.994570917232</v>
      </c>
      <c r="Q11" s="68">
        <v>1</v>
      </c>
      <c r="R11" s="68">
        <v>7.1000000000000004E-3</v>
      </c>
    </row>
    <row r="12" spans="1:80">
      <c r="A12" s="67" t="s">
        <v>939</v>
      </c>
      <c r="B12" s="14"/>
      <c r="C12" s="14"/>
      <c r="D12" s="14"/>
      <c r="I12" s="69">
        <v>4.72</v>
      </c>
      <c r="L12" s="68">
        <v>9.7000000000000003E-3</v>
      </c>
      <c r="M12" s="69">
        <v>11484800</v>
      </c>
      <c r="O12" s="69">
        <v>11946.870720000001</v>
      </c>
      <c r="Q12" s="68">
        <v>0.47739999999999999</v>
      </c>
      <c r="R12" s="68">
        <v>3.3999999999999998E-3</v>
      </c>
    </row>
    <row r="13" spans="1:80">
      <c r="A13" t="s">
        <v>943</v>
      </c>
      <c r="B13" t="s">
        <v>944</v>
      </c>
      <c r="C13" t="s">
        <v>122</v>
      </c>
      <c r="D13" t="s">
        <v>945</v>
      </c>
      <c r="E13" t="s">
        <v>436</v>
      </c>
      <c r="F13" t="s">
        <v>392</v>
      </c>
      <c r="G13" t="s">
        <v>149</v>
      </c>
      <c r="H13" t="s">
        <v>946</v>
      </c>
      <c r="I13" s="65">
        <v>1.23</v>
      </c>
      <c r="J13" t="s">
        <v>101</v>
      </c>
      <c r="K13" s="66">
        <v>3.15E-2</v>
      </c>
      <c r="L13" s="66">
        <v>1.1000000000000001E-3</v>
      </c>
      <c r="M13" s="65">
        <v>2572800</v>
      </c>
      <c r="N13" s="65">
        <v>105.94</v>
      </c>
      <c r="O13" s="65">
        <v>2725.6243199999999</v>
      </c>
      <c r="P13" s="66">
        <v>8.8999999999999999E-3</v>
      </c>
      <c r="Q13" s="66">
        <v>0.1089</v>
      </c>
      <c r="R13" s="66">
        <v>8.0000000000000004E-4</v>
      </c>
    </row>
    <row r="14" spans="1:80">
      <c r="A14" t="s">
        <v>947</v>
      </c>
      <c r="B14" t="s">
        <v>948</v>
      </c>
      <c r="C14" t="s">
        <v>122</v>
      </c>
      <c r="D14" t="s">
        <v>949</v>
      </c>
      <c r="E14" t="s">
        <v>326</v>
      </c>
      <c r="F14" t="s">
        <v>406</v>
      </c>
      <c r="G14" t="s">
        <v>149</v>
      </c>
      <c r="H14" t="s">
        <v>950</v>
      </c>
      <c r="I14" s="65">
        <v>5.75</v>
      </c>
      <c r="J14" t="s">
        <v>101</v>
      </c>
      <c r="K14" s="66">
        <v>1.7999999999999999E-2</v>
      </c>
      <c r="L14" s="66">
        <v>1.2200000000000001E-2</v>
      </c>
      <c r="M14" s="65">
        <v>8912000</v>
      </c>
      <c r="N14" s="65">
        <v>103.47</v>
      </c>
      <c r="O14" s="65">
        <v>9221.2464</v>
      </c>
      <c r="P14" s="66">
        <v>7.7000000000000002E-3</v>
      </c>
      <c r="Q14" s="66">
        <v>0.36849999999999999</v>
      </c>
      <c r="R14" s="66">
        <v>2.5999999999999999E-3</v>
      </c>
    </row>
    <row r="15" spans="1:80">
      <c r="A15" s="67" t="s">
        <v>940</v>
      </c>
      <c r="B15" s="14"/>
      <c r="C15" s="14"/>
      <c r="D15" s="14"/>
      <c r="I15" s="69">
        <v>3.41</v>
      </c>
      <c r="L15" s="68">
        <v>6.3399999999999998E-2</v>
      </c>
      <c r="M15" s="69">
        <v>12577990.869999999</v>
      </c>
      <c r="O15" s="69">
        <v>12992.81132225</v>
      </c>
      <c r="Q15" s="68">
        <v>0.51919999999999999</v>
      </c>
      <c r="R15" s="68">
        <v>3.7000000000000002E-3</v>
      </c>
    </row>
    <row r="16" spans="1:80">
      <c r="A16" t="s">
        <v>951</v>
      </c>
      <c r="B16" t="s">
        <v>952</v>
      </c>
      <c r="C16" t="s">
        <v>122</v>
      </c>
      <c r="D16" t="s">
        <v>953</v>
      </c>
      <c r="E16" t="s">
        <v>436</v>
      </c>
      <c r="F16" t="s">
        <v>349</v>
      </c>
      <c r="G16" t="s">
        <v>208</v>
      </c>
      <c r="H16" t="s">
        <v>954</v>
      </c>
      <c r="I16" s="65">
        <v>1.39</v>
      </c>
      <c r="J16" t="s">
        <v>101</v>
      </c>
      <c r="K16" s="66">
        <v>2.1899999999999999E-2</v>
      </c>
      <c r="L16" s="66">
        <v>0.1396</v>
      </c>
      <c r="M16" s="65">
        <v>3218827.6</v>
      </c>
      <c r="N16" s="65">
        <v>102.15</v>
      </c>
      <c r="O16" s="65">
        <v>3288.0323933999998</v>
      </c>
      <c r="P16" s="66">
        <v>4.3E-3</v>
      </c>
      <c r="Q16" s="66">
        <v>0.13139999999999999</v>
      </c>
      <c r="R16" s="66">
        <v>8.9999999999999998E-4</v>
      </c>
    </row>
    <row r="17" spans="1:18">
      <c r="A17" t="s">
        <v>955</v>
      </c>
      <c r="B17" t="s">
        <v>956</v>
      </c>
      <c r="C17" t="s">
        <v>122</v>
      </c>
      <c r="D17" t="s">
        <v>957</v>
      </c>
      <c r="E17" t="s">
        <v>436</v>
      </c>
      <c r="F17" t="s">
        <v>392</v>
      </c>
      <c r="G17" t="s">
        <v>149</v>
      </c>
      <c r="H17" t="s">
        <v>419</v>
      </c>
      <c r="I17" s="65">
        <v>1.49</v>
      </c>
      <c r="J17" t="s">
        <v>101</v>
      </c>
      <c r="K17" s="66">
        <v>3.4200000000000001E-2</v>
      </c>
      <c r="L17" s="66">
        <v>1.66E-2</v>
      </c>
      <c r="M17" s="65">
        <v>54886.400000000001</v>
      </c>
      <c r="N17" s="65">
        <v>104.24</v>
      </c>
      <c r="O17" s="65">
        <v>57.213583360000001</v>
      </c>
      <c r="P17" s="66">
        <v>5.0000000000000001E-4</v>
      </c>
      <c r="Q17" s="66">
        <v>2.3E-3</v>
      </c>
      <c r="R17" s="66">
        <v>0</v>
      </c>
    </row>
    <row r="18" spans="1:18">
      <c r="A18" t="s">
        <v>958</v>
      </c>
      <c r="B18" t="s">
        <v>959</v>
      </c>
      <c r="C18" t="s">
        <v>122</v>
      </c>
      <c r="D18" t="s">
        <v>960</v>
      </c>
      <c r="E18" t="s">
        <v>510</v>
      </c>
      <c r="F18" t="s">
        <v>392</v>
      </c>
      <c r="G18" t="s">
        <v>149</v>
      </c>
      <c r="H18" t="s">
        <v>961</v>
      </c>
      <c r="I18" s="65">
        <v>4.3499999999999996</v>
      </c>
      <c r="J18" t="s">
        <v>101</v>
      </c>
      <c r="K18" s="66">
        <v>4.4699999999999997E-2</v>
      </c>
      <c r="L18" s="66">
        <v>4.1399999999999999E-2</v>
      </c>
      <c r="M18" s="65">
        <v>6039276.8700000001</v>
      </c>
      <c r="N18" s="65">
        <v>102.7</v>
      </c>
      <c r="O18" s="65">
        <v>6202.3373454900002</v>
      </c>
      <c r="P18" s="66">
        <v>0.01</v>
      </c>
      <c r="Q18" s="66">
        <v>0.24790000000000001</v>
      </c>
      <c r="R18" s="66">
        <v>1.8E-3</v>
      </c>
    </row>
    <row r="19" spans="1:18">
      <c r="A19" t="s">
        <v>962</v>
      </c>
      <c r="B19" t="s">
        <v>963</v>
      </c>
      <c r="C19" t="s">
        <v>122</v>
      </c>
      <c r="D19" t="s">
        <v>964</v>
      </c>
      <c r="E19" t="s">
        <v>482</v>
      </c>
      <c r="F19" t="s">
        <v>406</v>
      </c>
      <c r="G19" t="s">
        <v>149</v>
      </c>
      <c r="H19" t="s">
        <v>965</v>
      </c>
      <c r="I19" s="65">
        <v>3.67</v>
      </c>
      <c r="J19" t="s">
        <v>101</v>
      </c>
      <c r="K19" s="66">
        <v>4.2999999999999997E-2</v>
      </c>
      <c r="L19" s="66">
        <v>3.1199999999999999E-2</v>
      </c>
      <c r="M19" s="65">
        <v>3265000</v>
      </c>
      <c r="N19" s="65">
        <v>105.52</v>
      </c>
      <c r="O19" s="65">
        <v>3445.2280000000001</v>
      </c>
      <c r="P19" s="66">
        <v>1.6E-2</v>
      </c>
      <c r="Q19" s="66">
        <v>0.13769999999999999</v>
      </c>
      <c r="R19" s="66">
        <v>1E-3</v>
      </c>
    </row>
    <row r="20" spans="1:18">
      <c r="A20" s="67" t="s">
        <v>292</v>
      </c>
      <c r="B20" s="14"/>
      <c r="C20" s="14"/>
      <c r="D20" s="14"/>
      <c r="I20" s="69">
        <v>2.15</v>
      </c>
      <c r="L20" s="68">
        <v>8.8400000000000006E-2</v>
      </c>
      <c r="M20" s="69">
        <v>28099.360000000001</v>
      </c>
      <c r="O20" s="69">
        <v>83.312528667232002</v>
      </c>
      <c r="Q20" s="68">
        <v>3.3E-3</v>
      </c>
      <c r="R20" s="68">
        <v>0</v>
      </c>
    </row>
    <row r="21" spans="1:18">
      <c r="A21" t="s">
        <v>966</v>
      </c>
      <c r="B21" t="s">
        <v>967</v>
      </c>
      <c r="C21" t="s">
        <v>122</v>
      </c>
      <c r="D21" t="s">
        <v>728</v>
      </c>
      <c r="E21" t="s">
        <v>313</v>
      </c>
      <c r="F21" t="s">
        <v>228</v>
      </c>
      <c r="G21" t="s">
        <v>896</v>
      </c>
      <c r="H21" t="s">
        <v>968</v>
      </c>
      <c r="I21" s="65">
        <v>2.15</v>
      </c>
      <c r="J21" t="s">
        <v>105</v>
      </c>
      <c r="K21" s="66">
        <v>0.03</v>
      </c>
      <c r="L21" s="66">
        <v>8.8400000000000006E-2</v>
      </c>
      <c r="M21" s="65">
        <v>28099.360000000001</v>
      </c>
      <c r="N21" s="65">
        <v>88.93</v>
      </c>
      <c r="O21" s="65">
        <v>83.312528667232002</v>
      </c>
      <c r="P21" s="66">
        <v>0</v>
      </c>
      <c r="Q21" s="66">
        <v>3.3E-3</v>
      </c>
      <c r="R21" s="66">
        <v>0</v>
      </c>
    </row>
    <row r="22" spans="1:18">
      <c r="A22" s="67" t="s">
        <v>539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228</v>
      </c>
      <c r="B23" t="s">
        <v>228</v>
      </c>
      <c r="C23" s="14"/>
      <c r="D23" s="14"/>
      <c r="E23" t="s">
        <v>228</v>
      </c>
      <c r="F23" t="s">
        <v>228</v>
      </c>
      <c r="I23" s="65">
        <v>0</v>
      </c>
      <c r="J23" t="s">
        <v>228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293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228</v>
      </c>
      <c r="B26" t="s">
        <v>228</v>
      </c>
      <c r="C26" s="14"/>
      <c r="D26" s="14"/>
      <c r="E26" t="s">
        <v>228</v>
      </c>
      <c r="F26" t="s">
        <v>228</v>
      </c>
      <c r="I26" s="65">
        <v>0</v>
      </c>
      <c r="J26" t="s">
        <v>228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294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228</v>
      </c>
      <c r="B28" t="s">
        <v>228</v>
      </c>
      <c r="C28" s="14"/>
      <c r="D28" s="14"/>
      <c r="E28" t="s">
        <v>228</v>
      </c>
      <c r="F28" t="s">
        <v>228</v>
      </c>
      <c r="I28" s="65">
        <v>0</v>
      </c>
      <c r="J28" t="s">
        <v>228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5" t="s">
        <v>235</v>
      </c>
      <c r="B29" s="14"/>
      <c r="C29" s="14"/>
      <c r="D29" s="14"/>
    </row>
    <row r="30" spans="1:18">
      <c r="A30" s="85" t="s">
        <v>287</v>
      </c>
      <c r="B30" s="14"/>
      <c r="C30" s="14"/>
      <c r="D30" s="14"/>
    </row>
    <row r="31" spans="1:18">
      <c r="A31" s="85" t="s">
        <v>288</v>
      </c>
      <c r="B31" s="14"/>
      <c r="C31" s="14"/>
      <c r="D31" s="14"/>
    </row>
    <row r="32" spans="1:18">
      <c r="A32" s="85" t="s">
        <v>289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8" sqref="A8"/>
    </sheetView>
  </sheetViews>
  <sheetFormatPr defaultColWidth="0" defaultRowHeight="18" zeroHeight="1"/>
  <cols>
    <col min="1" max="1" width="43.140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G11+G20</f>
        <v>6157429.6799999997</v>
      </c>
      <c r="H10" s="7"/>
      <c r="I10" s="63">
        <f>I11+I20</f>
        <v>244003.822219989</v>
      </c>
      <c r="J10" s="7"/>
      <c r="K10" s="64">
        <f>I10/$I$10</f>
        <v>1</v>
      </c>
      <c r="L10" s="64">
        <f>I10/'סכום נכסי הקרן'!$C$41</f>
        <v>6.7353004931666932E-2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SUM(G12:G19)</f>
        <v>1829090.71</v>
      </c>
      <c r="I11" s="69">
        <f>SUM(I12:I19)</f>
        <v>225821.39153744048</v>
      </c>
      <c r="K11" s="68">
        <f t="shared" ref="K11:K25" si="0">I11/$I$10</f>
        <v>0.92548300876141354</v>
      </c>
      <c r="L11" s="68">
        <f>I11/'סכום נכסי הקרן'!$C$41</f>
        <v>6.2334061653281446E-2</v>
      </c>
    </row>
    <row r="12" spans="1:97">
      <c r="A12" t="s">
        <v>969</v>
      </c>
      <c r="B12" t="s">
        <v>695</v>
      </c>
      <c r="C12" t="s">
        <v>122</v>
      </c>
      <c r="D12" t="s">
        <v>696</v>
      </c>
      <c r="E12" t="s">
        <v>697</v>
      </c>
      <c r="F12" t="s">
        <v>101</v>
      </c>
      <c r="G12" s="65">
        <v>49606</v>
      </c>
      <c r="H12" s="65">
        <v>100</v>
      </c>
      <c r="I12" s="65">
        <v>49.606000000000002</v>
      </c>
      <c r="J12" s="66">
        <v>7.3800000000000004E-2</v>
      </c>
      <c r="K12" s="66">
        <f t="shared" si="0"/>
        <v>2.0330009402588873E-4</v>
      </c>
      <c r="L12" s="66">
        <f>I12/'סכום נכסי הקרן'!$C$41</f>
        <v>1.3692872235534036E-5</v>
      </c>
    </row>
    <row r="13" spans="1:97">
      <c r="A13" t="s">
        <v>970</v>
      </c>
      <c r="B13" t="s">
        <v>971</v>
      </c>
      <c r="C13" t="s">
        <v>122</v>
      </c>
      <c r="D13" t="s">
        <v>972</v>
      </c>
      <c r="E13" t="s">
        <v>452</v>
      </c>
      <c r="F13" t="s">
        <v>105</v>
      </c>
      <c r="G13" s="65">
        <v>511249.32</v>
      </c>
      <c r="H13" s="65">
        <v>280.58269999999987</v>
      </c>
      <c r="I13" s="65">
        <v>4782.5468040559899</v>
      </c>
      <c r="J13" s="66" t="e">
        <f t="array" ref="J13">[5]!'!74213!R4C11'</f>
        <v>#REF!</v>
      </c>
      <c r="K13" s="66">
        <f t="shared" si="0"/>
        <v>1.9600294620565988E-2</v>
      </c>
      <c r="L13" s="66">
        <f>I13/'סכום נכסי הקרן'!$C$41</f>
        <v>1.3201387402411058E-3</v>
      </c>
    </row>
    <row r="14" spans="1:97">
      <c r="A14" t="s">
        <v>973</v>
      </c>
      <c r="B14" t="s">
        <v>974</v>
      </c>
      <c r="C14" t="s">
        <v>122</v>
      </c>
      <c r="D14" t="s">
        <v>975</v>
      </c>
      <c r="E14" t="s">
        <v>510</v>
      </c>
      <c r="F14" t="s">
        <v>101</v>
      </c>
      <c r="G14" s="65">
        <v>49320</v>
      </c>
      <c r="H14" s="65">
        <v>50750.013192999999</v>
      </c>
      <c r="I14" s="65">
        <v>25029.9065067876</v>
      </c>
      <c r="J14" s="66">
        <v>4.204827281928835E-2</v>
      </c>
      <c r="K14" s="66">
        <f t="shared" si="0"/>
        <v>0.1025799771456905</v>
      </c>
      <c r="L14" s="66">
        <f>I14/'סכום נכסי הקרן'!$C$41</f>
        <v>6.9090697065839739E-3</v>
      </c>
    </row>
    <row r="15" spans="1:97">
      <c r="A15" t="s">
        <v>976</v>
      </c>
      <c r="B15" t="s">
        <v>977</v>
      </c>
      <c r="C15" t="s">
        <v>122</v>
      </c>
      <c r="D15" t="s">
        <v>978</v>
      </c>
      <c r="E15" t="s">
        <v>634</v>
      </c>
      <c r="F15" t="s">
        <v>101</v>
      </c>
      <c r="G15" s="65">
        <v>77</v>
      </c>
      <c r="H15" s="65">
        <v>38338500</v>
      </c>
      <c r="I15" s="65">
        <v>29520.645</v>
      </c>
      <c r="J15" s="66">
        <v>7.3017241379310344E-2</v>
      </c>
      <c r="K15" s="66">
        <f t="shared" si="0"/>
        <v>0.12098435479992102</v>
      </c>
      <c r="L15" s="66">
        <f>I15/'סכום נכסי הקרן'!$C$41</f>
        <v>8.1486598454936221E-3</v>
      </c>
    </row>
    <row r="16" spans="1:97">
      <c r="A16" t="s">
        <v>979</v>
      </c>
      <c r="B16" t="s">
        <v>980</v>
      </c>
      <c r="C16" t="s">
        <v>122</v>
      </c>
      <c r="D16" t="s">
        <v>981</v>
      </c>
      <c r="E16" t="s">
        <v>313</v>
      </c>
      <c r="F16" t="s">
        <v>101</v>
      </c>
      <c r="G16" s="65">
        <v>69836</v>
      </c>
      <c r="H16" s="65">
        <v>65598.280983000033</v>
      </c>
      <c r="I16" s="65">
        <v>45811.215507287903</v>
      </c>
      <c r="J16" s="66">
        <v>2.5882637280316995E-2</v>
      </c>
      <c r="K16" s="66">
        <f t="shared" si="0"/>
        <v>0.18774794218586224</v>
      </c>
      <c r="L16" s="66">
        <f>I16/'סכום נכסי הקרן'!$C$41</f>
        <v>1.26453880759547E-2</v>
      </c>
    </row>
    <row r="17" spans="1:12">
      <c r="A17" t="s">
        <v>982</v>
      </c>
      <c r="B17" t="s">
        <v>983</v>
      </c>
      <c r="C17" t="s">
        <v>122</v>
      </c>
      <c r="D17" t="s">
        <v>984</v>
      </c>
      <c r="E17" t="s">
        <v>313</v>
      </c>
      <c r="F17" t="s">
        <v>105</v>
      </c>
      <c r="G17" s="65">
        <v>152137.59</v>
      </c>
      <c r="H17" s="65">
        <v>21261.700100000049</v>
      </c>
      <c r="I17" s="65">
        <v>107845.025109309</v>
      </c>
      <c r="J17" s="66">
        <v>2.7154424113467711E-2</v>
      </c>
      <c r="K17" s="66">
        <f t="shared" si="0"/>
        <v>0.44198088426696069</v>
      </c>
      <c r="L17" s="66">
        <f>I17/'סכום נכסי הקרן'!$C$41</f>
        <v>2.9768740677735116E-2</v>
      </c>
    </row>
    <row r="18" spans="1:12">
      <c r="A18" t="s">
        <v>1146</v>
      </c>
      <c r="B18">
        <v>74209</v>
      </c>
      <c r="C18" t="s">
        <v>122</v>
      </c>
      <c r="D18">
        <v>514829126</v>
      </c>
      <c r="E18" t="s">
        <v>1147</v>
      </c>
      <c r="F18" t="s">
        <v>101</v>
      </c>
      <c r="G18" s="65">
        <v>399.8</v>
      </c>
      <c r="H18" s="65">
        <v>2947969.39</v>
      </c>
      <c r="I18" s="65">
        <f>11785981.61/1000</f>
        <v>11785.981609999999</v>
      </c>
      <c r="J18" s="66" t="e">
        <f t="array" ref="J18">[6]!'!74200!R5C11'</f>
        <v>#REF!</v>
      </c>
      <c r="K18" s="66">
        <f t="shared" si="0"/>
        <v>4.8302446669765658E-2</v>
      </c>
      <c r="L18" s="66">
        <f>I18/'סכום נכסי הקרן'!$C$41</f>
        <v>3.2533149287603054E-3</v>
      </c>
    </row>
    <row r="19" spans="1:12">
      <c r="A19" t="s">
        <v>1148</v>
      </c>
      <c r="B19">
        <v>74210</v>
      </c>
      <c r="C19" t="s">
        <v>122</v>
      </c>
      <c r="D19">
        <v>514829126</v>
      </c>
      <c r="E19" t="s">
        <v>1147</v>
      </c>
      <c r="F19" t="s">
        <v>101</v>
      </c>
      <c r="G19" s="65">
        <v>996465</v>
      </c>
      <c r="H19" s="65">
        <v>100</v>
      </c>
      <c r="I19" s="65">
        <f>996465/1000</f>
        <v>996.46500000000003</v>
      </c>
      <c r="J19" s="66">
        <v>0</v>
      </c>
      <c r="K19" s="66">
        <f t="shared" si="0"/>
        <v>4.0838089786216832E-3</v>
      </c>
      <c r="L19" s="66">
        <f>I19/'סכום נכסי הקרן'!$C$41</f>
        <v>2.7505680627709194E-4</v>
      </c>
    </row>
    <row r="20" spans="1:12" ht="18.75" customHeight="1">
      <c r="A20" s="67" t="s">
        <v>233</v>
      </c>
      <c r="B20" s="14"/>
      <c r="C20" s="14"/>
      <c r="D20" s="14"/>
      <c r="G20" s="69">
        <v>4328338.97</v>
      </c>
      <c r="I20" s="69">
        <v>18182.430682548518</v>
      </c>
      <c r="K20" s="68">
        <f t="shared" si="0"/>
        <v>7.4516991238586419E-2</v>
      </c>
      <c r="L20" s="68">
        <f>I20/'סכום נכסי הקרן'!$C$41</f>
        <v>5.0189432783854931E-3</v>
      </c>
    </row>
    <row r="21" spans="1:12">
      <c r="A21" s="67" t="s">
        <v>293</v>
      </c>
      <c r="B21" s="14"/>
      <c r="C21" s="14"/>
      <c r="D21" s="14"/>
      <c r="G21" s="69">
        <v>0</v>
      </c>
      <c r="I21" s="69">
        <v>0</v>
      </c>
      <c r="K21" s="68">
        <f t="shared" si="0"/>
        <v>0</v>
      </c>
      <c r="L21" s="68">
        <f>I21/'סכום נכסי הקרן'!$C$41</f>
        <v>0</v>
      </c>
    </row>
    <row r="22" spans="1:12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G22" s="65">
        <v>0</v>
      </c>
      <c r="H22" s="65">
        <v>0</v>
      </c>
      <c r="I22" s="65">
        <v>0</v>
      </c>
      <c r="J22" s="66">
        <v>0</v>
      </c>
      <c r="K22" s="66">
        <f t="shared" si="0"/>
        <v>0</v>
      </c>
      <c r="L22" s="66">
        <f>I22/'סכום נכסי הקרן'!$C$41</f>
        <v>0</v>
      </c>
    </row>
    <row r="23" spans="1:12">
      <c r="A23" s="67" t="s">
        <v>294</v>
      </c>
      <c r="B23" s="14"/>
      <c r="C23" s="14"/>
      <c r="D23" s="14"/>
      <c r="G23" s="69">
        <v>4328338.97</v>
      </c>
      <c r="I23" s="69">
        <v>18182.430682548518</v>
      </c>
      <c r="K23" s="68">
        <f t="shared" si="0"/>
        <v>7.4516991238586419E-2</v>
      </c>
      <c r="L23" s="68">
        <f>I23/'סכום נכסי הקרן'!$C$41</f>
        <v>5.0189432783854931E-3</v>
      </c>
    </row>
    <row r="24" spans="1:12">
      <c r="A24" t="s">
        <v>985</v>
      </c>
      <c r="B24" t="s">
        <v>986</v>
      </c>
      <c r="C24" t="s">
        <v>122</v>
      </c>
      <c r="D24" t="s">
        <v>987</v>
      </c>
      <c r="E24" t="s">
        <v>756</v>
      </c>
      <c r="F24" t="s">
        <v>109</v>
      </c>
      <c r="G24" s="65">
        <v>3659808</v>
      </c>
      <c r="H24" s="65">
        <v>112.00500000000014</v>
      </c>
      <c r="I24" s="65">
        <v>16038.814439530101</v>
      </c>
      <c r="J24" s="66">
        <v>2.8134777516847186E-2</v>
      </c>
      <c r="K24" s="66">
        <f t="shared" si="0"/>
        <v>6.5731816385522945E-2</v>
      </c>
      <c r="L24" s="66">
        <f>I24/'סכום נכסי הקרן'!$C$41</f>
        <v>4.4272353531815524E-3</v>
      </c>
    </row>
    <row r="25" spans="1:12">
      <c r="A25" t="s">
        <v>988</v>
      </c>
      <c r="B25" t="s">
        <v>989</v>
      </c>
      <c r="C25" t="s">
        <v>122</v>
      </c>
      <c r="D25" t="s">
        <v>978</v>
      </c>
      <c r="E25" t="s">
        <v>756</v>
      </c>
      <c r="F25" t="s">
        <v>109</v>
      </c>
      <c r="G25" s="65">
        <v>668530.97</v>
      </c>
      <c r="H25" s="65">
        <v>81.949999999999974</v>
      </c>
      <c r="I25" s="65">
        <v>2143.6162430184199</v>
      </c>
      <c r="J25" s="66">
        <v>4.8979805409820019E-2</v>
      </c>
      <c r="K25" s="66">
        <f t="shared" si="0"/>
        <v>8.7851748530634825E-3</v>
      </c>
      <c r="L25" s="66">
        <f>I25/'סכום נכסי הקרן'!$C$41</f>
        <v>5.9170792520394115E-4</v>
      </c>
    </row>
    <row r="26" spans="1:12">
      <c r="A26" s="85" t="s">
        <v>235</v>
      </c>
      <c r="B26" s="14"/>
      <c r="C26" s="14"/>
      <c r="D26" s="14"/>
    </row>
    <row r="27" spans="1:12">
      <c r="A27" s="85" t="s">
        <v>287</v>
      </c>
      <c r="B27" s="14"/>
      <c r="C27" s="14"/>
      <c r="D27" s="14"/>
    </row>
    <row r="28" spans="1:12">
      <c r="A28" s="85" t="s">
        <v>288</v>
      </c>
      <c r="B28" s="14"/>
      <c r="C28" s="14"/>
      <c r="D28" s="14"/>
    </row>
    <row r="29" spans="1:12">
      <c r="A29" s="85" t="s">
        <v>289</v>
      </c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8.140625" style="16" hidden="1" customWidth="1"/>
    <col min="14" max="14" width="8.7109375" style="16" hidden="1" customWidth="1"/>
    <col min="15" max="15" width="10" style="16" hidden="1" customWidth="1"/>
    <col min="16" max="16" width="9.5703125" style="14" hidden="1" customWidth="1"/>
    <col min="17" max="17" width="6.140625" style="14" hidden="1" customWidth="1"/>
    <col min="18" max="19" width="5.7109375" style="14" hidden="1" customWidth="1"/>
    <col min="20" max="20" width="6.85546875" style="14" hidden="1" customWidth="1"/>
    <col min="21" max="21" width="6.42578125" style="14" hidden="1" customWidth="1"/>
    <col min="22" max="22" width="6.7109375" style="14" hidden="1" customWidth="1"/>
    <col min="23" max="23" width="7.28515625" style="14" hidden="1" customWidth="1"/>
    <col min="24" max="35" width="5.7109375" style="14" hidden="1" customWidth="1"/>
    <col min="36" max="36" width="9.140625" style="14" hidden="1" customWidth="1"/>
    <col min="37" max="49" width="0" style="14" hidden="1" customWidth="1"/>
    <col min="50" max="16384" width="9.140625" style="14" hidden="1"/>
  </cols>
  <sheetData>
    <row r="1" spans="1:48">
      <c r="A1" s="2" t="s">
        <v>0</v>
      </c>
      <c r="B1" s="71" t="s">
        <v>196</v>
      </c>
    </row>
    <row r="2" spans="1:48">
      <c r="A2" s="2" t="s">
        <v>1</v>
      </c>
      <c r="B2" s="71" t="s">
        <v>197</v>
      </c>
    </row>
    <row r="3" spans="1:48">
      <c r="A3" s="2" t="s">
        <v>2</v>
      </c>
      <c r="B3" s="71" t="s">
        <v>198</v>
      </c>
    </row>
    <row r="4" spans="1:48">
      <c r="A4" s="2" t="s">
        <v>3</v>
      </c>
      <c r="B4" s="71" t="s">
        <v>199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105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V7" s="14"/>
    </row>
    <row r="8" spans="1:48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V8" s="14"/>
    </row>
    <row r="9" spans="1:48" s="20" customFormat="1" ht="18" customHeight="1">
      <c r="A9" s="19"/>
      <c r="B9" s="74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AV9" s="14"/>
    </row>
    <row r="10" spans="1:48" s="20" customFormat="1" ht="18" customHeight="1">
      <c r="A10" s="21" t="s">
        <v>139</v>
      </c>
      <c r="B10" s="74"/>
      <c r="C10" s="7"/>
      <c r="D10" s="7"/>
      <c r="E10" s="63">
        <v>195097561.13</v>
      </c>
      <c r="F10" s="7"/>
      <c r="G10" s="63">
        <v>345338.48005245457</v>
      </c>
      <c r="H10" s="7"/>
      <c r="I10" s="64">
        <v>1</v>
      </c>
      <c r="J10" s="64">
        <v>9.7900000000000001E-2</v>
      </c>
      <c r="K10" s="16"/>
      <c r="L10" s="16"/>
      <c r="M10" s="16"/>
      <c r="N10" s="16"/>
      <c r="AV10" s="14"/>
    </row>
    <row r="11" spans="1:48">
      <c r="A11" s="67" t="s">
        <v>202</v>
      </c>
      <c r="B11" s="75"/>
      <c r="E11" s="69">
        <v>154723430.31999999</v>
      </c>
      <c r="G11" s="69">
        <v>190054.71238206071</v>
      </c>
      <c r="I11" s="68">
        <v>0.55030000000000001</v>
      </c>
      <c r="J11" s="68">
        <v>5.3900000000000003E-2</v>
      </c>
    </row>
    <row r="12" spans="1:48">
      <c r="A12" s="67" t="s">
        <v>990</v>
      </c>
      <c r="B12" s="75"/>
      <c r="E12" s="69">
        <v>0</v>
      </c>
      <c r="G12" s="69">
        <v>0</v>
      </c>
      <c r="I12" s="68">
        <v>0</v>
      </c>
      <c r="J12" s="68">
        <v>0</v>
      </c>
    </row>
    <row r="13" spans="1:48">
      <c r="A13" t="s">
        <v>228</v>
      </c>
      <c r="B13" s="75"/>
      <c r="C13" t="s">
        <v>228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8">
      <c r="A14" s="67" t="s">
        <v>991</v>
      </c>
      <c r="B14" s="75"/>
      <c r="E14" s="69">
        <v>16290644.699999999</v>
      </c>
      <c r="G14" s="69">
        <v>22268.107617541289</v>
      </c>
      <c r="I14" s="68">
        <v>6.4500000000000002E-2</v>
      </c>
      <c r="J14" s="68">
        <v>6.3E-3</v>
      </c>
    </row>
    <row r="15" spans="1:48">
      <c r="A15" t="s">
        <v>992</v>
      </c>
      <c r="B15" s="75">
        <v>74176</v>
      </c>
      <c r="C15" t="s">
        <v>101</v>
      </c>
      <c r="D15" t="s">
        <v>993</v>
      </c>
      <c r="E15" s="65">
        <v>6902852.9000000004</v>
      </c>
      <c r="F15" s="65">
        <v>137.01330999999999</v>
      </c>
      <c r="G15" s="65">
        <v>9457.8272427209904</v>
      </c>
      <c r="H15" s="66">
        <v>9.082000536800694E-3</v>
      </c>
      <c r="I15" s="66">
        <v>2.7400000000000001E-2</v>
      </c>
      <c r="J15" s="66">
        <v>2.7000000000000001E-3</v>
      </c>
    </row>
    <row r="16" spans="1:48">
      <c r="A16" t="s">
        <v>994</v>
      </c>
      <c r="B16" s="75">
        <v>74177</v>
      </c>
      <c r="C16" t="s">
        <v>101</v>
      </c>
      <c r="D16" t="s">
        <v>548</v>
      </c>
      <c r="E16" s="65">
        <v>9387791.8000000007</v>
      </c>
      <c r="F16" s="65">
        <v>136.45680099999981</v>
      </c>
      <c r="G16" s="65">
        <v>12810.2803748203</v>
      </c>
      <c r="H16" s="66">
        <v>3.2630249181792588E-2</v>
      </c>
      <c r="I16" s="66">
        <v>3.7100000000000001E-2</v>
      </c>
      <c r="J16" s="66">
        <v>3.5999999999999999E-3</v>
      </c>
    </row>
    <row r="17" spans="1:10">
      <c r="A17" s="67" t="s">
        <v>995</v>
      </c>
      <c r="B17" s="75"/>
      <c r="E17" s="69">
        <v>25585702.030000001</v>
      </c>
      <c r="G17" s="69">
        <v>31205.8294371714</v>
      </c>
      <c r="H17" s="66"/>
      <c r="I17" s="68">
        <v>9.0399999999999994E-2</v>
      </c>
      <c r="J17" s="68">
        <v>8.8000000000000005E-3</v>
      </c>
    </row>
    <row r="18" spans="1:10">
      <c r="A18" t="s">
        <v>996</v>
      </c>
      <c r="B18" s="75">
        <v>74204</v>
      </c>
      <c r="C18" t="s">
        <v>101</v>
      </c>
      <c r="D18" t="s">
        <v>997</v>
      </c>
      <c r="E18" s="65">
        <v>7489064</v>
      </c>
      <c r="F18" s="65">
        <v>179.71144700000028</v>
      </c>
      <c r="G18" s="65">
        <v>13458.705281156101</v>
      </c>
      <c r="H18" s="66">
        <v>3.7268074081469871E-2</v>
      </c>
      <c r="I18" s="66">
        <v>3.9E-2</v>
      </c>
      <c r="J18" s="66">
        <v>3.8E-3</v>
      </c>
    </row>
    <row r="19" spans="1:10">
      <c r="A19" t="s">
        <v>998</v>
      </c>
      <c r="B19" s="75">
        <v>74186</v>
      </c>
      <c r="C19" t="s">
        <v>101</v>
      </c>
      <c r="D19" t="s">
        <v>999</v>
      </c>
      <c r="E19" s="65">
        <v>18096638.030000001</v>
      </c>
      <c r="F19" s="65">
        <v>98.068625379999929</v>
      </c>
      <c r="G19" s="65">
        <v>17747.124156015299</v>
      </c>
      <c r="H19" s="66">
        <v>3.7459064287713791E-2</v>
      </c>
      <c r="I19" s="66">
        <v>5.1400000000000001E-2</v>
      </c>
      <c r="J19" s="66">
        <v>5.0000000000000001E-3</v>
      </c>
    </row>
    <row r="20" spans="1:10">
      <c r="A20" s="67" t="s">
        <v>1000</v>
      </c>
      <c r="B20" s="75"/>
      <c r="E20" s="69">
        <v>112847083.59</v>
      </c>
      <c r="G20" s="69">
        <v>136580.775327348</v>
      </c>
      <c r="H20" s="66"/>
      <c r="I20" s="68">
        <v>0.39550000000000002</v>
      </c>
      <c r="J20" s="68">
        <v>3.8699999999999998E-2</v>
      </c>
    </row>
    <row r="21" spans="1:10">
      <c r="A21" t="s">
        <v>1001</v>
      </c>
      <c r="B21" s="75">
        <v>74173</v>
      </c>
      <c r="C21" t="s">
        <v>105</v>
      </c>
      <c r="D21" t="s">
        <v>1002</v>
      </c>
      <c r="E21" s="65">
        <v>1765379.65</v>
      </c>
      <c r="F21" s="65">
        <v>75.333374000000006</v>
      </c>
      <c r="G21" s="65">
        <v>4433.9534608841404</v>
      </c>
      <c r="H21" s="66">
        <v>4.9574715109960178E-2</v>
      </c>
      <c r="I21" s="66">
        <v>1.2800000000000001E-2</v>
      </c>
      <c r="J21" s="66">
        <v>1.2999999999999999E-3</v>
      </c>
    </row>
    <row r="22" spans="1:10">
      <c r="A22" t="s">
        <v>1003</v>
      </c>
      <c r="B22" s="75">
        <v>74173</v>
      </c>
      <c r="C22" t="s">
        <v>105</v>
      </c>
      <c r="D22" t="s">
        <v>1004</v>
      </c>
      <c r="E22" s="65">
        <v>1812355.54</v>
      </c>
      <c r="F22" s="65">
        <v>194.49465900000018</v>
      </c>
      <c r="G22" s="65">
        <v>11752.1323811203</v>
      </c>
      <c r="H22" s="66">
        <v>4.9574715109960178E-2</v>
      </c>
      <c r="I22" s="66">
        <v>3.4000000000000002E-2</v>
      </c>
      <c r="J22" s="66">
        <v>3.3E-3</v>
      </c>
    </row>
    <row r="23" spans="1:10">
      <c r="A23" t="s">
        <v>1005</v>
      </c>
      <c r="B23" s="75">
        <v>74168</v>
      </c>
      <c r="C23" t="s">
        <v>105</v>
      </c>
      <c r="D23" t="s">
        <v>1006</v>
      </c>
      <c r="E23" s="65">
        <v>4311700.84</v>
      </c>
      <c r="F23" s="65">
        <v>127.72787799999969</v>
      </c>
      <c r="G23" s="65">
        <v>18361.1514581263</v>
      </c>
      <c r="H23" s="66">
        <v>5.45E-3</v>
      </c>
      <c r="I23" s="66">
        <v>5.3199999999999997E-2</v>
      </c>
      <c r="J23" s="66">
        <v>5.1999999999999998E-3</v>
      </c>
    </row>
    <row r="24" spans="1:10">
      <c r="A24" t="s">
        <v>1007</v>
      </c>
      <c r="B24" s="75">
        <v>74185</v>
      </c>
      <c r="C24" t="s">
        <v>101</v>
      </c>
      <c r="D24" t="s">
        <v>1008</v>
      </c>
      <c r="E24" s="65">
        <v>20997594</v>
      </c>
      <c r="F24" s="65">
        <v>119.44102400000018</v>
      </c>
      <c r="G24" s="65">
        <v>25079.741288962599</v>
      </c>
      <c r="H24" s="66">
        <v>6.0301069795147447E-2</v>
      </c>
      <c r="I24" s="66">
        <v>7.2599999999999998E-2</v>
      </c>
      <c r="J24" s="66">
        <v>7.1000000000000004E-3</v>
      </c>
    </row>
    <row r="25" spans="1:10">
      <c r="A25" t="s">
        <v>1009</v>
      </c>
      <c r="B25" s="75">
        <v>74202</v>
      </c>
      <c r="C25" t="s">
        <v>101</v>
      </c>
      <c r="D25" t="s">
        <v>241</v>
      </c>
      <c r="E25" s="65">
        <v>8630237</v>
      </c>
      <c r="F25" s="65">
        <v>166.05313899999965</v>
      </c>
      <c r="G25" s="65">
        <v>14330.779441639401</v>
      </c>
      <c r="H25" s="66">
        <v>5.0792093600842685E-2</v>
      </c>
      <c r="I25" s="66">
        <v>4.1500000000000002E-2</v>
      </c>
      <c r="J25" s="66">
        <v>4.1000000000000003E-3</v>
      </c>
    </row>
    <row r="26" spans="1:10">
      <c r="A26" t="s">
        <v>1010</v>
      </c>
      <c r="B26" s="75">
        <v>74166</v>
      </c>
      <c r="C26" t="s">
        <v>101</v>
      </c>
      <c r="D26" t="s">
        <v>1011</v>
      </c>
      <c r="E26" s="65">
        <v>4851052.12</v>
      </c>
      <c r="F26" s="65">
        <v>110.78673000000008</v>
      </c>
      <c r="G26" s="65">
        <v>5374.3220143436802</v>
      </c>
      <c r="H26" s="66">
        <v>8.1949999999999995E-2</v>
      </c>
      <c r="I26" s="66">
        <v>1.5599999999999999E-2</v>
      </c>
      <c r="J26" s="66">
        <v>1.5E-3</v>
      </c>
    </row>
    <row r="27" spans="1:10">
      <c r="A27" t="s">
        <v>1012</v>
      </c>
      <c r="B27" s="75">
        <v>74167</v>
      </c>
      <c r="C27" t="s">
        <v>101</v>
      </c>
      <c r="D27" t="s">
        <v>1013</v>
      </c>
      <c r="E27" s="65">
        <v>30560797.48</v>
      </c>
      <c r="F27" s="65">
        <v>102.6537630000001</v>
      </c>
      <c r="G27" s="65">
        <v>31371.8086160292</v>
      </c>
      <c r="H27" s="66">
        <v>9.7376000596476192E-2</v>
      </c>
      <c r="I27" s="66">
        <v>9.0800000000000006E-2</v>
      </c>
      <c r="J27" s="66">
        <v>8.8999999999999999E-3</v>
      </c>
    </row>
    <row r="28" spans="1:10">
      <c r="A28" t="s">
        <v>1014</v>
      </c>
      <c r="B28" s="75">
        <v>74171</v>
      </c>
      <c r="C28" t="s">
        <v>101</v>
      </c>
      <c r="D28" t="s">
        <v>1015</v>
      </c>
      <c r="E28" s="65">
        <v>11685733.130000001</v>
      </c>
      <c r="F28" s="65">
        <v>26.72954799999998</v>
      </c>
      <c r="G28" s="65">
        <v>3123.5436461352501</v>
      </c>
      <c r="H28" s="66">
        <v>4.0520001733738105E-2</v>
      </c>
      <c r="I28" s="66">
        <v>8.9999999999999993E-3</v>
      </c>
      <c r="J28" s="66">
        <v>8.9999999999999998E-4</v>
      </c>
    </row>
    <row r="29" spans="1:10">
      <c r="A29" t="s">
        <v>1016</v>
      </c>
      <c r="B29" s="75">
        <v>74170</v>
      </c>
      <c r="C29" t="s">
        <v>101</v>
      </c>
      <c r="D29" t="s">
        <v>1017</v>
      </c>
      <c r="E29" s="65">
        <v>10009625.869999999</v>
      </c>
      <c r="F29" s="65">
        <v>47.94508899999996</v>
      </c>
      <c r="G29" s="65">
        <v>4799.1240319385197</v>
      </c>
      <c r="H29" s="66">
        <v>2.0199999999999999E-2</v>
      </c>
      <c r="I29" s="66">
        <v>1.3899999999999999E-2</v>
      </c>
      <c r="J29" s="66">
        <v>1.4E-3</v>
      </c>
    </row>
    <row r="30" spans="1:10">
      <c r="A30" t="s">
        <v>1018</v>
      </c>
      <c r="B30" s="75">
        <v>74198</v>
      </c>
      <c r="C30" t="s">
        <v>101</v>
      </c>
      <c r="D30" t="s">
        <v>1019</v>
      </c>
      <c r="E30" s="65">
        <v>14871853</v>
      </c>
      <c r="F30" s="65">
        <v>100</v>
      </c>
      <c r="G30" s="65">
        <v>14871.852999999999</v>
      </c>
      <c r="H30" s="66">
        <v>4.1253406380027738E-2</v>
      </c>
      <c r="I30" s="66">
        <v>4.3099999999999999E-2</v>
      </c>
      <c r="J30" s="66">
        <v>4.1999999999999997E-3</v>
      </c>
    </row>
    <row r="31" spans="1:10">
      <c r="A31" t="s">
        <v>1020</v>
      </c>
      <c r="B31" s="75">
        <v>74179</v>
      </c>
      <c r="C31" t="s">
        <v>101</v>
      </c>
      <c r="D31" t="s">
        <v>1021</v>
      </c>
      <c r="E31" s="65">
        <v>3350754.96</v>
      </c>
      <c r="F31" s="65">
        <v>91.990193999999931</v>
      </c>
      <c r="G31" s="65">
        <v>3082.3659881686199</v>
      </c>
      <c r="H31" s="66">
        <v>2.9135697003264401E-2</v>
      </c>
      <c r="I31" s="66">
        <v>8.8999999999999999E-3</v>
      </c>
      <c r="J31" s="66">
        <v>8.9999999999999998E-4</v>
      </c>
    </row>
    <row r="32" spans="1:10">
      <c r="A32" s="67" t="s">
        <v>233</v>
      </c>
      <c r="B32" s="75"/>
      <c r="E32" s="69">
        <v>40374130.810000002</v>
      </c>
      <c r="G32" s="69">
        <v>155283.76767039389</v>
      </c>
      <c r="H32" s="66"/>
      <c r="I32" s="68">
        <v>0.44969999999999999</v>
      </c>
      <c r="J32" s="68">
        <v>4.3999999999999997E-2</v>
      </c>
    </row>
    <row r="33" spans="1:10">
      <c r="A33" s="67" t="s">
        <v>1022</v>
      </c>
      <c r="B33" s="75"/>
      <c r="E33" s="69">
        <v>0</v>
      </c>
      <c r="G33" s="69">
        <v>0</v>
      </c>
      <c r="H33" s="66">
        <v>0</v>
      </c>
      <c r="I33" s="68">
        <v>0</v>
      </c>
      <c r="J33" s="68">
        <v>0</v>
      </c>
    </row>
    <row r="34" spans="1:10">
      <c r="A34" t="s">
        <v>228</v>
      </c>
      <c r="B34" s="75"/>
      <c r="C34" t="s">
        <v>228</v>
      </c>
      <c r="E34" s="65">
        <v>0</v>
      </c>
      <c r="F34" s="65">
        <v>0</v>
      </c>
      <c r="G34" s="65">
        <v>0</v>
      </c>
      <c r="H34" s="66"/>
      <c r="I34" s="66">
        <v>0</v>
      </c>
      <c r="J34" s="66">
        <v>0</v>
      </c>
    </row>
    <row r="35" spans="1:10">
      <c r="A35" s="67" t="s">
        <v>1023</v>
      </c>
      <c r="B35" s="75"/>
      <c r="E35" s="69">
        <v>3101332.62</v>
      </c>
      <c r="G35" s="69">
        <v>29473.9136831096</v>
      </c>
      <c r="H35" s="66"/>
      <c r="I35" s="68">
        <v>8.5300000000000001E-2</v>
      </c>
      <c r="J35" s="68">
        <v>8.3999999999999995E-3</v>
      </c>
    </row>
    <row r="36" spans="1:10">
      <c r="A36" t="s">
        <v>1024</v>
      </c>
      <c r="B36" s="75">
        <v>74188</v>
      </c>
      <c r="C36" t="s">
        <v>105</v>
      </c>
      <c r="D36" t="s">
        <v>1025</v>
      </c>
      <c r="E36" s="65">
        <v>293708.62</v>
      </c>
      <c r="F36" s="65">
        <v>1388.2357900000004</v>
      </c>
      <c r="G36" s="65">
        <v>13593.9455159711</v>
      </c>
      <c r="H36" s="66">
        <v>7.9937564109152561E-3</v>
      </c>
      <c r="I36" s="66">
        <v>3.9399999999999998E-2</v>
      </c>
      <c r="J36" s="66">
        <v>3.8999999999999998E-3</v>
      </c>
    </row>
    <row r="37" spans="1:10">
      <c r="A37" t="s">
        <v>1026</v>
      </c>
      <c r="B37" s="75">
        <v>74189</v>
      </c>
      <c r="C37" t="s">
        <v>105</v>
      </c>
      <c r="D37" t="s">
        <v>1027</v>
      </c>
      <c r="E37" s="65">
        <v>2807624</v>
      </c>
      <c r="F37" s="65">
        <v>169.64657099999982</v>
      </c>
      <c r="G37" s="65">
        <v>15879.968167138501</v>
      </c>
      <c r="H37" s="66">
        <v>2.9177251370054742E-2</v>
      </c>
      <c r="I37" s="66">
        <v>4.5999999999999999E-2</v>
      </c>
      <c r="J37" s="66">
        <v>4.4999999999999997E-3</v>
      </c>
    </row>
    <row r="38" spans="1:10">
      <c r="A38" s="67" t="s">
        <v>1028</v>
      </c>
      <c r="B38" s="75"/>
      <c r="E38" s="69">
        <v>22147084.170000002</v>
      </c>
      <c r="G38" s="69">
        <v>68068.583379110685</v>
      </c>
      <c r="H38" s="66"/>
      <c r="I38" s="68">
        <v>0.1971</v>
      </c>
      <c r="J38" s="68">
        <v>1.9300000000000001E-2</v>
      </c>
    </row>
    <row r="39" spans="1:10">
      <c r="A39" t="s">
        <v>1029</v>
      </c>
      <c r="B39" s="75">
        <v>74192</v>
      </c>
      <c r="C39" t="s">
        <v>105</v>
      </c>
      <c r="D39" t="s">
        <v>1030</v>
      </c>
      <c r="E39" s="65">
        <v>2284173</v>
      </c>
      <c r="F39" s="65">
        <v>95.804525999999953</v>
      </c>
      <c r="G39" s="65">
        <v>7295.9292796437103</v>
      </c>
      <c r="H39" s="66">
        <v>1.6171944839999969E-2</v>
      </c>
      <c r="I39" s="66">
        <v>2.1100000000000001E-2</v>
      </c>
      <c r="J39" s="66">
        <v>2.0999999999999999E-3</v>
      </c>
    </row>
    <row r="40" spans="1:10">
      <c r="A40" t="s">
        <v>1031</v>
      </c>
      <c r="B40" s="75">
        <v>74178</v>
      </c>
      <c r="C40" t="s">
        <v>105</v>
      </c>
      <c r="D40" t="s">
        <v>1032</v>
      </c>
      <c r="E40" s="65">
        <v>5200652.67</v>
      </c>
      <c r="F40" s="65">
        <v>110.60441500000024</v>
      </c>
      <c r="G40" s="65">
        <v>19177.6729737592</v>
      </c>
      <c r="H40" s="66">
        <v>1.1355425380645639E-2</v>
      </c>
      <c r="I40" s="66">
        <v>5.5500000000000001E-2</v>
      </c>
      <c r="J40" s="66">
        <v>5.4000000000000003E-3</v>
      </c>
    </row>
    <row r="41" spans="1:10">
      <c r="A41" t="s">
        <v>1033</v>
      </c>
      <c r="B41" s="75">
        <v>74208</v>
      </c>
      <c r="C41" t="s">
        <v>105</v>
      </c>
      <c r="D41" t="s">
        <v>1034</v>
      </c>
      <c r="E41" s="65">
        <v>1068471.68</v>
      </c>
      <c r="F41" s="65">
        <v>99.692020000000099</v>
      </c>
      <c r="G41" s="65">
        <v>3551.31345706707</v>
      </c>
      <c r="H41" s="66">
        <v>3.7493654210019466E-3</v>
      </c>
      <c r="I41" s="66">
        <v>1.03E-2</v>
      </c>
      <c r="J41" s="66">
        <v>1E-3</v>
      </c>
    </row>
    <row r="42" spans="1:10">
      <c r="A42" t="s">
        <v>1035</v>
      </c>
      <c r="B42" s="75">
        <v>74172</v>
      </c>
      <c r="C42" t="s">
        <v>105</v>
      </c>
      <c r="D42" t="s">
        <v>1036</v>
      </c>
      <c r="E42" s="65">
        <v>6192888.6200000001</v>
      </c>
      <c r="F42" s="65">
        <v>85.684391000000076</v>
      </c>
      <c r="G42" s="65">
        <v>17691.333890450602</v>
      </c>
      <c r="H42" s="66">
        <v>2.5654999979286781E-2</v>
      </c>
      <c r="I42" s="66">
        <v>5.1200000000000002E-2</v>
      </c>
      <c r="J42" s="66">
        <v>5.0000000000000001E-3</v>
      </c>
    </row>
    <row r="43" spans="1:10">
      <c r="A43" t="s">
        <v>1037</v>
      </c>
      <c r="B43" s="75">
        <v>74169</v>
      </c>
      <c r="C43" t="s">
        <v>105</v>
      </c>
      <c r="D43" t="s">
        <v>1017</v>
      </c>
      <c r="E43" s="65">
        <v>3114972.2</v>
      </c>
      <c r="F43" s="65">
        <v>90.685899999999975</v>
      </c>
      <c r="G43" s="65">
        <v>9418.0184747822095</v>
      </c>
      <c r="H43" s="66">
        <v>1.0000009630913829E-2</v>
      </c>
      <c r="I43" s="66">
        <v>2.7300000000000001E-2</v>
      </c>
      <c r="J43" s="66">
        <v>2.7000000000000001E-3</v>
      </c>
    </row>
    <row r="44" spans="1:10">
      <c r="A44" t="s">
        <v>1038</v>
      </c>
      <c r="B44" s="75">
        <v>74181</v>
      </c>
      <c r="C44" t="s">
        <v>105</v>
      </c>
      <c r="D44" t="s">
        <v>1039</v>
      </c>
      <c r="E44" s="65">
        <v>4285926</v>
      </c>
      <c r="F44" s="65">
        <v>76.521121999999821</v>
      </c>
      <c r="G44" s="65">
        <v>10934.315303407901</v>
      </c>
      <c r="H44" s="66">
        <v>9.476658600000018E-2</v>
      </c>
      <c r="I44" s="66">
        <v>3.1699999999999999E-2</v>
      </c>
      <c r="J44" s="66">
        <v>3.0999999999999999E-3</v>
      </c>
    </row>
    <row r="45" spans="1:10">
      <c r="A45" s="67" t="s">
        <v>1040</v>
      </c>
      <c r="B45" s="75"/>
      <c r="E45" s="69">
        <v>15125714.02</v>
      </c>
      <c r="G45" s="69">
        <v>57741.270608173603</v>
      </c>
      <c r="H45" s="66"/>
      <c r="I45" s="68">
        <v>0.16719999999999999</v>
      </c>
      <c r="J45" s="68">
        <v>1.6400000000000001E-2</v>
      </c>
    </row>
    <row r="46" spans="1:10">
      <c r="A46" t="s">
        <v>1041</v>
      </c>
      <c r="B46" s="75">
        <v>74180</v>
      </c>
      <c r="C46" t="s">
        <v>105</v>
      </c>
      <c r="D46" t="s">
        <v>1042</v>
      </c>
      <c r="E46" s="65">
        <v>1503058.72</v>
      </c>
      <c r="F46" s="65">
        <v>234.17924500000035</v>
      </c>
      <c r="G46" s="65">
        <v>11735.185109050501</v>
      </c>
      <c r="H46" s="66">
        <v>3.7451875063634912E-2</v>
      </c>
      <c r="I46" s="66">
        <v>3.4000000000000002E-2</v>
      </c>
      <c r="J46" s="66">
        <v>3.3E-3</v>
      </c>
    </row>
    <row r="47" spans="1:10">
      <c r="A47" t="s">
        <v>1043</v>
      </c>
      <c r="B47" s="75">
        <v>74200</v>
      </c>
      <c r="C47" t="s">
        <v>105</v>
      </c>
      <c r="D47" t="s">
        <v>337</v>
      </c>
      <c r="E47" s="65">
        <v>2305821.5099999998</v>
      </c>
      <c r="F47" s="65">
        <v>128.708147</v>
      </c>
      <c r="G47" s="65">
        <v>9894.57898225383</v>
      </c>
      <c r="H47" s="66">
        <v>3.6838825575156782E-2</v>
      </c>
      <c r="I47" s="66">
        <v>2.87E-2</v>
      </c>
      <c r="J47" s="66">
        <v>2.8E-3</v>
      </c>
    </row>
    <row r="48" spans="1:10">
      <c r="A48" t="s">
        <v>1044</v>
      </c>
      <c r="B48" s="75">
        <v>74187</v>
      </c>
      <c r="C48" t="s">
        <v>105</v>
      </c>
      <c r="D48" t="s">
        <v>1045</v>
      </c>
      <c r="E48" s="65">
        <v>897486.67</v>
      </c>
      <c r="F48" s="65">
        <v>93.049422999999948</v>
      </c>
      <c r="G48" s="65">
        <v>2784.2439639016702</v>
      </c>
      <c r="H48" s="66">
        <v>1.5874313623827064E-2</v>
      </c>
      <c r="I48" s="66">
        <v>8.0999999999999996E-3</v>
      </c>
      <c r="J48" s="66">
        <v>8.0000000000000004E-4</v>
      </c>
    </row>
    <row r="49" spans="1:10">
      <c r="A49" t="s">
        <v>1046</v>
      </c>
      <c r="B49" s="75">
        <v>74207</v>
      </c>
      <c r="C49" t="s">
        <v>105</v>
      </c>
      <c r="D49" t="s">
        <v>1047</v>
      </c>
      <c r="E49" s="65">
        <v>654108</v>
      </c>
      <c r="F49" s="65">
        <v>100</v>
      </c>
      <c r="G49" s="65">
        <v>2180.7960720000001</v>
      </c>
      <c r="H49" s="66">
        <v>5.7798638404087869E-4</v>
      </c>
      <c r="I49" s="66">
        <v>6.3E-3</v>
      </c>
      <c r="J49" s="66">
        <v>5.9999999999999995E-4</v>
      </c>
    </row>
    <row r="50" spans="1:10">
      <c r="A50" t="s">
        <v>1048</v>
      </c>
      <c r="B50" s="75">
        <v>74205</v>
      </c>
      <c r="C50" t="s">
        <v>109</v>
      </c>
      <c r="D50" t="s">
        <v>1049</v>
      </c>
      <c r="E50" s="65">
        <v>2100850</v>
      </c>
      <c r="F50" s="65">
        <v>100</v>
      </c>
      <c r="G50" s="65">
        <v>8219.9957950000007</v>
      </c>
      <c r="H50" s="66">
        <v>0.1016273251231527</v>
      </c>
      <c r="I50" s="66">
        <v>2.3800000000000002E-2</v>
      </c>
      <c r="J50" s="66">
        <v>2.3E-3</v>
      </c>
    </row>
    <row r="51" spans="1:10">
      <c r="A51" t="s">
        <v>1050</v>
      </c>
      <c r="B51" s="75">
        <v>74199</v>
      </c>
      <c r="C51" t="s">
        <v>105</v>
      </c>
      <c r="D51" t="s">
        <v>1049</v>
      </c>
      <c r="E51" s="65">
        <v>1873846.58</v>
      </c>
      <c r="F51" s="65">
        <v>83.717620000000025</v>
      </c>
      <c r="G51" s="65">
        <v>5230.1783572641398</v>
      </c>
      <c r="H51" s="66">
        <v>1.8056745320390172E-2</v>
      </c>
      <c r="I51" s="66">
        <v>1.5100000000000001E-2</v>
      </c>
      <c r="J51" s="66">
        <v>1.5E-3</v>
      </c>
    </row>
    <row r="52" spans="1:10">
      <c r="A52" t="s">
        <v>1051</v>
      </c>
      <c r="B52" s="75">
        <v>74203</v>
      </c>
      <c r="C52" t="s">
        <v>105</v>
      </c>
      <c r="D52" t="s">
        <v>1052</v>
      </c>
      <c r="E52" s="65">
        <v>1504467</v>
      </c>
      <c r="F52" s="65">
        <v>100</v>
      </c>
      <c r="G52" s="65">
        <v>5015.8929779999999</v>
      </c>
      <c r="H52" s="66">
        <v>3.3850507500000002E-2</v>
      </c>
      <c r="I52" s="66">
        <v>1.4500000000000001E-2</v>
      </c>
      <c r="J52" s="66">
        <v>1.4E-3</v>
      </c>
    </row>
    <row r="53" spans="1:10">
      <c r="A53" t="s">
        <v>1053</v>
      </c>
      <c r="B53" s="75">
        <v>74193</v>
      </c>
      <c r="C53" t="s">
        <v>105</v>
      </c>
      <c r="D53" t="s">
        <v>369</v>
      </c>
      <c r="E53" s="65">
        <v>539916.07999999996</v>
      </c>
      <c r="F53" s="65">
        <v>24.847463999999992</v>
      </c>
      <c r="G53" s="65">
        <v>447.27428232977599</v>
      </c>
      <c r="H53" s="66">
        <v>4.6756678115143328E-3</v>
      </c>
      <c r="I53" s="66">
        <v>1.2999999999999999E-3</v>
      </c>
      <c r="J53" s="66">
        <v>1E-4</v>
      </c>
    </row>
    <row r="54" spans="1:10">
      <c r="A54" t="s">
        <v>1054</v>
      </c>
      <c r="B54" s="75">
        <v>74190</v>
      </c>
      <c r="C54" t="s">
        <v>105</v>
      </c>
      <c r="D54" t="s">
        <v>1055</v>
      </c>
      <c r="E54" s="65">
        <v>2390028.11</v>
      </c>
      <c r="F54" s="65">
        <v>98.56050599999999</v>
      </c>
      <c r="G54" s="65">
        <v>7853.64974505996</v>
      </c>
      <c r="H54" s="66">
        <v>0.10472915305030205</v>
      </c>
      <c r="I54" s="66">
        <v>2.2700000000000001E-2</v>
      </c>
      <c r="J54" s="66">
        <v>2.2000000000000001E-3</v>
      </c>
    </row>
    <row r="55" spans="1:10">
      <c r="A55" t="s">
        <v>1056</v>
      </c>
      <c r="B55" s="75">
        <v>74197</v>
      </c>
      <c r="C55" t="s">
        <v>105</v>
      </c>
      <c r="D55" t="s">
        <v>999</v>
      </c>
      <c r="E55" s="65">
        <v>1356131.35</v>
      </c>
      <c r="F55" s="65">
        <v>96.86229000000003</v>
      </c>
      <c r="G55" s="65">
        <v>4379.4753233137299</v>
      </c>
      <c r="H55" s="66">
        <v>7.3615532032624373E-2</v>
      </c>
      <c r="I55" s="66">
        <v>1.2699999999999999E-2</v>
      </c>
      <c r="J55" s="66">
        <v>1.1999999999999999E-3</v>
      </c>
    </row>
    <row r="56" spans="1:10">
      <c r="A56" s="85" t="s">
        <v>235</v>
      </c>
      <c r="B56" s="14"/>
    </row>
    <row r="57" spans="1:10">
      <c r="A57" s="85" t="s">
        <v>287</v>
      </c>
      <c r="B57" s="14"/>
    </row>
    <row r="58" spans="1:10">
      <c r="A58" s="85" t="s">
        <v>288</v>
      </c>
      <c r="B58" s="14"/>
    </row>
    <row r="59" spans="1:10">
      <c r="A59" s="85" t="s">
        <v>289</v>
      </c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4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2162592.2200000002</v>
      </c>
      <c r="G10" s="7"/>
      <c r="H10" s="63">
        <v>1151.3844319527179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1057</v>
      </c>
      <c r="B11" s="14"/>
      <c r="C11" s="14"/>
      <c r="F11" s="69">
        <v>2162592.2200000002</v>
      </c>
      <c r="H11" s="69">
        <v>1151.3844319527179</v>
      </c>
      <c r="J11" s="68">
        <v>1</v>
      </c>
      <c r="K11" s="68">
        <v>2.9999999999999997E-4</v>
      </c>
    </row>
    <row r="12" spans="1:58">
      <c r="A12" t="s">
        <v>1058</v>
      </c>
      <c r="B12" t="s">
        <v>1059</v>
      </c>
      <c r="C12" t="s">
        <v>452</v>
      </c>
      <c r="D12" t="s">
        <v>105</v>
      </c>
      <c r="E12" t="s">
        <v>1060</v>
      </c>
      <c r="F12" s="65">
        <v>511249.32</v>
      </c>
      <c r="G12" s="65">
        <v>27.54</v>
      </c>
      <c r="H12" s="65">
        <v>469.42074113515201</v>
      </c>
      <c r="I12" s="66">
        <v>0</v>
      </c>
      <c r="J12" s="66">
        <v>0.40770000000000001</v>
      </c>
      <c r="K12" s="66">
        <v>1E-4</v>
      </c>
    </row>
    <row r="13" spans="1:58">
      <c r="A13" t="s">
        <v>1061</v>
      </c>
      <c r="B13" t="s">
        <v>1062</v>
      </c>
      <c r="C13" t="s">
        <v>482</v>
      </c>
      <c r="D13" t="s">
        <v>101</v>
      </c>
      <c r="E13" t="s">
        <v>1063</v>
      </c>
      <c r="F13" s="65">
        <v>1651342.9</v>
      </c>
      <c r="G13" s="65">
        <v>41.297521599999975</v>
      </c>
      <c r="H13" s="65">
        <v>681.96369081756598</v>
      </c>
      <c r="I13" s="66">
        <v>0</v>
      </c>
      <c r="J13" s="66">
        <v>0.59230000000000005</v>
      </c>
      <c r="K13" s="66">
        <v>2.0000000000000001E-4</v>
      </c>
    </row>
    <row r="14" spans="1:58">
      <c r="A14" s="67" t="s">
        <v>909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5" t="s">
        <v>235</v>
      </c>
      <c r="B16" s="14"/>
      <c r="C16" s="14"/>
    </row>
    <row r="17" spans="1:3">
      <c r="A17" s="85" t="s">
        <v>287</v>
      </c>
      <c r="B17" s="14"/>
      <c r="C17" s="14"/>
    </row>
    <row r="18" spans="1:3">
      <c r="A18" s="85" t="s">
        <v>288</v>
      </c>
      <c r="B18" s="14"/>
      <c r="C18" s="14"/>
    </row>
    <row r="19" spans="1:3">
      <c r="A19" s="85" t="s">
        <v>289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910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911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1064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t="s">
        <v>228</v>
      </c>
      <c r="D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912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t="s">
        <v>228</v>
      </c>
      <c r="D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539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228</v>
      </c>
      <c r="B21" t="s">
        <v>228</v>
      </c>
      <c r="C21" t="s">
        <v>228</v>
      </c>
      <c r="D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910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t="s">
        <v>228</v>
      </c>
      <c r="D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913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t="s">
        <v>228</v>
      </c>
      <c r="D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912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t="s">
        <v>228</v>
      </c>
      <c r="D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914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539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235</v>
      </c>
      <c r="B33" s="14"/>
      <c r="C33" s="14"/>
    </row>
    <row r="34" spans="1:3">
      <c r="A34" s="85" t="s">
        <v>287</v>
      </c>
      <c r="B34" s="14"/>
      <c r="C34" s="14"/>
    </row>
    <row r="35" spans="1:3">
      <c r="A35" s="85" t="s">
        <v>288</v>
      </c>
      <c r="B35" s="14"/>
      <c r="C35" s="14"/>
    </row>
    <row r="36" spans="1:3">
      <c r="A36" s="85" t="s">
        <v>289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-134959850</v>
      </c>
      <c r="G10" s="7"/>
      <c r="H10" s="63">
        <v>-1276.580131401679</v>
      </c>
      <c r="I10" s="64">
        <v>1</v>
      </c>
      <c r="J10" s="64">
        <v>-4.0000000000000002E-4</v>
      </c>
      <c r="AV10" s="14"/>
    </row>
    <row r="11" spans="1:48">
      <c r="A11" s="67" t="s">
        <v>202</v>
      </c>
      <c r="B11" s="14"/>
      <c r="C11" s="14"/>
      <c r="F11" s="69">
        <v>-134959850</v>
      </c>
      <c r="H11" s="69">
        <v>-1276.580131401679</v>
      </c>
      <c r="I11" s="68">
        <v>1</v>
      </c>
      <c r="J11" s="68">
        <v>-4.0000000000000002E-4</v>
      </c>
    </row>
    <row r="12" spans="1:48">
      <c r="A12" s="67" t="s">
        <v>910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911</v>
      </c>
      <c r="B14" s="14"/>
      <c r="C14" s="14"/>
      <c r="F14" s="69">
        <v>-134959850</v>
      </c>
      <c r="H14" s="69">
        <v>-1276.580131401679</v>
      </c>
      <c r="I14" s="68">
        <v>1</v>
      </c>
      <c r="J14" s="68">
        <v>-4.0000000000000002E-4</v>
      </c>
    </row>
    <row r="15" spans="1:48">
      <c r="A15" t="s">
        <v>1065</v>
      </c>
      <c r="B15" t="s">
        <v>1066</v>
      </c>
      <c r="C15" t="s">
        <v>122</v>
      </c>
      <c r="D15" t="s">
        <v>109</v>
      </c>
      <c r="E15" t="s">
        <v>1006</v>
      </c>
      <c r="F15" s="65">
        <v>-24825850</v>
      </c>
      <c r="G15" s="65">
        <v>-3.4882352108919532</v>
      </c>
      <c r="H15" s="65">
        <v>865.98404110321997</v>
      </c>
      <c r="I15" s="66">
        <v>-0.6784</v>
      </c>
      <c r="J15" s="66">
        <v>2.0000000000000001E-4</v>
      </c>
    </row>
    <row r="16" spans="1:48">
      <c r="A16" t="s">
        <v>1067</v>
      </c>
      <c r="B16" t="s">
        <v>1068</v>
      </c>
      <c r="C16" t="s">
        <v>122</v>
      </c>
      <c r="D16" t="s">
        <v>105</v>
      </c>
      <c r="E16" t="s">
        <v>1006</v>
      </c>
      <c r="F16" s="65">
        <v>-90589000</v>
      </c>
      <c r="G16" s="65">
        <v>1.7098641352907527</v>
      </c>
      <c r="H16" s="65">
        <v>-1548.9488215185399</v>
      </c>
      <c r="I16" s="66">
        <v>1.2134</v>
      </c>
      <c r="J16" s="66">
        <v>-4.0000000000000002E-4</v>
      </c>
    </row>
    <row r="17" spans="1:10">
      <c r="A17" t="s">
        <v>1069</v>
      </c>
      <c r="B17" t="s">
        <v>1070</v>
      </c>
      <c r="C17" t="s">
        <v>122</v>
      </c>
      <c r="D17" t="s">
        <v>105</v>
      </c>
      <c r="E17" t="s">
        <v>1006</v>
      </c>
      <c r="F17" s="65">
        <v>-8545000</v>
      </c>
      <c r="G17" s="65">
        <v>1.6415922287579285</v>
      </c>
      <c r="H17" s="65">
        <v>-140.27405594736501</v>
      </c>
      <c r="I17" s="66">
        <v>0.1099</v>
      </c>
      <c r="J17" s="66">
        <v>0</v>
      </c>
    </row>
    <row r="18" spans="1:10">
      <c r="A18" t="s">
        <v>1071</v>
      </c>
      <c r="B18" t="s">
        <v>1072</v>
      </c>
      <c r="C18" t="s">
        <v>122</v>
      </c>
      <c r="D18" t="s">
        <v>105</v>
      </c>
      <c r="E18" t="s">
        <v>1073</v>
      </c>
      <c r="F18" s="65">
        <v>-11000000</v>
      </c>
      <c r="G18" s="65">
        <v>4.1212845003544913</v>
      </c>
      <c r="H18" s="65">
        <v>-453.34129503899402</v>
      </c>
      <c r="I18" s="66">
        <v>0.35510000000000003</v>
      </c>
      <c r="J18" s="66">
        <v>-1E-4</v>
      </c>
    </row>
    <row r="19" spans="1:10">
      <c r="A19" s="67" t="s">
        <v>1064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228</v>
      </c>
      <c r="B20" t="s">
        <v>228</v>
      </c>
      <c r="C20" t="s">
        <v>228</v>
      </c>
      <c r="D20" t="s">
        <v>228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912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228</v>
      </c>
      <c r="B22" t="s">
        <v>228</v>
      </c>
      <c r="C22" t="s">
        <v>228</v>
      </c>
      <c r="D22" t="s">
        <v>228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539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228</v>
      </c>
      <c r="B24" t="s">
        <v>228</v>
      </c>
      <c r="C24" t="s">
        <v>228</v>
      </c>
      <c r="D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910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228</v>
      </c>
      <c r="B27" t="s">
        <v>228</v>
      </c>
      <c r="C27" t="s">
        <v>228</v>
      </c>
      <c r="D27" t="s">
        <v>228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913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228</v>
      </c>
      <c r="B29" t="s">
        <v>228</v>
      </c>
      <c r="C29" t="s">
        <v>228</v>
      </c>
      <c r="D29" t="s">
        <v>228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912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228</v>
      </c>
      <c r="B31" t="s">
        <v>228</v>
      </c>
      <c r="C31" t="s">
        <v>228</v>
      </c>
      <c r="D31" t="s">
        <v>228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539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228</v>
      </c>
      <c r="B33" t="s">
        <v>228</v>
      </c>
      <c r="C33" t="s">
        <v>228</v>
      </c>
      <c r="D33" t="s">
        <v>228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5" t="s">
        <v>235</v>
      </c>
      <c r="B34" s="14"/>
      <c r="C34" s="14"/>
    </row>
    <row r="35" spans="1:10">
      <c r="A35" s="85" t="s">
        <v>287</v>
      </c>
      <c r="B35" s="14"/>
      <c r="C35" s="14"/>
    </row>
    <row r="36" spans="1:10">
      <c r="A36" s="85" t="s">
        <v>288</v>
      </c>
      <c r="B36" s="14"/>
      <c r="C36" s="14"/>
    </row>
    <row r="37" spans="1:10">
      <c r="A37" s="85" t="s">
        <v>289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927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228</v>
      </c>
      <c r="B13" t="s">
        <v>228</v>
      </c>
      <c r="C13" s="14"/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928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228</v>
      </c>
      <c r="B15" t="s">
        <v>228</v>
      </c>
      <c r="C15" s="14"/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929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930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C18" s="14"/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931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C20" s="14"/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932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C22" s="14"/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933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C24" s="14"/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927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C27" s="14"/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928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C29" s="14"/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929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930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C32" s="14"/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931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C34" s="14"/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932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C36" s="14"/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933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C38" s="14"/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235</v>
      </c>
      <c r="C39" s="14"/>
    </row>
    <row r="40" spans="1:16">
      <c r="A40" s="85" t="s">
        <v>287</v>
      </c>
      <c r="C40" s="14"/>
    </row>
    <row r="41" spans="1:16">
      <c r="A41" s="85" t="s">
        <v>288</v>
      </c>
      <c r="C41" s="14"/>
    </row>
    <row r="42" spans="1:16">
      <c r="A42" s="85" t="s">
        <v>289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2.5</v>
      </c>
      <c r="I9" s="15"/>
      <c r="J9" s="15"/>
      <c r="K9" s="15"/>
      <c r="L9" s="64">
        <v>3.9800000000000002E-2</v>
      </c>
      <c r="M9" s="63">
        <v>46810649.280000001</v>
      </c>
      <c r="N9" s="7"/>
      <c r="O9" s="63">
        <v>52017.253676926106</v>
      </c>
      <c r="P9" s="64">
        <v>1</v>
      </c>
      <c r="Q9" s="64">
        <v>1.47E-2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2.5</v>
      </c>
      <c r="L10" s="68">
        <v>3.9800000000000002E-2</v>
      </c>
      <c r="M10" s="69">
        <v>46810649.280000001</v>
      </c>
      <c r="O10" s="69">
        <v>52017.253676926106</v>
      </c>
      <c r="P10" s="68">
        <v>1</v>
      </c>
      <c r="Q10" s="68">
        <v>1.47E-2</v>
      </c>
    </row>
    <row r="11" spans="1:59">
      <c r="A11" s="67" t="s">
        <v>1074</v>
      </c>
      <c r="H11" s="69">
        <v>4.26</v>
      </c>
      <c r="L11" s="68">
        <v>7.7000000000000002E-3</v>
      </c>
      <c r="M11" s="69">
        <v>15440718.16</v>
      </c>
      <c r="O11" s="69">
        <v>16418.736191197357</v>
      </c>
      <c r="P11" s="68">
        <v>0.31559999999999999</v>
      </c>
      <c r="Q11" s="68">
        <v>4.7000000000000002E-3</v>
      </c>
    </row>
    <row r="12" spans="1:59">
      <c r="A12" t="s">
        <v>1075</v>
      </c>
      <c r="B12" t="s">
        <v>1076</v>
      </c>
      <c r="C12" t="s">
        <v>1077</v>
      </c>
      <c r="D12" t="s">
        <v>1078</v>
      </c>
      <c r="E12" t="s">
        <v>327</v>
      </c>
      <c r="F12" t="s">
        <v>1079</v>
      </c>
      <c r="G12" t="s">
        <v>208</v>
      </c>
      <c r="H12" s="65">
        <v>1.43</v>
      </c>
      <c r="I12" t="s">
        <v>1080</v>
      </c>
      <c r="J12" t="s">
        <v>101</v>
      </c>
      <c r="K12" s="66">
        <v>2.1000000000000001E-2</v>
      </c>
      <c r="L12" s="66">
        <v>7.7000000000000002E-3</v>
      </c>
      <c r="M12" s="65">
        <v>15440718.16</v>
      </c>
      <c r="N12" s="65">
        <v>106.33404372688841</v>
      </c>
      <c r="O12" s="65">
        <v>16418.736191197357</v>
      </c>
      <c r="P12" s="66">
        <v>2.0000000000000001E-4</v>
      </c>
      <c r="Q12" s="66">
        <v>0</v>
      </c>
    </row>
    <row r="13" spans="1:59">
      <c r="A13" s="67" t="s">
        <v>1081</v>
      </c>
      <c r="H13" s="69">
        <v>1.04</v>
      </c>
      <c r="L13" s="68">
        <v>4.5100000000000001E-2</v>
      </c>
      <c r="M13" s="69">
        <v>7647870.7699999996</v>
      </c>
      <c r="O13" s="69">
        <v>8035.6178180389998</v>
      </c>
      <c r="P13" s="68">
        <v>0.1545</v>
      </c>
      <c r="Q13" s="68">
        <v>2.3E-3</v>
      </c>
    </row>
    <row r="14" spans="1:59">
      <c r="A14" t="s">
        <v>1082</v>
      </c>
      <c r="B14" t="s">
        <v>1076</v>
      </c>
      <c r="C14" t="s">
        <v>1083</v>
      </c>
      <c r="D14" t="s">
        <v>1084</v>
      </c>
      <c r="E14" t="s">
        <v>1085</v>
      </c>
      <c r="F14" t="s">
        <v>1086</v>
      </c>
      <c r="G14" t="s">
        <v>208</v>
      </c>
      <c r="H14" s="65">
        <v>1.04</v>
      </c>
      <c r="I14" t="s">
        <v>401</v>
      </c>
      <c r="J14" t="s">
        <v>101</v>
      </c>
      <c r="K14" s="66">
        <v>7.0000000000000007E-2</v>
      </c>
      <c r="L14" s="66">
        <v>4.5100000000000001E-2</v>
      </c>
      <c r="M14" s="65">
        <v>7647870.7699999996</v>
      </c>
      <c r="N14" s="65">
        <v>105.07</v>
      </c>
      <c r="O14" s="65">
        <v>8035.6178180389998</v>
      </c>
      <c r="P14" s="66">
        <v>0.1545</v>
      </c>
      <c r="Q14" s="66">
        <v>2.3E-3</v>
      </c>
    </row>
    <row r="15" spans="1:59">
      <c r="A15" s="67" t="s">
        <v>1087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228</v>
      </c>
      <c r="C16" t="s">
        <v>228</v>
      </c>
      <c r="E16" t="s">
        <v>228</v>
      </c>
      <c r="H16" s="65">
        <v>0</v>
      </c>
      <c r="I16" t="s">
        <v>228</v>
      </c>
      <c r="J16" t="s">
        <v>228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1088</v>
      </c>
      <c r="H17" s="69">
        <v>1.41</v>
      </c>
      <c r="L17" s="68">
        <v>6.0699999999999997E-2</v>
      </c>
      <c r="M17" s="69">
        <v>14944060.35</v>
      </c>
      <c r="O17" s="69">
        <v>18644.451667689751</v>
      </c>
      <c r="P17" s="68">
        <v>0.3584</v>
      </c>
      <c r="Q17" s="68">
        <v>5.3E-3</v>
      </c>
    </row>
    <row r="18" spans="1:17">
      <c r="A18" t="s">
        <v>1089</v>
      </c>
      <c r="B18" t="s">
        <v>1076</v>
      </c>
      <c r="C18" t="s">
        <v>1090</v>
      </c>
      <c r="D18" t="s">
        <v>978</v>
      </c>
      <c r="E18" t="s">
        <v>1091</v>
      </c>
      <c r="F18" t="s">
        <v>494</v>
      </c>
      <c r="G18" t="s">
        <v>1092</v>
      </c>
      <c r="H18" s="65">
        <v>0</v>
      </c>
      <c r="I18" t="s">
        <v>634</v>
      </c>
      <c r="J18" t="s">
        <v>101</v>
      </c>
      <c r="K18" s="66">
        <v>0</v>
      </c>
      <c r="L18" s="66">
        <v>0</v>
      </c>
      <c r="M18" s="65">
        <v>1135441</v>
      </c>
      <c r="N18" s="65">
        <v>408.62745100000001</v>
      </c>
      <c r="O18" s="65">
        <v>4639.7236159089098</v>
      </c>
      <c r="P18" s="66">
        <v>8.9200000000000002E-2</v>
      </c>
      <c r="Q18" s="66">
        <v>1.2999999999999999E-3</v>
      </c>
    </row>
    <row r="19" spans="1:17">
      <c r="A19" t="s">
        <v>1093</v>
      </c>
      <c r="B19" t="s">
        <v>1076</v>
      </c>
      <c r="C19" t="s">
        <v>1094</v>
      </c>
      <c r="D19" t="s">
        <v>978</v>
      </c>
      <c r="E19" t="s">
        <v>1091</v>
      </c>
      <c r="F19" t="s">
        <v>1095</v>
      </c>
      <c r="G19" t="s">
        <v>1092</v>
      </c>
      <c r="H19" s="65">
        <v>1.86</v>
      </c>
      <c r="I19" t="s">
        <v>634</v>
      </c>
      <c r="J19" t="s">
        <v>101</v>
      </c>
      <c r="K19" s="66">
        <v>7.0000000000000007E-2</v>
      </c>
      <c r="L19" s="66">
        <v>6.6500000000000004E-2</v>
      </c>
      <c r="M19" s="65">
        <v>7381081.8499999996</v>
      </c>
      <c r="N19" s="65">
        <v>102.65691000000007</v>
      </c>
      <c r="O19" s="65">
        <v>7577.19055178084</v>
      </c>
      <c r="P19" s="66">
        <v>0.1457</v>
      </c>
      <c r="Q19" s="66">
        <v>2.0999999999999999E-3</v>
      </c>
    </row>
    <row r="20" spans="1:17">
      <c r="A20" t="s">
        <v>1096</v>
      </c>
      <c r="B20" t="s">
        <v>1076</v>
      </c>
      <c r="C20" t="s">
        <v>1097</v>
      </c>
      <c r="D20" t="s">
        <v>978</v>
      </c>
      <c r="E20" t="s">
        <v>228</v>
      </c>
      <c r="F20" t="s">
        <v>1098</v>
      </c>
      <c r="G20" t="s">
        <v>896</v>
      </c>
      <c r="H20" s="65">
        <v>1.83</v>
      </c>
      <c r="I20" t="s">
        <v>634</v>
      </c>
      <c r="J20" t="s">
        <v>101</v>
      </c>
      <c r="K20" s="66">
        <v>0.08</v>
      </c>
      <c r="L20" s="66">
        <v>9.3899999999999997E-2</v>
      </c>
      <c r="M20" s="65">
        <v>6679065.5999999996</v>
      </c>
      <c r="N20" s="65">
        <v>100</v>
      </c>
      <c r="O20" s="65">
        <v>6679.0655999999999</v>
      </c>
      <c r="P20" s="66">
        <v>0.12839999999999999</v>
      </c>
      <c r="Q20" s="66">
        <v>1.9E-3</v>
      </c>
    </row>
    <row r="21" spans="1:17">
      <c r="A21" t="s">
        <v>1099</v>
      </c>
      <c r="B21" t="s">
        <v>1076</v>
      </c>
      <c r="C21" t="s">
        <v>1100</v>
      </c>
      <c r="D21" t="s">
        <v>978</v>
      </c>
      <c r="E21" t="s">
        <v>228</v>
      </c>
      <c r="F21" t="s">
        <v>251</v>
      </c>
      <c r="G21" t="s">
        <v>896</v>
      </c>
      <c r="H21" s="65">
        <v>0</v>
      </c>
      <c r="I21" t="s">
        <v>634</v>
      </c>
      <c r="J21" t="s">
        <v>101</v>
      </c>
      <c r="K21" s="66">
        <v>0</v>
      </c>
      <c r="L21" s="66">
        <v>0</v>
      </c>
      <c r="M21" s="65">
        <v>-251528.1</v>
      </c>
      <c r="N21" s="65">
        <v>100</v>
      </c>
      <c r="O21" s="65">
        <v>-251.52809999999999</v>
      </c>
      <c r="P21" s="66">
        <v>-4.7999999999999996E-3</v>
      </c>
      <c r="Q21" s="66">
        <v>-1E-4</v>
      </c>
    </row>
    <row r="22" spans="1:17">
      <c r="A22" s="67" t="s">
        <v>1101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228</v>
      </c>
      <c r="C23" t="s">
        <v>228</v>
      </c>
      <c r="E23" t="s">
        <v>228</v>
      </c>
      <c r="H23" s="65">
        <v>0</v>
      </c>
      <c r="I23" t="s">
        <v>228</v>
      </c>
      <c r="J23" t="s">
        <v>228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1102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1103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228</v>
      </c>
      <c r="C26" t="s">
        <v>228</v>
      </c>
      <c r="E26" t="s">
        <v>228</v>
      </c>
      <c r="H26" s="65">
        <v>0</v>
      </c>
      <c r="I26" t="s">
        <v>228</v>
      </c>
      <c r="J26" t="s">
        <v>228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1104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228</v>
      </c>
      <c r="C28" t="s">
        <v>228</v>
      </c>
      <c r="E28" t="s">
        <v>228</v>
      </c>
      <c r="H28" s="65">
        <v>0</v>
      </c>
      <c r="I28" t="s">
        <v>228</v>
      </c>
      <c r="J28" t="s">
        <v>228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1105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228</v>
      </c>
      <c r="C30" t="s">
        <v>228</v>
      </c>
      <c r="E30" t="s">
        <v>228</v>
      </c>
      <c r="H30" s="65">
        <v>0</v>
      </c>
      <c r="I30" t="s">
        <v>228</v>
      </c>
      <c r="J30" t="s">
        <v>228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1106</v>
      </c>
      <c r="H31" s="69">
        <v>2.82</v>
      </c>
      <c r="L31" s="68">
        <v>5.0599999999999999E-2</v>
      </c>
      <c r="M31" s="69">
        <v>8778000</v>
      </c>
      <c r="O31" s="69">
        <v>8918.4480000000003</v>
      </c>
      <c r="P31" s="68">
        <v>0.17150000000000001</v>
      </c>
      <c r="Q31" s="68">
        <v>2.5000000000000001E-3</v>
      </c>
    </row>
    <row r="32" spans="1:17">
      <c r="A32" t="s">
        <v>1107</v>
      </c>
      <c r="B32" t="s">
        <v>1076</v>
      </c>
      <c r="C32" t="s">
        <v>1108</v>
      </c>
      <c r="D32" t="s">
        <v>953</v>
      </c>
      <c r="E32" t="s">
        <v>471</v>
      </c>
      <c r="F32" t="s">
        <v>1109</v>
      </c>
      <c r="G32" t="s">
        <v>149</v>
      </c>
      <c r="H32" s="65">
        <v>2.82</v>
      </c>
      <c r="I32" t="s">
        <v>436</v>
      </c>
      <c r="J32" t="s">
        <v>101</v>
      </c>
      <c r="K32" s="66">
        <v>5.1799999999999999E-2</v>
      </c>
      <c r="L32" s="66">
        <v>5.0599999999999999E-2</v>
      </c>
      <c r="M32" s="65">
        <v>8778000</v>
      </c>
      <c r="N32" s="65">
        <v>101.6</v>
      </c>
      <c r="O32" s="65">
        <v>8918.4480000000003</v>
      </c>
      <c r="P32" s="66">
        <v>0.17150000000000001</v>
      </c>
      <c r="Q32" s="66">
        <v>2.5000000000000001E-3</v>
      </c>
    </row>
    <row r="33" spans="1:17">
      <c r="A33" s="67" t="s">
        <v>233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1110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228</v>
      </c>
      <c r="C35" t="s">
        <v>228</v>
      </c>
      <c r="E35" t="s">
        <v>228</v>
      </c>
      <c r="H35" s="65">
        <v>0</v>
      </c>
      <c r="I35" t="s">
        <v>228</v>
      </c>
      <c r="J35" t="s">
        <v>228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1087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228</v>
      </c>
      <c r="C37" t="s">
        <v>228</v>
      </c>
      <c r="E37" t="s">
        <v>228</v>
      </c>
      <c r="H37" s="65">
        <v>0</v>
      </c>
      <c r="I37" t="s">
        <v>228</v>
      </c>
      <c r="J37" t="s">
        <v>228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1088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228</v>
      </c>
      <c r="C39" t="s">
        <v>228</v>
      </c>
      <c r="E39" t="s">
        <v>228</v>
      </c>
      <c r="H39" s="65">
        <v>0</v>
      </c>
      <c r="I39" t="s">
        <v>228</v>
      </c>
      <c r="J39" t="s">
        <v>228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1106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228</v>
      </c>
      <c r="C41" t="s">
        <v>228</v>
      </c>
      <c r="E41" t="s">
        <v>228</v>
      </c>
      <c r="H41" s="65">
        <v>0</v>
      </c>
      <c r="I41" t="s">
        <v>228</v>
      </c>
      <c r="J41" t="s">
        <v>228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5" t="s">
        <v>235</v>
      </c>
    </row>
    <row r="43" spans="1:17">
      <c r="A43" s="85" t="s">
        <v>287</v>
      </c>
    </row>
    <row r="44" spans="1:17">
      <c r="A44" s="85" t="s">
        <v>288</v>
      </c>
    </row>
    <row r="45" spans="1:17">
      <c r="A45" s="85" t="s">
        <v>289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939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228</v>
      </c>
      <c r="B12" t="s">
        <v>228</v>
      </c>
      <c r="D12" t="s">
        <v>228</v>
      </c>
      <c r="F12" s="65">
        <v>0</v>
      </c>
      <c r="G12" t="s">
        <v>228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940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228</v>
      </c>
      <c r="B14" t="s">
        <v>228</v>
      </c>
      <c r="D14" t="s">
        <v>228</v>
      </c>
      <c r="F14" s="65">
        <v>0</v>
      </c>
      <c r="G14" t="s">
        <v>228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1111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228</v>
      </c>
      <c r="B16" t="s">
        <v>228</v>
      </c>
      <c r="D16" t="s">
        <v>228</v>
      </c>
      <c r="F16" s="65">
        <v>0</v>
      </c>
      <c r="G16" t="s">
        <v>228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1112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228</v>
      </c>
      <c r="B18" t="s">
        <v>228</v>
      </c>
      <c r="D18" t="s">
        <v>228</v>
      </c>
      <c r="F18" s="65">
        <v>0</v>
      </c>
      <c r="G18" t="s">
        <v>228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539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228</v>
      </c>
      <c r="B20" t="s">
        <v>228</v>
      </c>
      <c r="D20" t="s">
        <v>228</v>
      </c>
      <c r="F20" s="65">
        <v>0</v>
      </c>
      <c r="G20" t="s">
        <v>228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233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D22" t="s">
        <v>228</v>
      </c>
      <c r="F22" s="65">
        <v>0</v>
      </c>
      <c r="G22" t="s">
        <v>228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235</v>
      </c>
    </row>
    <row r="24" spans="1:14">
      <c r="A24" s="85" t="s">
        <v>287</v>
      </c>
    </row>
    <row r="25" spans="1:14">
      <c r="A25" s="85" t="s">
        <v>288</v>
      </c>
    </row>
    <row r="26" spans="1:14">
      <c r="A26" s="85" t="s">
        <v>289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f>F10</f>
        <v>73907.049467612596</v>
      </c>
      <c r="G9" s="64">
        <v>1</v>
      </c>
      <c r="H9" s="64">
        <f>F9/'סכום נכסי הקרן'!$C$41</f>
        <v>2.0400753652084689E-2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73907.049467612596</v>
      </c>
      <c r="G10" s="68">
        <v>1</v>
      </c>
      <c r="H10" s="68">
        <f>F10/'סכום נכסי הקרן'!$C$41</f>
        <v>2.0400753652084689E-2</v>
      </c>
    </row>
    <row r="11" spans="1:54">
      <c r="A11" s="67" t="s">
        <v>1113</v>
      </c>
      <c r="D11" s="68">
        <v>0</v>
      </c>
      <c r="E11" s="16"/>
      <c r="F11" s="69">
        <f>SUM(F12:F13)</f>
        <v>73907.049467612596</v>
      </c>
      <c r="G11" s="68">
        <v>1</v>
      </c>
      <c r="H11" s="68">
        <f>F11/'סכום נכסי הקרן'!$C$41</f>
        <v>2.0400753652084689E-2</v>
      </c>
    </row>
    <row r="12" spans="1:54">
      <c r="A12" t="s">
        <v>1114</v>
      </c>
      <c r="B12" t="s">
        <v>1115</v>
      </c>
      <c r="C12" t="s">
        <v>1116</v>
      </c>
      <c r="D12" s="66">
        <v>0</v>
      </c>
      <c r="E12" t="s">
        <v>101</v>
      </c>
      <c r="F12" s="65">
        <v>43371.250104531398</v>
      </c>
      <c r="G12" s="66">
        <f>F12/$F$9</f>
        <v>0.58683509106309895</v>
      </c>
      <c r="H12" s="66">
        <f>F12/'סכום נכסי הקרן'!$C$41</f>
        <v>1.1971878127176967E-2</v>
      </c>
      <c r="I12" t="s">
        <v>1117</v>
      </c>
    </row>
    <row r="13" spans="1:54">
      <c r="A13" t="s">
        <v>1118</v>
      </c>
      <c r="B13" t="s">
        <v>1115</v>
      </c>
      <c r="C13" t="s">
        <v>1116</v>
      </c>
      <c r="D13" s="66">
        <v>0</v>
      </c>
      <c r="E13" t="s">
        <v>101</v>
      </c>
      <c r="F13" s="65">
        <v>30535.799363081202</v>
      </c>
      <c r="G13" s="66">
        <f>F13/$F$9</f>
        <v>0.41316490893690105</v>
      </c>
      <c r="H13" s="66">
        <f>F13/'סכום נכסי הקרן'!$C$41</f>
        <v>8.4288755249077221E-3</v>
      </c>
      <c r="I13" t="s">
        <v>1117</v>
      </c>
    </row>
    <row r="14" spans="1:54">
      <c r="A14" s="67" t="s">
        <v>1119</v>
      </c>
      <c r="D14" s="68">
        <v>0</v>
      </c>
      <c r="E14" s="16"/>
      <c r="F14" s="69">
        <v>0</v>
      </c>
      <c r="G14" s="68">
        <v>0</v>
      </c>
      <c r="H14" s="68">
        <f>F14/'סכום נכסי הקרן'!$C$41</f>
        <v>0</v>
      </c>
    </row>
    <row r="15" spans="1:54">
      <c r="A15" t="s">
        <v>228</v>
      </c>
      <c r="D15" s="66">
        <v>0</v>
      </c>
      <c r="E15" t="s">
        <v>228</v>
      </c>
      <c r="F15" s="65">
        <v>0</v>
      </c>
      <c r="G15" s="66">
        <v>0</v>
      </c>
      <c r="H15" s="66">
        <f>F15/'סכום נכסי הקרן'!$C$41</f>
        <v>0</v>
      </c>
    </row>
    <row r="16" spans="1:54">
      <c r="A16" s="67" t="s">
        <v>233</v>
      </c>
      <c r="D16" s="68">
        <v>0</v>
      </c>
      <c r="E16" s="16"/>
      <c r="F16" s="69">
        <v>0</v>
      </c>
      <c r="G16" s="68">
        <v>0</v>
      </c>
      <c r="H16" s="68">
        <f>F16/'סכום נכסי הקרן'!$C$41</f>
        <v>0</v>
      </c>
    </row>
    <row r="17" spans="1:8">
      <c r="A17" s="67" t="s">
        <v>1113</v>
      </c>
      <c r="D17" s="68">
        <v>0</v>
      </c>
      <c r="E17" s="16"/>
      <c r="F17" s="69">
        <v>0</v>
      </c>
      <c r="G17" s="68">
        <v>0</v>
      </c>
      <c r="H17" s="68">
        <f>F17/'סכום נכסי הקרן'!$C$41</f>
        <v>0</v>
      </c>
    </row>
    <row r="18" spans="1:8">
      <c r="A18" t="s">
        <v>228</v>
      </c>
      <c r="D18" s="66">
        <v>0</v>
      </c>
      <c r="E18" t="s">
        <v>228</v>
      </c>
      <c r="F18" s="65">
        <v>0</v>
      </c>
      <c r="G18" s="66">
        <v>0</v>
      </c>
      <c r="H18" s="66">
        <f>F18/'סכום נכסי הקרן'!$C$41</f>
        <v>0</v>
      </c>
    </row>
    <row r="19" spans="1:8">
      <c r="A19" s="67" t="s">
        <v>1119</v>
      </c>
      <c r="D19" s="68">
        <v>0</v>
      </c>
      <c r="E19" s="16"/>
      <c r="F19" s="69">
        <v>0</v>
      </c>
      <c r="G19" s="68">
        <v>0</v>
      </c>
      <c r="H19" s="68">
        <f>F19/'סכום נכסי הקרן'!$C$41</f>
        <v>0</v>
      </c>
    </row>
    <row r="20" spans="1:8">
      <c r="A20" t="s">
        <v>228</v>
      </c>
      <c r="D20" s="66">
        <v>0</v>
      </c>
      <c r="E20" t="s">
        <v>228</v>
      </c>
      <c r="F20" s="65">
        <v>0</v>
      </c>
      <c r="G20" s="66">
        <v>0</v>
      </c>
      <c r="H20" s="66">
        <f>F20/'סכום נכסי הקרן'!$C$41</f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  <row r="844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23750.444197289999</v>
      </c>
      <c r="I9" s="64">
        <v>1</v>
      </c>
      <c r="J9" s="64">
        <v>6.7000000000000002E-3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B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23750.444197289999</v>
      </c>
      <c r="I12" s="68">
        <v>1</v>
      </c>
      <c r="J12" s="68">
        <v>6.7000000000000002E-3</v>
      </c>
    </row>
    <row r="13" spans="1:59">
      <c r="A13" t="s">
        <v>1120</v>
      </c>
      <c r="B13" t="s">
        <v>1121</v>
      </c>
      <c r="C13" t="s">
        <v>228</v>
      </c>
      <c r="D13" t="s">
        <v>896</v>
      </c>
      <c r="E13" s="66">
        <v>0</v>
      </c>
      <c r="F13" t="s">
        <v>105</v>
      </c>
      <c r="G13" s="66">
        <v>0</v>
      </c>
      <c r="H13" s="65">
        <v>200.04</v>
      </c>
      <c r="I13" s="66">
        <v>8.3999999999999995E-3</v>
      </c>
      <c r="J13" s="66">
        <v>1E-4</v>
      </c>
    </row>
    <row r="14" spans="1:59">
      <c r="A14" t="s">
        <v>1122</v>
      </c>
      <c r="B14" t="s">
        <v>1123</v>
      </c>
      <c r="C14" t="s">
        <v>228</v>
      </c>
      <c r="D14" t="s">
        <v>896</v>
      </c>
      <c r="E14" s="66">
        <v>0</v>
      </c>
      <c r="F14" t="s">
        <v>201</v>
      </c>
      <c r="G14" s="66">
        <v>0</v>
      </c>
      <c r="H14" s="65">
        <v>1389.1840972350001</v>
      </c>
      <c r="I14" s="66">
        <v>5.8500000000000003E-2</v>
      </c>
      <c r="J14" s="66">
        <v>4.0000000000000002E-4</v>
      </c>
    </row>
    <row r="15" spans="1:59">
      <c r="A15" t="s">
        <v>1124</v>
      </c>
      <c r="B15" t="s">
        <v>1125</v>
      </c>
      <c r="C15" t="s">
        <v>228</v>
      </c>
      <c r="D15" t="s">
        <v>896</v>
      </c>
      <c r="E15" s="66">
        <v>0</v>
      </c>
      <c r="F15" t="s">
        <v>112</v>
      </c>
      <c r="G15" s="66">
        <v>0</v>
      </c>
      <c r="H15" s="65">
        <v>1198.584995959</v>
      </c>
      <c r="I15" s="66">
        <v>5.0500000000000003E-2</v>
      </c>
      <c r="J15" s="66">
        <v>2.9999999999999997E-4</v>
      </c>
    </row>
    <row r="16" spans="1:59">
      <c r="A16" t="s">
        <v>1126</v>
      </c>
      <c r="B16" t="s">
        <v>1127</v>
      </c>
      <c r="C16" t="s">
        <v>228</v>
      </c>
      <c r="D16" t="s">
        <v>896</v>
      </c>
      <c r="E16" s="66">
        <v>0</v>
      </c>
      <c r="F16" t="s">
        <v>109</v>
      </c>
      <c r="G16" s="66">
        <v>0</v>
      </c>
      <c r="H16" s="65">
        <v>4140.7786388759996</v>
      </c>
      <c r="I16" s="66">
        <v>0.17430000000000001</v>
      </c>
      <c r="J16" s="66">
        <v>1.1999999999999999E-3</v>
      </c>
    </row>
    <row r="17" spans="1:10">
      <c r="A17" t="s">
        <v>1128</v>
      </c>
      <c r="B17" t="s">
        <v>1129</v>
      </c>
      <c r="C17" t="s">
        <v>228</v>
      </c>
      <c r="D17" t="s">
        <v>896</v>
      </c>
      <c r="E17" s="66">
        <v>0</v>
      </c>
      <c r="F17" t="s">
        <v>105</v>
      </c>
      <c r="G17" s="66">
        <v>0</v>
      </c>
      <c r="H17" s="65">
        <v>16821.85646522</v>
      </c>
      <c r="I17" s="66">
        <v>0.70830000000000004</v>
      </c>
      <c r="J17" s="66">
        <v>4.7999999999999996E-3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8"/>
  <sheetViews>
    <sheetView rightToLeft="1" workbookViewId="0">
      <selection activeCell="A6" sqref="A6"/>
    </sheetView>
  </sheetViews>
  <sheetFormatPr defaultColWidth="9.140625" defaultRowHeight="18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customWidth="1"/>
    <col min="5" max="5" width="6" style="16" customWidth="1"/>
    <col min="6" max="6" width="7.85546875" style="16" customWidth="1"/>
    <col min="7" max="7" width="8.140625" style="16" customWidth="1"/>
    <col min="8" max="8" width="6.28515625" style="16" customWidth="1"/>
    <col min="9" max="9" width="8" style="16" customWidth="1"/>
    <col min="10" max="10" width="8.7109375" style="16" customWidth="1"/>
    <col min="11" max="11" width="10" style="16" customWidth="1"/>
    <col min="12" max="12" width="9.5703125" style="16" customWidth="1"/>
    <col min="13" max="13" width="6.140625" style="16" customWidth="1"/>
    <col min="14" max="15" width="5.7109375" style="16" customWidth="1"/>
    <col min="16" max="16" width="6.85546875" style="16" customWidth="1"/>
    <col min="17" max="17" width="6.42578125" style="14" customWidth="1"/>
    <col min="18" max="18" width="6.7109375" style="14" customWidth="1"/>
    <col min="19" max="19" width="7.28515625" style="14" customWidth="1"/>
    <col min="20" max="31" width="5.7109375" style="14" customWidth="1"/>
    <col min="32" max="16384" width="9.140625" style="14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2">
        <f>SUM(B11:B18)</f>
        <v>67297.950528087182</v>
      </c>
    </row>
    <row r="11" spans="1:16">
      <c r="A11" s="71" t="s">
        <v>1130</v>
      </c>
      <c r="B11" s="73">
        <v>6631.5727159999979</v>
      </c>
      <c r="C11" s="70">
        <v>44407</v>
      </c>
    </row>
    <row r="12" spans="1:16">
      <c r="A12" s="71" t="s">
        <v>1131</v>
      </c>
      <c r="B12" s="73">
        <v>5428.7950000000001</v>
      </c>
      <c r="C12" s="70">
        <v>44961</v>
      </c>
    </row>
    <row r="13" spans="1:16">
      <c r="A13" s="71" t="s">
        <v>1132</v>
      </c>
      <c r="B13" s="73">
        <v>7303.0016799999994</v>
      </c>
      <c r="C13" s="70">
        <v>44561</v>
      </c>
    </row>
    <row r="14" spans="1:16">
      <c r="A14" s="71" t="s">
        <v>1133</v>
      </c>
      <c r="B14" s="73">
        <v>4083.3831799999998</v>
      </c>
      <c r="C14" s="70">
        <v>44311</v>
      </c>
    </row>
    <row r="15" spans="1:16">
      <c r="A15" s="71" t="s">
        <v>1134</v>
      </c>
      <c r="B15" s="73">
        <v>8876.2199999999993</v>
      </c>
      <c r="C15" s="70">
        <v>44854</v>
      </c>
    </row>
    <row r="16" spans="1:16">
      <c r="A16" s="71" t="s">
        <v>1135</v>
      </c>
      <c r="B16" s="73">
        <v>6836.5899520871999</v>
      </c>
      <c r="C16" s="70">
        <v>45307</v>
      </c>
    </row>
    <row r="17" spans="1:3">
      <c r="A17" s="71" t="s">
        <v>1136</v>
      </c>
      <c r="B17" s="73">
        <v>23788.802</v>
      </c>
      <c r="C17" s="70">
        <v>44926</v>
      </c>
    </row>
    <row r="18" spans="1:3">
      <c r="A18" s="71" t="s">
        <v>1137</v>
      </c>
      <c r="B18" s="73">
        <v>4349.5860000000002</v>
      </c>
      <c r="C18" s="70">
        <v>44926</v>
      </c>
    </row>
    <row r="19" spans="1:3">
      <c r="A19" s="67" t="s">
        <v>233</v>
      </c>
      <c r="B19" s="72">
        <f>SUM(B20:B28)</f>
        <v>57332.530079839999</v>
      </c>
    </row>
    <row r="20" spans="1:3">
      <c r="A20" s="71" t="s">
        <v>1138</v>
      </c>
      <c r="B20" s="73">
        <v>1103.7740439999998</v>
      </c>
      <c r="C20" s="70">
        <v>44347</v>
      </c>
    </row>
    <row r="21" spans="1:3">
      <c r="A21" s="71" t="s">
        <v>1139</v>
      </c>
      <c r="B21" s="73">
        <v>5085.863636</v>
      </c>
      <c r="C21" s="70">
        <v>44926</v>
      </c>
    </row>
    <row r="22" spans="1:3">
      <c r="A22" s="71" t="s">
        <v>1140</v>
      </c>
      <c r="B22" s="73">
        <v>11130.065568</v>
      </c>
      <c r="C22" s="70">
        <v>44926</v>
      </c>
    </row>
    <row r="23" spans="1:3">
      <c r="A23" s="71" t="s">
        <v>1141</v>
      </c>
      <c r="B23" s="73">
        <v>5711.2753599999996</v>
      </c>
      <c r="C23" s="70">
        <v>44926</v>
      </c>
    </row>
    <row r="24" spans="1:3">
      <c r="A24" s="71" t="s">
        <v>1142</v>
      </c>
      <c r="B24" s="73">
        <v>2998.579596</v>
      </c>
      <c r="C24" s="70">
        <v>44926</v>
      </c>
    </row>
    <row r="25" spans="1:3">
      <c r="A25" s="71" t="s">
        <v>1143</v>
      </c>
      <c r="B25" s="73">
        <v>2599.3523665199996</v>
      </c>
      <c r="C25" s="70">
        <v>44977</v>
      </c>
    </row>
    <row r="26" spans="1:3">
      <c r="A26" s="71" t="s">
        <v>1144</v>
      </c>
      <c r="B26" s="73">
        <v>3763.8426513399986</v>
      </c>
      <c r="C26" s="70">
        <v>45859</v>
      </c>
    </row>
    <row r="27" spans="1:3">
      <c r="A27" s="71" t="s">
        <v>1145</v>
      </c>
      <c r="B27" s="73">
        <v>9777.5243805200007</v>
      </c>
      <c r="C27" s="70">
        <v>45658</v>
      </c>
    </row>
    <row r="28" spans="1:3">
      <c r="A28" s="71" t="s">
        <v>1046</v>
      </c>
      <c r="B28" s="73">
        <v>15162.252477460001</v>
      </c>
      <c r="C28" s="70">
        <v>45748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235</v>
      </c>
      <c r="C24" s="14"/>
    </row>
    <row r="25" spans="1:15">
      <c r="A25" s="85" t="s">
        <v>287</v>
      </c>
      <c r="C25" s="14"/>
    </row>
    <row r="26" spans="1:15">
      <c r="A26" s="85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939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940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539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235</v>
      </c>
      <c r="C24" s="14"/>
    </row>
    <row r="25" spans="1:15">
      <c r="A25" s="85" t="s">
        <v>287</v>
      </c>
      <c r="C25" s="14"/>
    </row>
    <row r="26" spans="1:15">
      <c r="A26" s="85" t="s">
        <v>289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939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228</v>
      </c>
      <c r="B12" t="s">
        <v>228</v>
      </c>
      <c r="C12" t="s">
        <v>228</v>
      </c>
      <c r="D12" t="s">
        <v>228</v>
      </c>
      <c r="E12" s="13"/>
      <c r="F12" s="13"/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940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228</v>
      </c>
      <c r="B14" t="s">
        <v>228</v>
      </c>
      <c r="C14" t="s">
        <v>228</v>
      </c>
      <c r="D14" t="s">
        <v>228</v>
      </c>
      <c r="E14" s="13"/>
      <c r="F14" s="13"/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228</v>
      </c>
      <c r="B16" t="s">
        <v>228</v>
      </c>
      <c r="C16" t="s">
        <v>228</v>
      </c>
      <c r="D16" t="s">
        <v>228</v>
      </c>
      <c r="E16" s="13"/>
      <c r="F16" s="13"/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539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228</v>
      </c>
      <c r="B18" t="s">
        <v>228</v>
      </c>
      <c r="C18" t="s">
        <v>228</v>
      </c>
      <c r="D18" t="s">
        <v>228</v>
      </c>
      <c r="E18" s="13"/>
      <c r="F18" s="13"/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235</v>
      </c>
      <c r="C24" s="14"/>
    </row>
    <row r="25" spans="1:22">
      <c r="A25" s="85" t="s">
        <v>287</v>
      </c>
      <c r="C25" s="14"/>
    </row>
    <row r="26" spans="1:22">
      <c r="A26" s="85" t="s">
        <v>288</v>
      </c>
      <c r="C26" s="14"/>
    </row>
    <row r="27" spans="1:22">
      <c r="A27" s="85" t="s">
        <v>289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BA6C9-8B98-4440-A4C5-C8645B8ED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83AF9A6F-208D-4D0B-889E-69943F3BA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4ABD13-49D1-48CB-AE6B-4CA9AB005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520042177_b62_0121</dc:title>
  <dc:creator>Yuli</dc:creator>
  <cp:lastModifiedBy>User</cp:lastModifiedBy>
  <dcterms:created xsi:type="dcterms:W3CDTF">2015-11-10T09:34:27Z</dcterms:created>
  <dcterms:modified xsi:type="dcterms:W3CDTF">2022-01-30T17:50:45Z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