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E16" i="1" l="1"/>
  <c r="E14" i="1"/>
  <c r="E12" i="1"/>
  <c r="E10" i="1"/>
  <c r="B10" i="27" l="1"/>
  <c r="B21" i="27"/>
  <c r="B9" i="27" l="1"/>
  <c r="C42" i="1" s="1"/>
  <c r="J41" i="7"/>
  <c r="J36" i="7"/>
  <c r="J42" i="7"/>
  <c r="J31" i="7" l="1"/>
  <c r="J30" i="7" s="1"/>
  <c r="J10" i="7" s="1"/>
  <c r="C16" i="1" s="1"/>
  <c r="C41" i="1" s="1"/>
  <c r="G16" i="1" l="1"/>
</calcChain>
</file>

<file path=xl/sharedStrings.xml><?xml version="1.0" encoding="utf-8"?>
<sst xmlns="http://schemas.openxmlformats.org/spreadsheetml/2006/main" count="5021" uniqueCount="1333">
  <si>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</si>
  <si>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</si>
  <si>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</si>
  <si>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</si>
  <si>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</si>
  <si>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</si>
  <si>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</si>
  <si>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</si>
  <si>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</si>
  <si>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</si>
  <si>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</si>
  <si>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</si>
  <si>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</si>
  <si>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</si>
  <si>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</si>
  <si>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</si>
  <si>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</si>
  <si>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</si>
  <si>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</si>
  <si>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</si>
  <si>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</si>
  <si>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</si>
  <si>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</si>
  <si>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</si>
  <si>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</si>
  <si>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</si>
  <si>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</si>
  <si>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</si>
  <si>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</si>
  <si>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</si>
  <si>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</si>
  <si>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</si>
  <si>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</si>
  <si>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</si>
  <si>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</si>
  <si>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</si>
  <si>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</si>
  <si>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</si>
  <si>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</si>
  <si>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</si>
  <si>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</si>
  <si>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</si>
  <si>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</si>
  <si>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</si>
  <si>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</si>
  <si>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</si>
  <si>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</si>
  <si>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</si>
  <si>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</si>
  <si>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</si>
  <si>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</si>
  <si>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</si>
  <si>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</si>
  <si>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</si>
  <si>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</si>
  <si>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</si>
  <si>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</si>
  <si>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</si>
  <si>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</si>
  <si>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</si>
  <si>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</si>
  <si>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</si>
  <si>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</si>
  <si>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</si>
  <si>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</si>
  <si>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</si>
  <si>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</si>
  <si>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</si>
  <si>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</si>
  <si>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</si>
  <si>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</si>
  <si>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</si>
  <si>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</si>
  <si>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</si>
  <si>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</si>
  <si>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</si>
  <si>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</si>
  <si>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</si>
  <si>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</si>
  <si>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</si>
  <si>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</si>
  <si>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</si>
  <si>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</si>
  <si>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</si>
  <si>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</si>
  <si>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</si>
  <si>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</si>
  <si>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</si>
  <si>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</si>
  <si>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</si>
  <si>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</si>
  <si>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</si>
  <si>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</si>
  <si>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</si>
  <si>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</si>
  <si>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</si>
  <si>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</si>
  <si>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</si>
  <si>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</si>
  <si>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</si>
  <si>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</si>
  <si>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</si>
  <si>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</si>
  <si>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</si>
  <si>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</si>
  <si>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</si>
  <si>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</si>
  <si>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</si>
  <si>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</si>
  <si>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</si>
  <si>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</si>
  <si>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</si>
  <si>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</si>
  <si>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</si>
  <si>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</si>
  <si>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</si>
  <si>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</si>
  <si>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</si>
  <si>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</si>
  <si>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</si>
  <si>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</si>
  <si>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</si>
  <si>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</si>
  <si>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</si>
  <si>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</si>
  <si>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</si>
  <si>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</si>
  <si>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</si>
  <si>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</si>
  <si>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</si>
  <si>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</si>
  <si>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</si>
  <si>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</si>
  <si>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</si>
  <si>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</si>
  <si>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</si>
  <si>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</si>
  <si>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</si>
  <si>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</si>
  <si>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</si>
  <si>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</si>
  <si>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</si>
  <si>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</si>
  <si>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</si>
  <si>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</si>
  <si>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</si>
  <si>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</si>
  <si>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</si>
  <si>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</si>
  <si>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</si>
  <si>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</si>
  <si>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</si>
  <si>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</si>
  <si>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</si>
  <si>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</si>
  <si>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</si>
  <si>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</si>
  <si>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</si>
  <si>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</si>
  <si>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</si>
  <si>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</si>
  <si>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</si>
  <si>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</si>
  <si>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</si>
  <si>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</si>
  <si>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</si>
  <si>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</si>
  <si>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</si>
  <si>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</si>
  <si>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</si>
  <si>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</si>
  <si>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</si>
  <si>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</si>
  <si>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</si>
  <si>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</si>
  <si>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</si>
  <si>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</si>
  <si>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</si>
  <si>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</si>
  <si>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</si>
  <si>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</si>
  <si>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</si>
  <si>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</si>
  <si>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</si>
  <si>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</si>
  <si>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</si>
  <si>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</si>
  <si>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</si>
  <si>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</si>
  <si>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</si>
  <si>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</si>
  <si>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</si>
  <si>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</si>
  <si>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</si>
  <si>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</si>
  <si>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</si>
  <si>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</si>
  <si>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</si>
  <si>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</si>
  <si>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</si>
  <si>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</si>
  <si>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</si>
  <si>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</si>
  <si>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</si>
  <si>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</si>
  <si>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</si>
  <si>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</si>
  <si>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</si>
  <si>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</si>
  <si>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</si>
  <si>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</si>
  <si>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</si>
  <si>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</si>
  <si>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</si>
  <si>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</si>
  <si>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</si>
  <si>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</si>
  <si>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</si>
  <si>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</si>
  <si>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</si>
  <si>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</si>
  <si>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</si>
  <si>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</si>
  <si>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</si>
  <si>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</si>
  <si>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</si>
  <si>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</si>
  <si>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</si>
  <si>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</si>
  <si>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</si>
  <si>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</si>
  <si>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</si>
  <si>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</si>
  <si>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</si>
  <si>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</si>
  <si>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</si>
  <si>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</si>
  <si>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</si>
  <si>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</si>
  <si>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</si>
  <si>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</si>
  <si>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</si>
  <si>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</si>
  <si>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</si>
  <si>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</si>
  <si>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</si>
  <si>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</si>
  <si>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ממצמ0923</t>
  </si>
  <si>
    <t>1128081</t>
  </si>
  <si>
    <t>15/08/19</t>
  </si>
  <si>
    <t>ממשלתי צמוד 0545</t>
  </si>
  <si>
    <t>1134865</t>
  </si>
  <si>
    <t>12/03/20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</si>
  <si>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</si>
  <si>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</si>
  <si>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</si>
  <si>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</si>
  <si>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</si>
  <si>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</si>
  <si>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</si>
  <si>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</si>
  <si>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720- בנק ישראל- מק"מ</t>
  </si>
  <si>
    <t>8200727</t>
  </si>
  <si>
    <t>15/07/19</t>
  </si>
  <si>
    <t>מק"מ 420- בנק ישראל- מק"מ</t>
  </si>
  <si>
    <t>8200420</t>
  </si>
  <si>
    <t>30/05/19</t>
  </si>
  <si>
    <t>סה"כ שחר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</si>
  <si>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</si>
  <si>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</si>
  <si>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</si>
  <si>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</si>
  <si>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</si>
  <si>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</si>
  <si>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</si>
  <si>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ממשלתי 0122- האוצר - ממשלתית שקלית</t>
  </si>
  <si>
    <t>1123272</t>
  </si>
  <si>
    <t>27/02/20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</si>
  <si>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</si>
  <si>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</si>
  <si>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</si>
  <si>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</si>
  <si>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</si>
  <si>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22/03/20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</si>
  <si>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</si>
  <si>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</si>
  <si>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</si>
  <si>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</si>
  <si>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</si>
  <si>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</si>
  <si>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</si>
  <si>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</si>
  <si>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</si>
  <si>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</si>
  <si>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</si>
  <si>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</si>
  <si>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</si>
  <si>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</si>
  <si>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</si>
  <si>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</si>
  <si>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</si>
  <si>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</si>
  <si>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</si>
  <si>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</si>
  <si>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</si>
  <si>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</si>
  <si>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</si>
  <si>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</si>
  <si>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</si>
  <si>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</si>
  <si>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</si>
  <si>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</si>
  <si>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</si>
  <si>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</si>
  <si>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</si>
  <si>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נדל"ן מניב</t>
  </si>
  <si>
    <t>22/01/19</t>
  </si>
  <si>
    <t>עזריאלי אג"ח ו- קבוצת עזריאלי</t>
  </si>
  <si>
    <t>1156611</t>
  </si>
  <si>
    <t>26/03/20</t>
  </si>
  <si>
    <t>פועלים הנפקות אג"ח 10</t>
  </si>
  <si>
    <t>1940402</t>
  </si>
  <si>
    <t>16/08/16</t>
  </si>
  <si>
    <t>אמות אג3- אמות</t>
  </si>
  <si>
    <t>1117357</t>
  </si>
  <si>
    <t>520026683</t>
  </si>
  <si>
    <t>01/03/16</t>
  </si>
  <si>
    <t>חשמל אג27</t>
  </si>
  <si>
    <t>6000210</t>
  </si>
  <si>
    <t>520000472</t>
  </si>
  <si>
    <t>אנרגיה</t>
  </si>
  <si>
    <t>29/03/20</t>
  </si>
  <si>
    <t>לאומי שה נד 300- לאומי</t>
  </si>
  <si>
    <t>6040257</t>
  </si>
  <si>
    <t>520018078</t>
  </si>
  <si>
    <t>פועלים הנ שה נד 1- פועלים הנפקות</t>
  </si>
  <si>
    <t>1940444</t>
  </si>
  <si>
    <t>19/10/15</t>
  </si>
  <si>
    <t>אדמה אגח  2</t>
  </si>
  <si>
    <t>1110915</t>
  </si>
  <si>
    <t>520043605</t>
  </si>
  <si>
    <t>כימיה, גומי ופלסטיק</t>
  </si>
  <si>
    <t>ביג אג"ח 12- ביג</t>
  </si>
  <si>
    <t>1156231</t>
  </si>
  <si>
    <t>513623314</t>
  </si>
  <si>
    <t>ביג אג"ח 15- ביג</t>
  </si>
  <si>
    <t>1162221</t>
  </si>
  <si>
    <t>09/03/20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</si>
  <si>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</si>
  <si>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</si>
  <si>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</si>
  <si>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</si>
  <si>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</si>
  <si>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</si>
  <si>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</si>
  <si>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</si>
  <si>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</si>
  <si>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</si>
  <si>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</si>
  <si>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</si>
  <si>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</si>
  <si>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</si>
  <si>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</si>
  <si>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</si>
  <si>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</si>
  <si>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</si>
  <si>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</si>
  <si>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</si>
  <si>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</si>
  <si>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</si>
  <si>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</si>
  <si>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רבוע נדלן אגח ו- רבוע נדלן</t>
  </si>
  <si>
    <t>1140607</t>
  </si>
  <si>
    <t>513765859</t>
  </si>
  <si>
    <t>15/03/20</t>
  </si>
  <si>
    <t>אלרוב נדל"ן אגח 2- אלרוב נדל"ן</t>
  </si>
  <si>
    <t>3870094</t>
  </si>
  <si>
    <t>520038894</t>
  </si>
  <si>
    <t>אלרוב נדלן אגח ה- אלרוב נדל"ן</t>
  </si>
  <si>
    <t>3870169</t>
  </si>
  <si>
    <t>15/12/19</t>
  </si>
  <si>
    <t>אשטרום נכ אגח10</t>
  </si>
  <si>
    <t>2510204</t>
  </si>
  <si>
    <t>520036617</t>
  </si>
  <si>
    <t>25/12/18</t>
  </si>
  <si>
    <t>בזן       אגח ז- בתי זיקוק</t>
  </si>
  <si>
    <t>2590438</t>
  </si>
  <si>
    <t>520036658</t>
  </si>
  <si>
    <t>חברה לישראל אג"ח 7- חברה לישראל</t>
  </si>
  <si>
    <t>5760160</t>
  </si>
  <si>
    <t>520028010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</si>
  <si>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</si>
  <si>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</si>
  <si>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</si>
  <si>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</si>
  <si>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</si>
  <si>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</si>
  <si>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</si>
  <si>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</si>
  <si>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</si>
  <si>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</si>
  <si>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שיכון ובינוי אג6- שיכון ובינוי</t>
  </si>
  <si>
    <t>1129733</t>
  </si>
  <si>
    <t>520036104</t>
  </si>
  <si>
    <t>12/03/18</t>
  </si>
  <si>
    <t>אדגר אג"ח 9- אדגר השקעות</t>
  </si>
  <si>
    <t>1820190</t>
  </si>
  <si>
    <t>520035171</t>
  </si>
  <si>
    <t>בזן אגח 1- בתי זיקוק</t>
  </si>
  <si>
    <t>2590255</t>
  </si>
  <si>
    <t>דה לסר אג4- דה לסר</t>
  </si>
  <si>
    <t>1132059</t>
  </si>
  <si>
    <t>1513</t>
  </si>
  <si>
    <t>מישורים אגח ח'- מישורים</t>
  </si>
  <si>
    <t>1143163</t>
  </si>
  <si>
    <t>511491839</t>
  </si>
  <si>
    <t>25/02/20</t>
  </si>
  <si>
    <t>אינטר גרין אג1- אינטר גרין</t>
  </si>
  <si>
    <t>1142652</t>
  </si>
  <si>
    <t>513182345</t>
  </si>
  <si>
    <t>לא מדורג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</si>
  <si>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</si>
  <si>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</si>
  <si>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</si>
  <si>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</si>
  <si>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</si>
  <si>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</si>
  <si>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</si>
  <si>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</si>
  <si>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</si>
  <si>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</si>
  <si>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</si>
  <si>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</si>
  <si>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</si>
  <si>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</si>
  <si>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</si>
  <si>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</si>
  <si>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</si>
  <si>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</si>
  <si>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תעשיה אוירית אג"ח 4</t>
  </si>
  <si>
    <t>1133131</t>
  </si>
  <si>
    <t>520027194</t>
  </si>
  <si>
    <t>ביטחוניות</t>
  </si>
  <si>
    <t>אגוד הנפ  אגח ח</t>
  </si>
  <si>
    <t>1133503</t>
  </si>
  <si>
    <t>513668277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</si>
  <si>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</si>
  <si>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</si>
  <si>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</si>
  <si>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</si>
  <si>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</si>
  <si>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</si>
  <si>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</si>
  <si>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הראל הנ אג14- הראל הנפקות</t>
  </si>
  <si>
    <t>1143122</t>
  </si>
  <si>
    <t>513834200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</si>
  <si>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</si>
  <si>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</si>
  <si>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</si>
  <si>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</si>
  <si>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</si>
  <si>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</si>
  <si>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</si>
  <si>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</si>
  <si>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</si>
  <si>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</si>
  <si>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פניקס הון אגח ו- הפניקס גיוסי הון</t>
  </si>
  <si>
    <t>1136696</t>
  </si>
  <si>
    <t>514290345</t>
  </si>
  <si>
    <t>קרסו אגח א- קרסו מוטורס</t>
  </si>
  <si>
    <t>1136464</t>
  </si>
  <si>
    <t>514065283</t>
  </si>
  <si>
    <t>מסחר</t>
  </si>
  <si>
    <t>03/11/16</t>
  </si>
  <si>
    <t>אמ.ג'יג'י אגח ב- אמ.ג'י.ג'י</t>
  </si>
  <si>
    <t>1160811</t>
  </si>
  <si>
    <t>1761</t>
  </si>
  <si>
    <t>אמ.ג'יג'י אגח ב-פרמיה- אמ.ג'י.ג'י</t>
  </si>
  <si>
    <t>11608111</t>
  </si>
  <si>
    <t>26/02/20</t>
  </si>
  <si>
    <t>דמרי אג"ח 8- דמרי</t>
  </si>
  <si>
    <t>1153725</t>
  </si>
  <si>
    <t>511399388</t>
  </si>
  <si>
    <t>לידר אגח ז- לידר השקעות</t>
  </si>
  <si>
    <t>3180338</t>
  </si>
  <si>
    <t>520037664</t>
  </si>
  <si>
    <t>מויניאן אג"ח א'- מויניאן לימיטד</t>
  </si>
  <si>
    <t>1135656</t>
  </si>
  <si>
    <t>1643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</si>
  <si>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</si>
  <si>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</si>
  <si>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</si>
  <si>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</si>
  <si>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</si>
  <si>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</si>
  <si>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</si>
  <si>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</si>
  <si>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</si>
  <si>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</si>
  <si>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</si>
  <si>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</si>
  <si>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</si>
  <si>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</si>
  <si>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</si>
  <si>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</si>
  <si>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</si>
  <si>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</si>
  <si>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</si>
  <si>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</si>
  <si>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</si>
  <si>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</si>
  <si>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</si>
  <si>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</si>
  <si>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</si>
  <si>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</si>
  <si>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</si>
  <si>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</si>
  <si>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10</t>
  </si>
  <si>
    <t>5760236</t>
  </si>
  <si>
    <t>31/05/16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</si>
  <si>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</si>
  <si>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</si>
  <si>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</si>
  <si>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</si>
  <si>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</si>
  <si>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סלקום    אגח יב- סלקום</t>
  </si>
  <si>
    <t>1143080</t>
  </si>
  <si>
    <t>511930125</t>
  </si>
  <si>
    <t>אפי נכסים אגח י- אפי נכסים</t>
  </si>
  <si>
    <t>1160878</t>
  </si>
  <si>
    <t>510560188</t>
  </si>
  <si>
    <t>06/10/19</t>
  </si>
  <si>
    <t>בזן  אגח י'- בתי זיקוק</t>
  </si>
  <si>
    <t>2590511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</si>
  <si>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</si>
  <si>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</si>
  <si>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</si>
  <si>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</si>
  <si>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</si>
  <si>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</si>
  <si>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</si>
  <si>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</si>
  <si>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</si>
  <si>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</si>
  <si>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</si>
  <si>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</si>
  <si>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</si>
  <si>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</si>
  <si>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</si>
  <si>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</si>
  <si>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</si>
  <si>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</si>
  <si>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</si>
  <si>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</si>
  <si>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</si>
  <si>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</si>
  <si>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</si>
  <si>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</si>
  <si>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</si>
  <si>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</si>
  <si>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</si>
  <si>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</si>
  <si>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</si>
  <si>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</si>
  <si>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</si>
  <si>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</si>
  <si>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</si>
  <si>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</si>
  <si>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</si>
  <si>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04/10/18</t>
  </si>
  <si>
    <t>AA.ALCOA INC 5.4 04/21</t>
  </si>
  <si>
    <t>US013817AV33</t>
  </si>
  <si>
    <t>3200</t>
  </si>
  <si>
    <t>Materials</t>
  </si>
  <si>
    <t>Ba1</t>
  </si>
  <si>
    <t>Moodys</t>
  </si>
  <si>
    <t>11/03/20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</si>
  <si>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</si>
  <si>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</si>
  <si>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</si>
  <si>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</si>
  <si>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</si>
  <si>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</si>
  <si>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</si>
  <si>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</si>
  <si>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</si>
  <si>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</si>
  <si>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</si>
  <si>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</si>
  <si>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</si>
  <si>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</si>
  <si>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</si>
  <si>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</si>
  <si>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</si>
  <si>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</si>
  <si>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</si>
  <si>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</si>
  <si>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</si>
  <si>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</si>
  <si>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</si>
  <si>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</si>
  <si>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</si>
  <si>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</si>
  <si>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</si>
  <si>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</si>
  <si>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</si>
  <si>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</si>
  <si>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</si>
  <si>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</si>
  <si>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</si>
  <si>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</si>
  <si>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</si>
  <si>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</si>
  <si>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</si>
  <si>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</si>
  <si>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</si>
  <si>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</si>
  <si>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</si>
  <si>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</si>
  <si>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</si>
  <si>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</si>
  <si>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</si>
  <si>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</si>
  <si>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</si>
  <si>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</si>
  <si>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</si>
  <si>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</si>
  <si>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</si>
  <si>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</si>
  <si>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</si>
  <si>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</si>
  <si>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</si>
  <si>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</si>
  <si>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</si>
  <si>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</si>
  <si>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</si>
  <si>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</si>
  <si>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</si>
  <si>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</si>
  <si>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</si>
  <si>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</si>
  <si>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</si>
  <si>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</si>
  <si>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</si>
  <si>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</si>
  <si>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</si>
  <si>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</si>
  <si>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</si>
  <si>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</si>
  <si>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</si>
  <si>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</si>
  <si>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</si>
  <si>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</si>
  <si>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</si>
  <si>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</si>
  <si>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</si>
  <si>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</si>
  <si>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מבני תעשייה - פרמיה- מבני תעשיה</t>
  </si>
  <si>
    <t>2260191</t>
  </si>
  <si>
    <t>עזריאלי קבוצה</t>
  </si>
  <si>
    <t>1119478</t>
  </si>
  <si>
    <t>שיכון ובינוי- שיכון ובינוי</t>
  </si>
  <si>
    <t>1081942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</si>
  <si>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</si>
  <si>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</si>
  <si>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</si>
  <si>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</si>
  <si>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</si>
  <si>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</si>
  <si>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</si>
  <si>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</si>
  <si>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</si>
  <si>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</si>
  <si>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</si>
  <si>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</si>
  <si>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</si>
  <si>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</si>
  <si>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</si>
  <si>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</si>
  <si>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</si>
  <si>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</si>
  <si>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</si>
  <si>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</si>
  <si>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</si>
  <si>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</si>
  <si>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</si>
  <si>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</si>
  <si>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</si>
  <si>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</si>
  <si>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</si>
  <si>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</si>
  <si>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</si>
  <si>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</si>
  <si>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</si>
  <si>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</si>
  <si>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</si>
  <si>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</si>
  <si>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</si>
  <si>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</si>
  <si>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</si>
  <si>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</si>
  <si>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</si>
  <si>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</si>
  <si>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</si>
  <si>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</si>
  <si>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</si>
  <si>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</si>
  <si>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</si>
  <si>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</si>
  <si>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</si>
  <si>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</si>
  <si>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</si>
  <si>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</si>
  <si>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</si>
  <si>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</si>
  <si>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</si>
  <si>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</si>
  <si>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</si>
  <si>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</si>
  <si>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</si>
  <si>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520001736</t>
  </si>
  <si>
    <t>דמרי- דמרי</t>
  </si>
  <si>
    <t>1090315</t>
  </si>
  <si>
    <t>הכשרת הישוב - פרמיה- הכשרת הישוב</t>
  </si>
  <si>
    <t>6120101</t>
  </si>
  <si>
    <t>520020116</t>
  </si>
  <si>
    <t>הכשרת הישוב- הכשרת הישוב</t>
  </si>
  <si>
    <t>612010</t>
  </si>
  <si>
    <t>מגה אור- מגה אור</t>
  </si>
  <si>
    <t>1104488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</si>
  <si>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</si>
  <si>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</si>
  <si>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</si>
  <si>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</si>
  <si>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</si>
  <si>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</si>
  <si>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</si>
  <si>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</si>
  <si>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</si>
  <si>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</si>
  <si>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</si>
  <si>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</si>
  <si>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</si>
  <si>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</si>
  <si>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</si>
  <si>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</si>
  <si>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</si>
  <si>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</si>
  <si>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</si>
  <si>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</si>
  <si>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</si>
  <si>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</si>
  <si>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</si>
  <si>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</si>
  <si>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</si>
  <si>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</si>
  <si>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</si>
  <si>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</si>
  <si>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</si>
  <si>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</si>
  <si>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</si>
  <si>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</si>
  <si>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</si>
  <si>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</si>
  <si>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</si>
  <si>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</si>
  <si>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</si>
  <si>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</si>
  <si>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</si>
  <si>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</si>
  <si>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</si>
  <si>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</si>
  <si>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</si>
  <si>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</si>
  <si>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</si>
  <si>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משביר לצרכן- 365 המשביר</t>
  </si>
  <si>
    <t>1104959</t>
  </si>
  <si>
    <t>513389270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</si>
  <si>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</si>
  <si>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</si>
  <si>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</si>
  <si>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</si>
  <si>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</si>
  <si>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</si>
  <si>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</si>
  <si>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</si>
  <si>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</si>
  <si>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</si>
  <si>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</si>
  <si>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</si>
  <si>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</si>
  <si>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</si>
  <si>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</si>
  <si>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</si>
  <si>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</si>
  <si>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</si>
  <si>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</si>
  <si>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</si>
  <si>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</si>
  <si>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</si>
  <si>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</si>
  <si>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</si>
  <si>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</si>
  <si>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</si>
  <si>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</si>
  <si>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</si>
  <si>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</si>
  <si>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</si>
  <si>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</si>
  <si>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</si>
  <si>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</si>
  <si>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</si>
  <si>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</si>
  <si>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</si>
  <si>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</si>
  <si>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</si>
  <si>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</si>
  <si>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</si>
  <si>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</si>
  <si>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</si>
  <si>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</si>
  <si>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</si>
  <si>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</si>
  <si>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</si>
  <si>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</si>
  <si>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</si>
  <si>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</si>
  <si>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ADO PROPERTIES</t>
  </si>
  <si>
    <t>LU1250154413</t>
  </si>
  <si>
    <t>5160</t>
  </si>
  <si>
    <t>Real Estate</t>
  </si>
  <si>
    <t>ATRIUM EUROPEAN-ARTS AV- ATRIUM EUROPEAN</t>
  </si>
  <si>
    <t>JE00B3DCF752</t>
  </si>
  <si>
    <t>4595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</si>
  <si>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</si>
  <si>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</si>
  <si>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</si>
  <si>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</si>
  <si>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</si>
  <si>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</si>
  <si>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</si>
  <si>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</si>
  <si>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</si>
  <si>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</si>
  <si>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</si>
  <si>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</si>
  <si>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</si>
  <si>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</si>
  <si>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</si>
  <si>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</si>
  <si>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</si>
  <si>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</si>
  <si>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</si>
  <si>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</si>
  <si>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</si>
  <si>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</si>
  <si>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</si>
  <si>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</si>
  <si>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</si>
  <si>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</si>
  <si>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</si>
  <si>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</si>
  <si>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</si>
  <si>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</si>
  <si>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</si>
  <si>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</si>
  <si>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</si>
  <si>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</si>
  <si>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</si>
  <si>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</si>
  <si>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</si>
  <si>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</si>
  <si>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</si>
  <si>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</si>
  <si>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קסם ETF ת"א 35 (A4)- קסם קרנות נאמנות</t>
  </si>
  <si>
    <t>1146570</t>
  </si>
  <si>
    <t>510938608</t>
  </si>
  <si>
    <t>תכלית סל (A4) ת"א 90- תכלית מדדים</t>
  </si>
  <si>
    <t>1143783</t>
  </si>
  <si>
    <t>513534974</t>
  </si>
  <si>
    <t>פסגות ETF תא 35- פסגות קרנות מדד</t>
  </si>
  <si>
    <t>1148790</t>
  </si>
  <si>
    <t>קרנות סל</t>
  </si>
  <si>
    <t>קסם ת"א 75</t>
  </si>
  <si>
    <t>1117241</t>
  </si>
  <si>
    <t>תכלית סל (4A) ת"א בנקים- תכלית מדדים</t>
  </si>
  <si>
    <t>1143726</t>
  </si>
  <si>
    <t>סה"כ שמחקות מדדי מניות בחו"ל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</si>
  <si>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</si>
  <si>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</si>
  <si>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</si>
  <si>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</si>
  <si>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</si>
  <si>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</si>
  <si>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</si>
  <si>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</si>
  <si>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</si>
  <si>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</si>
  <si>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</si>
  <si>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</si>
  <si>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EWA - AUSTRALIA- BlackRock Fund Advisors</t>
  </si>
  <si>
    <t>US4642861037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</si>
  <si>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</si>
  <si>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</si>
  <si>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</si>
  <si>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</si>
  <si>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</si>
  <si>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100(דיבידנד לקבל)- INVESCO POWERSHARES</t>
  </si>
  <si>
    <t>US73935A1043</t>
  </si>
  <si>
    <t>1290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</si>
  <si>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</si>
  <si>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</si>
  <si>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</si>
  <si>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</si>
  <si>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</si>
  <si>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</si>
  <si>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</si>
  <si>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</si>
  <si>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</si>
  <si>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</si>
  <si>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</si>
  <si>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</si>
  <si>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</si>
  <si>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</si>
  <si>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</si>
  <si>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</si>
  <si>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</si>
  <si>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</si>
  <si>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</si>
  <si>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</si>
  <si>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</si>
  <si>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</si>
  <si>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</si>
  <si>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</si>
  <si>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</si>
  <si>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</si>
  <si>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</si>
  <si>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</si>
  <si>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</si>
  <si>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</si>
  <si>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</si>
  <si>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JPM EM - IEMB LN</t>
  </si>
  <si>
    <t>IE00B2NPKV68</t>
  </si>
  <si>
    <t>ISHARES LQD US IBOXX</t>
  </si>
  <si>
    <t>US4642872422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</si>
  <si>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</si>
  <si>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</si>
  <si>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</si>
  <si>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</si>
  <si>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</si>
  <si>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</si>
  <si>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</si>
  <si>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</si>
  <si>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</si>
  <si>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</si>
  <si>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</si>
  <si>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</si>
  <si>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</si>
  <si>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</si>
  <si>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BILLX US</t>
  </si>
  <si>
    <t>KYG4R71R1264</t>
  </si>
  <si>
    <t>5203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</si>
  <si>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</si>
  <si>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</si>
  <si>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</si>
  <si>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</si>
  <si>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</si>
  <si>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</si>
  <si>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</si>
  <si>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</si>
  <si>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</si>
  <si>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</si>
  <si>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</si>
  <si>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</si>
  <si>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</si>
  <si>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</si>
  <si>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</si>
  <si>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</si>
  <si>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CSA במטבע 20001 (OTC) - בטחונות</t>
  </si>
  <si>
    <t>77720001</t>
  </si>
  <si>
    <t>E-MINI S&amp;P-ESM0-20/03/2020</t>
  </si>
  <si>
    <t>BBG00NJLZF28</t>
  </si>
  <si>
    <t>FUT VAL USD - רוו"ה מחוזים</t>
  </si>
  <si>
    <t>415349</t>
  </si>
  <si>
    <t>GCM0 GOLD– 26/06/20</t>
  </si>
  <si>
    <t>BBG006QSWK33</t>
  </si>
  <si>
    <t>MINI NASDAQ-NQM0- 19/06/2020</t>
  </si>
  <si>
    <t>BBG00NJLZFD6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</si>
  <si>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</si>
  <si>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</si>
  <si>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</si>
  <si>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</si>
  <si>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</si>
  <si>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</si>
  <si>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</si>
  <si>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</si>
  <si>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</si>
  <si>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</si>
  <si>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</si>
  <si>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</si>
  <si>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</si>
  <si>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</si>
  <si>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</si>
  <si>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</si>
  <si>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</si>
  <si>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</si>
  <si>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</si>
  <si>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</si>
  <si>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</si>
  <si>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</si>
  <si>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</si>
  <si>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</si>
  <si>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</si>
  <si>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</si>
  <si>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</si>
  <si>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</si>
  <si>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</si>
  <si>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</si>
  <si>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</si>
  <si>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</si>
  <si>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</si>
  <si>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</si>
  <si>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</si>
  <si>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</si>
  <si>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</si>
  <si>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</si>
  <si>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</si>
  <si>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</si>
  <si>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</si>
  <si>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</si>
  <si>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</si>
  <si>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</si>
  <si>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</si>
  <si>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</si>
  <si>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</si>
  <si>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</si>
  <si>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</si>
  <si>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</si>
  <si>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</si>
  <si>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</si>
  <si>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</si>
  <si>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</si>
  <si>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צים אג"ח ד- צים</t>
  </si>
  <si>
    <t>65100691</t>
  </si>
  <si>
    <t>דלק תמר אגח20$</t>
  </si>
  <si>
    <t>1132166</t>
  </si>
  <si>
    <t>514798636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</si>
  <si>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</si>
  <si>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</si>
  <si>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</si>
  <si>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</si>
  <si>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</si>
  <si>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</si>
  <si>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</si>
  <si>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</si>
  <si>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</si>
  <si>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</si>
  <si>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</si>
  <si>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</si>
  <si>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</si>
  <si>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</si>
  <si>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</si>
  <si>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</si>
  <si>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</si>
  <si>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</si>
  <si>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</si>
  <si>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</si>
  <si>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</si>
  <si>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</si>
  <si>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</si>
  <si>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</si>
  <si>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</si>
  <si>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</si>
  <si>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</si>
  <si>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</si>
  <si>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</si>
  <si>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</si>
  <si>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</si>
  <si>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</si>
  <si>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</si>
  <si>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23/01/20</t>
  </si>
  <si>
    <t>קרן ION</t>
  </si>
  <si>
    <t>קרן השקעה FIMI 6</t>
  </si>
  <si>
    <t>74168</t>
  </si>
  <si>
    <t>03/02/20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</si>
  <si>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</si>
  <si>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</si>
  <si>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</si>
  <si>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</si>
  <si>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</si>
  <si>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</si>
  <si>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</si>
  <si>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</si>
  <si>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</si>
  <si>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</si>
  <si>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להב 1- קרן להב</t>
  </si>
  <si>
    <t>74166</t>
  </si>
  <si>
    <t>26/05/19</t>
  </si>
  <si>
    <t>קרן להב 2- קרן להב</t>
  </si>
  <si>
    <t>74167</t>
  </si>
  <si>
    <t>קרן קוגיטו- קרן קוגיטו</t>
  </si>
  <si>
    <t>74171</t>
  </si>
  <si>
    <t>31/03/20</t>
  </si>
  <si>
    <t>קרן שקד- קרן שקד</t>
  </si>
  <si>
    <t>74170</t>
  </si>
  <si>
    <t>04/03/20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</si>
  <si>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</si>
  <si>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</si>
  <si>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</si>
  <si>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</si>
  <si>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</si>
  <si>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</si>
  <si>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</si>
  <si>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</si>
  <si>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</si>
  <si>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</si>
  <si>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</si>
  <si>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74172</t>
  </si>
  <si>
    <t>04/06/19</t>
  </si>
  <si>
    <t>קרן פארו פוינט- Faropoint Frg</t>
  </si>
  <si>
    <t>74192</t>
  </si>
  <si>
    <t>23/10/19</t>
  </si>
  <si>
    <t>74178</t>
  </si>
  <si>
    <t>19/09/19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</si>
  <si>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</si>
  <si>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</si>
  <si>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</si>
  <si>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</si>
  <si>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</si>
  <si>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</si>
  <si>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</si>
  <si>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</si>
  <si>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</si>
  <si>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</si>
  <si>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</si>
  <si>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</si>
  <si>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</si>
  <si>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</si>
  <si>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</si>
  <si>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</si>
  <si>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</si>
  <si>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</si>
  <si>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</si>
  <si>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</si>
  <si>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</si>
  <si>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16/07/19</t>
  </si>
  <si>
    <t>סה"כ כתבי אופציה בישראל</t>
  </si>
  <si>
    <t>אופ ב . המשביר ידני- 365 המשביר</t>
  </si>
  <si>
    <t>11049511</t>
  </si>
  <si>
    <t>24/12/18</t>
  </si>
  <si>
    <t>אופ ב . המשביר ידני-זיכוי  פשרה- 365 המשביר</t>
  </si>
  <si>
    <t>110495111</t>
  </si>
  <si>
    <t>31/01/19</t>
  </si>
  <si>
    <t>סה"כ מט"ח/מט"ח</t>
  </si>
  <si>
    <t>אירו/שקל  12/05/20 3.7330 153449</t>
  </si>
  <si>
    <t>153449</t>
  </si>
  <si>
    <t>12/02/20</t>
  </si>
  <si>
    <t>דולר/שקל  12/05/20 3.4 153450</t>
  </si>
  <si>
    <t>153450</t>
  </si>
  <si>
    <t>דולר/שקל  12/05/20 3.4019 153447</t>
  </si>
  <si>
    <t>153447</t>
  </si>
  <si>
    <t>דולר/שקל  12/05/20 3.418 153441</t>
  </si>
  <si>
    <t>153441</t>
  </si>
  <si>
    <t>06/02/20</t>
  </si>
  <si>
    <t>דולר/שקל 12/05/20 3.413 153455</t>
  </si>
  <si>
    <t>153455</t>
  </si>
  <si>
    <t>24/02/20</t>
  </si>
  <si>
    <t>דולר/שקל 12/05/20 3.43 153462</t>
  </si>
  <si>
    <t>153462</t>
  </si>
  <si>
    <t>03/03/20</t>
  </si>
  <si>
    <t>דולר/שקל 12/05/20 3.4437 153466</t>
  </si>
  <si>
    <t>153466</t>
  </si>
  <si>
    <t>דולר/שקל 12/05/20 3.445 153461</t>
  </si>
  <si>
    <t>153461</t>
  </si>
  <si>
    <t>דולר/שקל 12/05/20 3.6612 153506</t>
  </si>
  <si>
    <t>153506</t>
  </si>
  <si>
    <t>סה"כ כנגד חסכון עמיתים/מבוטחים</t>
  </si>
  <si>
    <t>497</t>
  </si>
  <si>
    <t>לא</t>
  </si>
  <si>
    <t>4340</t>
  </si>
  <si>
    <t>09/01/20</t>
  </si>
  <si>
    <t>994437</t>
  </si>
  <si>
    <t>22/02/18</t>
  </si>
  <si>
    <t>996017</t>
  </si>
  <si>
    <t>996116</t>
  </si>
  <si>
    <t>996321</t>
  </si>
  <si>
    <t>01/01/18</t>
  </si>
  <si>
    <t>996323</t>
  </si>
  <si>
    <t>03/01/18</t>
  </si>
  <si>
    <t>996329</t>
  </si>
  <si>
    <t>24/01/18</t>
  </si>
  <si>
    <t>996331</t>
  </si>
  <si>
    <t>18/01/18</t>
  </si>
  <si>
    <t>996335</t>
  </si>
  <si>
    <t>07/02/18</t>
  </si>
  <si>
    <t>996336</t>
  </si>
  <si>
    <t>996337</t>
  </si>
  <si>
    <t>996342</t>
  </si>
  <si>
    <t>996346</t>
  </si>
  <si>
    <t>996347</t>
  </si>
  <si>
    <t>996348</t>
  </si>
  <si>
    <t>996352</t>
  </si>
  <si>
    <t>27/02/18</t>
  </si>
  <si>
    <t>996353</t>
  </si>
  <si>
    <t>06/03/18</t>
  </si>
  <si>
    <t>996354</t>
  </si>
  <si>
    <t>996357</t>
  </si>
  <si>
    <t>07/03/18</t>
  </si>
  <si>
    <t>996417</t>
  </si>
  <si>
    <t>07/09/18</t>
  </si>
  <si>
    <t>29/10/19</t>
  </si>
  <si>
    <t>996427</t>
  </si>
  <si>
    <t>22/10/18</t>
  </si>
  <si>
    <t>996452</t>
  </si>
  <si>
    <t>996479</t>
  </si>
  <si>
    <t>16/01/19</t>
  </si>
  <si>
    <t>996481</t>
  </si>
  <si>
    <t>996512</t>
  </si>
  <si>
    <t>03/04/19</t>
  </si>
  <si>
    <t>996520</t>
  </si>
  <si>
    <t>18/04/19</t>
  </si>
  <si>
    <t>996536</t>
  </si>
  <si>
    <t>996548</t>
  </si>
  <si>
    <t>16/06/19</t>
  </si>
  <si>
    <t>996552</t>
  </si>
  <si>
    <t>996599</t>
  </si>
  <si>
    <t>996613</t>
  </si>
  <si>
    <t>28/08/19</t>
  </si>
  <si>
    <t>996674</t>
  </si>
  <si>
    <t>11/11/19</t>
  </si>
  <si>
    <t>996714</t>
  </si>
  <si>
    <t>09/12/19</t>
  </si>
  <si>
    <t>996724</t>
  </si>
  <si>
    <t>12/12/19</t>
  </si>
  <si>
    <t>996740</t>
  </si>
  <si>
    <t>996742</t>
  </si>
  <si>
    <t>996777</t>
  </si>
  <si>
    <t>26/01/20</t>
  </si>
  <si>
    <t>996790</t>
  </si>
  <si>
    <t>04/02/20</t>
  </si>
  <si>
    <t>996817</t>
  </si>
  <si>
    <t>996839</t>
  </si>
  <si>
    <t>16/03/20</t>
  </si>
  <si>
    <t>אחיסמך A</t>
  </si>
  <si>
    <t>515293229</t>
  </si>
  <si>
    <t>אחיסמך B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</si>
  <si>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</si>
  <si>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</si>
  <si>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</si>
  <si>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</si>
  <si>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</si>
  <si>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</si>
  <si>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</si>
  <si>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</si>
  <si>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</si>
  <si>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</si>
  <si>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</si>
  <si>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</si>
  <si>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</si>
  <si>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NR1</t>
  </si>
  <si>
    <t>דירוג פנימי</t>
  </si>
  <si>
    <t>מלון בראון ג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</si>
  <si>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</si>
  <si>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</si>
  <si>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</si>
  <si>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</si>
  <si>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</si>
  <si>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אשדוד</t>
  </si>
  <si>
    <t>סה"כ לא מניב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</si>
  <si>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</si>
  <si>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</si>
  <si>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</si>
  <si>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</si>
  <si>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</si>
  <si>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</si>
  <si>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</si>
  <si>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</si>
  <si>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</si>
  <si>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מיילסטון
 MREI 4 
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</si>
  <si>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</si>
  <si>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</si>
  <si>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</si>
  <si>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</si>
  <si>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</si>
  <si>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</si>
  <si>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>FUSE</t>
  </si>
  <si>
    <t>אלקטרה נדל"ן (MF) קרן מספר 1- Electra MultifamILy Investments Fund LP</t>
  </si>
  <si>
    <t>אלקטרה נדל"ן (MF) קרן מספר 2- Electra MultifamILy Investments Fund II LP</t>
  </si>
  <si>
    <t>ilAAA</t>
  </si>
  <si>
    <t>ilBBB+</t>
  </si>
  <si>
    <t>ilAA+</t>
  </si>
  <si>
    <t>ilAA</t>
  </si>
  <si>
    <t>Aa2.il</t>
  </si>
  <si>
    <t>ilAA-</t>
  </si>
  <si>
    <t>Aa3.il</t>
  </si>
  <si>
    <t>ilA+</t>
  </si>
  <si>
    <t>A2.il</t>
  </si>
  <si>
    <t>ilA</t>
  </si>
  <si>
    <t>A3.il</t>
  </si>
  <si>
    <t>ilA-</t>
  </si>
  <si>
    <t>A1.il</t>
  </si>
  <si>
    <t>BHP Billiton 6.75 19/10/25</t>
  </si>
  <si>
    <t>Utilities</t>
  </si>
  <si>
    <t>ilNR1</t>
  </si>
  <si>
    <t>ilD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</si>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</sst>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3" fontId="2" fillId="0" borderId="0" xfId="1" applyNumberFormat="1" applyFont="1" applyAlignment="1">
      <alignment horizontal="center"/>
    </xf>
    <xf numFmtId="168" fontId="2" fillId="0" borderId="0" xfId="11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14" fontId="0" fillId="0" borderId="0" xfId="0" applyNumberFormat="1"/>
    <xf numFmtId="168" fontId="0" fillId="0" borderId="0" xfId="11" applyNumberFormat="1" applyFont="1"/>
    <xf numFmtId="0" fontId="0" fillId="0" borderId="0" xfId="0" applyAlignment="1">
      <alignment horizontal="right"/>
    </xf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C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/>
      <sheetData sheetId="1">
        <row r="10">
          <cell r="K10">
            <v>969810.77500000002</v>
          </cell>
        </row>
      </sheetData>
      <sheetData sheetId="2">
        <row r="11">
          <cell r="L11">
            <v>1971.34</v>
          </cell>
          <cell r="Q11">
            <v>104966.423</v>
          </cell>
        </row>
        <row r="25">
          <cell r="Q25">
            <v>563235.29999999993</v>
          </cell>
        </row>
        <row r="98">
          <cell r="Q98">
            <v>183473.22999999998</v>
          </cell>
        </row>
        <row r="145">
          <cell r="Q145">
            <v>32819.47</v>
          </cell>
        </row>
        <row r="175">
          <cell r="Q175">
            <v>255829.99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8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3" dataDxfId="411" headerRowBorderDxfId="412" tableBorderDxfId="410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09" dataCellStyle="Normal_2007-16618"/>
    <tableColumn id="2" name="שע&quot;ח" dataDxfId="408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393" dataDxfId="394" headerRowBorderDxfId="406" tableBorderDxfId="407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5"/>
    <tableColumn id="2" name="מספר ני&quot;ע" dataDxfId="404"/>
    <tableColumn id="3" name="מספר מנפיק" dataDxfId="403"/>
    <tableColumn id="4" name="דירוג" dataDxfId="402"/>
    <tableColumn id="5" name="שם מדרג" dataDxfId="401"/>
    <tableColumn id="6" name="סוג מטבע" dataDxfId="400"/>
    <tableColumn id="7" name="שיעור ריבית" dataDxfId="399"/>
    <tableColumn id="8" name="תשואה לפידיון" dataDxfId="398"/>
    <tableColumn id="9" name="שווי שוק" dataDxfId="397"/>
    <tableColumn id="10" name="שעור מנכסי אפיק ההשקעה" dataDxfId="396"/>
    <tableColumn id="11" name="שעור מסך נכסי השקעה" dataDxfId="3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73" dataDxfId="374" headerRowBorderDxfId="391" tableBorderDxfId="392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0"/>
    <tableColumn id="2" name="מספר ני&quot;ע" dataDxfId="389"/>
    <tableColumn id="3" name="זירת מסחר" dataDxfId="388"/>
    <tableColumn id="4" name="דירוג" dataDxfId="387"/>
    <tableColumn id="5" name="שם מדרג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9" dataDxfId="350" headerRowBorderDxfId="371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03" totalsRowShown="0" headerRowDxfId="335" dataDxfId="336" headerRowBorderDxfId="347" tableBorderDxfId="348">
  <autoFilter ref="A7:T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6"/>
    <tableColumn id="11" name="סוג מטבע"/>
    <tableColumn id="12" name="שיעור ריבית" dataDxfId="345"/>
    <tableColumn id="13" name="תשואה לפידיון" dataDxfId="344"/>
    <tableColumn id="14" name="ערך נקוב****" dataDxfId="343"/>
    <tableColumn id="15" name="שער***" dataDxfId="342"/>
    <tableColumn id="16" name="פדיון/ריבית/דיבידנד לקבל*****  " dataDxfId="341"/>
    <tableColumn id="17" name="שווי שוק" dataDxfId="340"/>
    <tableColumn id="18" name="שעור מערך נקוב מונפק" dataDxfId="339"/>
    <tableColumn id="19" name="שעור מנכסי אפיק ההשקעה" dataDxfId="338"/>
    <tableColumn id="20" name="שעור מסך נכסי השקעה**" dataDxfId="3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3" totalsRowShown="0" headerRowDxfId="324" dataDxfId="325" headerRowBorderDxfId="333" tableBorderDxfId="334">
  <autoFilter ref="A7:N1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2"/>
    <tableColumn id="9" name="שער***" dataDxfId="331"/>
    <tableColumn id="10" name="פדיון/ריבית/דיבידנד לקבל*****  " dataDxfId="330"/>
    <tableColumn id="11" name="שווי שוק" dataDxfId="329"/>
    <tableColumn id="12" name="שעור מערך נקוב מונפק" dataDxfId="328"/>
    <tableColumn id="13" name="שעור מנכסי אפיק ההשקעה" dataDxfId="327"/>
    <tableColumn id="14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6" totalsRowShown="0" headerRowDxfId="312" dataDxfId="313" headerRowBorderDxfId="322" tableBorderDxfId="323">
  <autoFilter ref="A7:M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1"/>
    <tableColumn id="4" name="מספר מנפיק" dataDxfId="320"/>
    <tableColumn id="5" name="ענף מסחר"/>
    <tableColumn id="6" name="סוג מטבע"/>
    <tableColumn id="7" name="ערך נקוב****" dataDxfId="319"/>
    <tableColumn id="8" name="שער***" dataDxfId="318"/>
    <tableColumn id="9" name="פדיון/ריבית/דיבידנד לקבל*****  "/>
    <tableColumn id="10" name="שווי שוק" dataDxfId="317"/>
    <tableColumn id="11" name="שעור מערך נקוב מונפק" dataDxfId="316"/>
    <tableColumn id="12" name="שעור מנכסי אפיק ההשקעה" dataDxfId="315"/>
    <tableColumn id="13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9" dataDxfId="300" headerRowBorderDxfId="310" tableBorderDxfId="31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דירוג"/>
    <tableColumn id="7" name="שם מדרג" dataDxfId="307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4" dataDxfId="285" headerRowBorderDxfId="297" tableBorderDxfId="29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6"/>
    <tableColumn id="2" name="מספר ני&quot;ע" dataDxfId="295"/>
    <tableColumn id="3" name="זירת מסחר" dataDxfId="294"/>
    <tableColumn id="4" name="ענף מסחר" dataDxfId="293"/>
    <tableColumn id="5" name="סוג מטבע" dataDxfId="292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73" dataDxfId="274" headerRowBorderDxfId="282" tableBorderDxfId="283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1"/>
    <tableColumn id="4" name="ענף מסחר"/>
    <tableColumn id="5" name="סוג מטבע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1" totalsRowShown="0" headerRowDxfId="264" dataDxfId="265" headerRowBorderDxfId="271" tableBorderDxfId="272">
  <autoFilter ref="A7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נכסי אפיק ההשקעה" dataDxfId="267"/>
    <tableColumn id="10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8" dataDxfId="249" headerRowBorderDxfId="262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1"/>
    <tableColumn id="4" name="דירוג"/>
    <tableColumn id="5" name="שם מדרג" dataDxfId="260"/>
    <tableColumn id="6" name="תאריך רכישה" dataDxfId="259"/>
    <tableColumn id="7" name="מח&quot;מ" dataDxfId="258"/>
    <tableColumn id="8" name="סוג מטבע"/>
    <tableColumn id="9" name="שיעור ריבית" dataDxfId="257"/>
    <tableColumn id="10" name="תשואה לפידיון" dataDxfId="256"/>
    <tableColumn id="11" name="ערך נקוב****" dataDxfId="255"/>
    <tableColumn id="12" name="שער***" dataDxfId="254"/>
    <tableColumn id="13" name="שווי שוק" dataDxfId="253"/>
    <tableColumn id="14" name="שעור מערך נקוב מונפק" dataDxfId="252"/>
    <tableColumn id="15" name="שעור מנכסי אפיק ההשקעה" dataDxfId="251"/>
    <tableColumn id="16" name="שעור מסך נכסי השקעה**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9" dataDxfId="230" headerRowBorderDxfId="246" tableBorderDxfId="24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5"/>
    <tableColumn id="2" name="מספר ני&quot;ע" dataDxfId="244"/>
    <tableColumn id="3" name="דירוג" dataDxfId="243"/>
    <tableColumn id="4" name="שם מדרג" dataDxfId="242"/>
    <tableColumn id="5" name="תאריך רכישה" dataDxfId="241"/>
    <tableColumn id="6" name="מח&quot;מ" dataDxfId="240"/>
    <tableColumn id="7" name="סוג מטבע" dataDxfId="239"/>
    <tableColumn id="8" name="שיעור ריבית" dataDxfId="238"/>
    <tableColumn id="9" name="תשואה לפידיון" dataDxfId="237"/>
    <tableColumn id="10" name="ערך נקוב****" dataDxfId="236"/>
    <tableColumn id="11" name="שער***" dataDxfId="235"/>
    <tableColumn id="12" name="שווי הוגן" dataDxfId="234"/>
    <tableColumn id="13" name="שעור מערך נקוב מונפק" dataDxfId="233"/>
    <tableColumn id="14" name="שעור מנכסי אפיק ההשקעה" dataDxfId="232"/>
    <tableColumn id="15" name="שעור מסך נכסי השקעה**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7" dataDxfId="208" headerRowBorderDxfId="227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6"/>
    <tableColumn id="2" name="מספר ני&quot;ע" dataDxfId="225"/>
    <tableColumn id="3" name="ספק המידע" dataDxfId="224"/>
    <tableColumn id="4" name="מספר מנפיק" dataDxfId="223"/>
    <tableColumn id="5" name="ענף מסחר" dataDxfId="222"/>
    <tableColumn id="6" name="דירוג" dataDxfId="221"/>
    <tableColumn id="7" name="שם מדרג" dataDxfId="220"/>
    <tableColumn id="8" name="תאריך רכישה" dataDxfId="219"/>
    <tableColumn id="9" name="מח&quot;מ" dataDxfId="218"/>
    <tableColumn id="10" name="סוג מטבע" dataDxfId="217"/>
    <tableColumn id="11" name="שיעור ריבית" dataDxfId="216"/>
    <tableColumn id="12" name="תשואה לפידיון" dataDxfId="215"/>
    <tableColumn id="13" name="ערך נקוב****" dataDxfId="214"/>
    <tableColumn id="14" name="שער***" dataDxfId="213"/>
    <tableColumn id="15" name="שווי הוגן" dataDxfId="212"/>
    <tableColumn id="16" name="שעור מערך נקוב מונפק" dataDxfId="211"/>
    <tableColumn id="17" name="שעור מנכסי אפיק ההשקעה" dataDxfId="210"/>
    <tableColumn id="18" name="שעור מסך נכסי השקעה**" dataDxfId="2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185" dataDxfId="186" headerRowBorderDxfId="205" tableBorderDxfId="206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2" totalsRowShown="0" headerRowDxfId="173" dataDxfId="174" headerRowBorderDxfId="183" tableBorderDxfId="184">
  <autoFilter ref="A7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2"/>
    <tableColumn id="4" name="מספר מנפיק" dataDxfId="181"/>
    <tableColumn id="5" name="ענף מסחר"/>
    <tableColumn id="6" name="סוג מטבע"/>
    <tableColumn id="7" name="ערך נקוב****" dataDxfId="180"/>
    <tableColumn id="8" name="שער***" dataDxfId="179"/>
    <tableColumn id="9" name="שווי הוגן" dataDxfId="178"/>
    <tableColumn id="10" name="שעור מערך נקוב מונפק" dataDxfId="177"/>
    <tableColumn id="11" name="שעור מנכסי אפיק ההשקעה" dataDxfId="176"/>
    <tableColumn id="12" name="שעור מסך נכסי השקעה**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1" totalsRowShown="0" headerRowDxfId="163" dataDxfId="164" headerRowBorderDxfId="171" tableBorderDxfId="172">
  <autoFilter ref="A7:J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0"/>
    <tableColumn id="6" name="שער***" dataDxfId="169"/>
    <tableColumn id="7" name="שווי הוגן" dataDxfId="168"/>
    <tableColumn id="8" name="שעור מערך נקוב מונפק" dataDxfId="167"/>
    <tableColumn id="9" name="שעור מנכסי אפיק ההשקעה" dataDxfId="166"/>
    <tableColumn id="10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52" dataDxfId="153" headerRowBorderDxfId="161" tableBorderDxfId="162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1" dataDxfId="142" headerRowBorderDxfId="150" tableBorderDxfId="15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8" totalsRowShown="0" headerRowDxfId="131" dataDxfId="132" headerRowBorderDxfId="139" tableBorderDxfId="140">
  <autoFilter ref="A7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5" dataDxfId="116" headerRowBorderDxfId="129" tableBorderDxfId="13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92" totalsRowShown="0" headerRowDxfId="98" dataDxfId="99" headerRowBorderDxfId="113" tableBorderDxfId="114">
  <autoFilter ref="A6:Q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 dataDxfId="111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1" dataDxfId="72" headerRowBorderDxfId="82" tableBorderDxfId="83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9" totalsRowShown="0" headerRowBorderDxfId="60" tableBorderDxfId="61">
  <autoFilter ref="A6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abSelected="1" workbookViewId="0">
      <selection activeCell="B6" sqref="B6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5" width="11.42578125" style="1" bestFit="1" customWidth="1"/>
    <col min="6" max="6" width="6.7109375" style="1" customWidth="1"/>
    <col min="7" max="7" width="27" style="1" bestFit="1" customWidth="1"/>
    <col min="8" max="29" width="6.7109375" style="1" hidden="1" customWidth="1"/>
    <col min="30" max="32" width="7.7109375" style="1" hidden="1" customWidth="1"/>
    <col min="33" max="33" width="7.140625" style="1" hidden="1" customWidth="1"/>
    <col min="34" max="34" width="6" style="1" hidden="1" customWidth="1"/>
    <col min="35" max="35" width="7.85546875" style="1" hidden="1" customWidth="1"/>
    <col min="36" max="36" width="8.140625" style="1" hidden="1" customWidth="1"/>
    <col min="37" max="37" width="6.28515625" style="1" hidden="1" customWidth="1"/>
    <col min="38" max="38" width="8" style="1" hidden="1" customWidth="1"/>
    <col min="39" max="39" width="8.7109375" style="1" hidden="1" customWidth="1"/>
    <col min="40" max="40" width="10" style="1" hidden="1" customWidth="1"/>
    <col min="41" max="41" width="9.5703125" style="1" hidden="1" customWidth="1"/>
    <col min="42" max="42" width="6.140625" style="1" hidden="1" customWidth="1"/>
    <col min="43" max="44" width="5.7109375" style="1" hidden="1" customWidth="1"/>
    <col min="45" max="45" width="6.85546875" style="1" hidden="1" customWidth="1"/>
    <col min="46" max="46" width="6.42578125" style="1" hidden="1" customWidth="1"/>
    <col min="47" max="47" width="6.7109375" style="1" hidden="1" customWidth="1"/>
    <col min="48" max="48" width="7.28515625" style="1" hidden="1" customWidth="1"/>
    <col min="49" max="61" width="5.7109375" style="1" hidden="1" customWidth="1"/>
    <col min="62" max="16384" width="9.140625" style="1" hidden="1"/>
  </cols>
  <sheetData>
    <row r="1" spans="1:35">
      <c r="B1" s="2" t="s">
        <v>0</v>
      </c>
      <c r="C1" t="s">
        <v>196</v>
      </c>
    </row>
    <row r="2" spans="1:35">
      <c r="B2" s="2" t="s">
        <v>1</v>
      </c>
      <c r="C2" t="s">
        <v>197</v>
      </c>
    </row>
    <row r="3" spans="1:35">
      <c r="B3" s="2" t="s">
        <v>2</v>
      </c>
      <c r="C3" t="s">
        <v>198</v>
      </c>
    </row>
    <row r="4" spans="1:35">
      <c r="B4" s="2" t="s">
        <v>3</v>
      </c>
      <c r="C4" t="s">
        <v>199</v>
      </c>
    </row>
    <row r="5" spans="1:35" ht="26.25" customHeight="1">
      <c r="B5" s="78" t="s">
        <v>4</v>
      </c>
      <c r="C5" s="79"/>
      <c r="D5" s="80"/>
    </row>
    <row r="6" spans="1:35" s="3" customFormat="1">
      <c r="B6" s="40" t="s">
        <v>1332</v>
      </c>
      <c r="C6" s="81" t="s">
        <v>5</v>
      </c>
      <c r="D6" s="82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I6" s="5" t="s">
        <v>5</v>
      </c>
    </row>
    <row r="7" spans="1:35" s="3" customFormat="1">
      <c r="B7" s="4"/>
      <c r="C7" s="51" t="s">
        <v>6</v>
      </c>
      <c r="D7" s="52" t="s">
        <v>7</v>
      </c>
      <c r="AI7" s="5" t="s">
        <v>8</v>
      </c>
    </row>
    <row r="8" spans="1:35" s="6" customFormat="1" ht="18" customHeight="1">
      <c r="B8" s="55"/>
      <c r="C8" s="54" t="s">
        <v>9</v>
      </c>
      <c r="D8" s="53" t="s">
        <v>10</v>
      </c>
      <c r="AI8" s="5" t="s">
        <v>11</v>
      </c>
    </row>
    <row r="9" spans="1:35" s="6" customFormat="1" ht="18" customHeight="1">
      <c r="B9" s="56" t="s">
        <v>12</v>
      </c>
      <c r="C9" s="48"/>
      <c r="D9" s="49"/>
      <c r="AI9" s="8"/>
    </row>
    <row r="10" spans="1:35">
      <c r="A10" s="9" t="s">
        <v>1305</v>
      </c>
      <c r="B10" s="57" t="s">
        <v>13</v>
      </c>
      <c r="C10" s="63">
        <v>104965.999313351</v>
      </c>
      <c r="D10" s="64">
        <v>5.0299999999999997E-2</v>
      </c>
      <c r="E10" s="70">
        <f>'[5]טופס 106 חודשי משתתף'!$Q$11</f>
        <v>104966.423</v>
      </c>
    </row>
    <row r="11" spans="1:35">
      <c r="B11" s="57" t="s">
        <v>14</v>
      </c>
      <c r="C11" s="50"/>
      <c r="D11" s="50"/>
    </row>
    <row r="12" spans="1:35">
      <c r="A12" s="9" t="s">
        <v>1306</v>
      </c>
      <c r="B12" s="58" t="s">
        <v>15</v>
      </c>
      <c r="C12" s="65">
        <v>563235.30000159994</v>
      </c>
      <c r="D12" s="66">
        <v>0.26989999999999997</v>
      </c>
      <c r="E12" s="70">
        <f>'[5]טופס 106 חודשי משתתף'!$Q$25</f>
        <v>563235.29999999993</v>
      </c>
    </row>
    <row r="13" spans="1:35">
      <c r="A13" s="9" t="s">
        <v>1307</v>
      </c>
      <c r="B13" s="58" t="s">
        <v>16</v>
      </c>
      <c r="C13" s="65">
        <v>0</v>
      </c>
      <c r="D13" s="66">
        <v>0</v>
      </c>
    </row>
    <row r="14" spans="1:35">
      <c r="A14" s="9" t="s">
        <v>1308</v>
      </c>
      <c r="B14" s="58" t="s">
        <v>17</v>
      </c>
      <c r="C14" s="65">
        <v>216292.70907073346</v>
      </c>
      <c r="D14" s="66">
        <v>0.1037</v>
      </c>
      <c r="E14" s="70">
        <f>'[5]טופס 106 חודשי משתתף'!$Q$98+'[5]טופס 106 חודשי משתתף'!$Q$145</f>
        <v>216292.69999999998</v>
      </c>
    </row>
    <row r="15" spans="1:35">
      <c r="A15" s="9" t="s">
        <v>958</v>
      </c>
      <c r="B15" s="58" t="s">
        <v>18</v>
      </c>
      <c r="C15" s="65">
        <v>420523.90805032803</v>
      </c>
      <c r="D15" s="66">
        <v>0.20150000000000001</v>
      </c>
    </row>
    <row r="16" spans="1:35">
      <c r="A16" s="9" t="s">
        <v>882</v>
      </c>
      <c r="B16" s="58" t="s">
        <v>194</v>
      </c>
      <c r="C16" s="65">
        <f>'קרנות סל'!J10</f>
        <v>255829.98614803696</v>
      </c>
      <c r="D16" s="66">
        <v>0.1227</v>
      </c>
      <c r="E16" s="70">
        <f>'[5]טופס 106 חודשי משתתף'!$Q$175</f>
        <v>255829.99</v>
      </c>
      <c r="G16" s="71">
        <f>E16-C16</f>
        <v>3.851963032502681E-3</v>
      </c>
    </row>
    <row r="17" spans="1:4">
      <c r="A17" s="9" t="s">
        <v>1309</v>
      </c>
      <c r="B17" s="58" t="s">
        <v>19</v>
      </c>
      <c r="C17" s="65">
        <v>11855.319459689999</v>
      </c>
      <c r="D17" s="66">
        <v>5.7000000000000002E-3</v>
      </c>
    </row>
    <row r="18" spans="1:4">
      <c r="A18" s="9" t="s">
        <v>1310</v>
      </c>
      <c r="B18" s="58" t="s">
        <v>20</v>
      </c>
      <c r="C18" s="65">
        <v>0</v>
      </c>
      <c r="D18" s="66">
        <v>0</v>
      </c>
    </row>
    <row r="19" spans="1:4">
      <c r="A19" s="9" t="s">
        <v>1311</v>
      </c>
      <c r="B19" s="58" t="s">
        <v>21</v>
      </c>
      <c r="C19" s="65">
        <v>668.79682000000003</v>
      </c>
      <c r="D19" s="66">
        <v>2.9999999999999997E-4</v>
      </c>
    </row>
    <row r="20" spans="1:4">
      <c r="A20" s="9" t="s">
        <v>1312</v>
      </c>
      <c r="B20" s="58" t="s">
        <v>22</v>
      </c>
      <c r="C20" s="65">
        <v>15921.707983347969</v>
      </c>
      <c r="D20" s="66">
        <v>7.6E-3</v>
      </c>
    </row>
    <row r="21" spans="1:4">
      <c r="A21" s="9" t="s">
        <v>1313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1314</v>
      </c>
      <c r="B23" s="58" t="s">
        <v>25</v>
      </c>
      <c r="C23" s="65">
        <v>0</v>
      </c>
      <c r="D23" s="66">
        <v>0</v>
      </c>
    </row>
    <row r="24" spans="1:4">
      <c r="A24" s="9" t="s">
        <v>1315</v>
      </c>
      <c r="B24" s="58" t="s">
        <v>26</v>
      </c>
      <c r="C24" s="65">
        <v>0</v>
      </c>
      <c r="D24" s="66">
        <v>0</v>
      </c>
    </row>
    <row r="25" spans="1:4">
      <c r="A25" s="9" t="s">
        <v>1316</v>
      </c>
      <c r="B25" s="58" t="s">
        <v>17</v>
      </c>
      <c r="C25" s="65">
        <v>29371.744860722814</v>
      </c>
      <c r="D25" s="66">
        <v>1.41E-2</v>
      </c>
    </row>
    <row r="26" spans="1:4">
      <c r="A26" s="9" t="s">
        <v>1317</v>
      </c>
      <c r="B26" s="58" t="s">
        <v>27</v>
      </c>
      <c r="C26" s="65">
        <v>138955.02520785001</v>
      </c>
      <c r="D26" s="66">
        <v>6.6600000000000006E-2</v>
      </c>
    </row>
    <row r="27" spans="1:4">
      <c r="A27" s="9" t="s">
        <v>1318</v>
      </c>
      <c r="B27" s="58" t="s">
        <v>28</v>
      </c>
      <c r="C27" s="65">
        <v>240814.65695555546</v>
      </c>
      <c r="D27" s="66">
        <v>0.1154</v>
      </c>
    </row>
    <row r="28" spans="1:4">
      <c r="A28" s="9" t="s">
        <v>1319</v>
      </c>
      <c r="B28" s="58" t="s">
        <v>29</v>
      </c>
      <c r="C28" s="65">
        <v>1251.3122900000001</v>
      </c>
      <c r="D28" s="66">
        <v>5.9999999999999995E-4</v>
      </c>
    </row>
    <row r="29" spans="1:4">
      <c r="A29" s="9" t="s">
        <v>1320</v>
      </c>
      <c r="B29" s="58" t="s">
        <v>30</v>
      </c>
      <c r="C29" s="65">
        <v>0</v>
      </c>
      <c r="D29" s="66">
        <v>0</v>
      </c>
    </row>
    <row r="30" spans="1:4">
      <c r="A30" s="9" t="s">
        <v>1321</v>
      </c>
      <c r="B30" s="58" t="s">
        <v>31</v>
      </c>
      <c r="C30" s="65">
        <v>-13151.46646109705</v>
      </c>
      <c r="D30" s="66">
        <v>-6.3E-3</v>
      </c>
    </row>
    <row r="31" spans="1:4">
      <c r="A31" s="9" t="s">
        <v>1322</v>
      </c>
      <c r="B31" s="58" t="s">
        <v>32</v>
      </c>
      <c r="C31" s="65">
        <v>0</v>
      </c>
      <c r="D31" s="66">
        <v>0</v>
      </c>
    </row>
    <row r="32" spans="1:4">
      <c r="A32" s="9" t="s">
        <v>1323</v>
      </c>
      <c r="B32" s="57" t="s">
        <v>33</v>
      </c>
      <c r="C32" s="65">
        <v>30389.590500137139</v>
      </c>
      <c r="D32" s="66">
        <v>1.46E-2</v>
      </c>
    </row>
    <row r="33" spans="1:4">
      <c r="A33" s="9" t="s">
        <v>1324</v>
      </c>
      <c r="B33" s="57" t="s">
        <v>34</v>
      </c>
      <c r="C33" s="65">
        <v>0</v>
      </c>
      <c r="D33" s="66">
        <v>0</v>
      </c>
    </row>
    <row r="34" spans="1:4">
      <c r="A34" s="9" t="s">
        <v>1325</v>
      </c>
      <c r="B34" s="57" t="s">
        <v>35</v>
      </c>
      <c r="C34" s="65">
        <v>69520.003952591302</v>
      </c>
      <c r="D34" s="66">
        <v>3.3300000000000003E-2</v>
      </c>
    </row>
    <row r="35" spans="1:4">
      <c r="A35" s="9" t="s">
        <v>1326</v>
      </c>
      <c r="B35" s="57" t="s">
        <v>36</v>
      </c>
      <c r="C35" s="65">
        <v>0</v>
      </c>
      <c r="D35" s="66">
        <v>0</v>
      </c>
    </row>
    <row r="36" spans="1:4">
      <c r="A36" s="9" t="s">
        <v>1327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1328</v>
      </c>
      <c r="B38" s="60" t="s">
        <v>39</v>
      </c>
      <c r="C38" s="65">
        <v>0</v>
      </c>
      <c r="D38" s="66">
        <v>0</v>
      </c>
    </row>
    <row r="39" spans="1:4">
      <c r="A39" s="9" t="s">
        <v>1329</v>
      </c>
      <c r="B39" s="60" t="s">
        <v>40</v>
      </c>
      <c r="C39" s="65">
        <v>0</v>
      </c>
      <c r="D39" s="66">
        <v>0</v>
      </c>
    </row>
    <row r="40" spans="1:4">
      <c r="A40" s="9" t="s">
        <v>1330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2086444.5941528471</v>
      </c>
      <c r="D41" s="66">
        <v>1</v>
      </c>
    </row>
    <row r="42" spans="1:4">
      <c r="A42" s="9" t="s">
        <v>1331</v>
      </c>
      <c r="B42" s="61" t="s">
        <v>43</v>
      </c>
      <c r="C42" s="65">
        <f>'יתרת התחייבות להשקעה'!B9</f>
        <v>157877.35869977734</v>
      </c>
      <c r="D42" s="66">
        <v>0</v>
      </c>
    </row>
    <row r="43" spans="1:4">
      <c r="B43" s="10" t="s">
        <v>200</v>
      </c>
    </row>
    <row r="44" spans="1:4">
      <c r="C44" s="83" t="s">
        <v>44</v>
      </c>
      <c r="D44" s="82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3.6854</v>
      </c>
    </row>
    <row r="47" spans="1:4">
      <c r="C47" t="s">
        <v>109</v>
      </c>
      <c r="D47">
        <v>3.9003000000000001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  <row r="50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5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4" t="s">
        <v>46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s="16" customFormat="1">
      <c r="A6" s="9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104965.999313351</v>
      </c>
      <c r="J9" s="64">
        <v>1</v>
      </c>
      <c r="K9" s="64">
        <v>5.0299999999999997E-2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104965.999313351</v>
      </c>
      <c r="J10" s="68">
        <v>1</v>
      </c>
      <c r="K10" s="68">
        <v>5.0299999999999997E-2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36229.606829999997</v>
      </c>
      <c r="J11" s="68">
        <v>0.34520000000000001</v>
      </c>
      <c r="K11" s="68">
        <v>1.7399999999999999E-2</v>
      </c>
    </row>
    <row r="12" spans="1:12">
      <c r="A12" t="s">
        <v>204</v>
      </c>
      <c r="B12" t="s">
        <v>205</v>
      </c>
      <c r="C12" t="s">
        <v>206</v>
      </c>
      <c r="D12" t="s">
        <v>1288</v>
      </c>
      <c r="E12" t="s">
        <v>207</v>
      </c>
      <c r="F12" t="s">
        <v>101</v>
      </c>
      <c r="G12" s="66">
        <v>0</v>
      </c>
      <c r="H12" s="66">
        <v>0</v>
      </c>
      <c r="I12" s="65">
        <v>3470.9259099999999</v>
      </c>
      <c r="J12" s="66">
        <v>3.3099999999999997E-2</v>
      </c>
      <c r="K12" s="66">
        <v>1.6999999999999999E-3</v>
      </c>
    </row>
    <row r="13" spans="1:12">
      <c r="A13" t="s">
        <v>208</v>
      </c>
      <c r="B13" t="s">
        <v>209</v>
      </c>
      <c r="C13" t="s">
        <v>210</v>
      </c>
      <c r="D13" t="s">
        <v>1288</v>
      </c>
      <c r="E13" t="s">
        <v>207</v>
      </c>
      <c r="F13" t="s">
        <v>101</v>
      </c>
      <c r="G13" s="66">
        <v>0</v>
      </c>
      <c r="H13" s="66">
        <v>0</v>
      </c>
      <c r="I13" s="65">
        <v>31485.11</v>
      </c>
      <c r="J13" s="66">
        <v>0.3</v>
      </c>
      <c r="K13" s="66">
        <v>1.5100000000000001E-2</v>
      </c>
    </row>
    <row r="14" spans="1:12">
      <c r="A14" t="s">
        <v>211</v>
      </c>
      <c r="B14" t="s">
        <v>209</v>
      </c>
      <c r="C14" t="s">
        <v>210</v>
      </c>
      <c r="D14" t="s">
        <v>1288</v>
      </c>
      <c r="E14" t="s">
        <v>207</v>
      </c>
      <c r="F14" t="s">
        <v>101</v>
      </c>
      <c r="G14" s="66">
        <v>0</v>
      </c>
      <c r="H14" s="66">
        <v>0</v>
      </c>
      <c r="I14" s="65">
        <v>1273.5709199999999</v>
      </c>
      <c r="J14" s="66">
        <v>1.21E-2</v>
      </c>
      <c r="K14" s="66">
        <v>5.9999999999999995E-4</v>
      </c>
    </row>
    <row r="15" spans="1:12">
      <c r="A15" s="67" t="s">
        <v>212</v>
      </c>
      <c r="C15" s="14"/>
      <c r="H15" s="68">
        <v>0</v>
      </c>
      <c r="I15" s="69">
        <v>68736.392483350995</v>
      </c>
      <c r="J15" s="68">
        <v>0.65480000000000005</v>
      </c>
      <c r="K15" s="68">
        <v>3.2899999999999999E-2</v>
      </c>
    </row>
    <row r="16" spans="1:12">
      <c r="A16" t="s">
        <v>213</v>
      </c>
      <c r="B16" t="s">
        <v>214</v>
      </c>
      <c r="C16" t="s">
        <v>206</v>
      </c>
      <c r="D16" t="s">
        <v>1288</v>
      </c>
      <c r="E16" t="s">
        <v>207</v>
      </c>
      <c r="F16" t="s">
        <v>109</v>
      </c>
      <c r="G16" s="66">
        <v>0</v>
      </c>
      <c r="H16" s="66">
        <v>0</v>
      </c>
      <c r="I16" s="65">
        <v>0.31635333300000001</v>
      </c>
      <c r="J16" s="66">
        <v>0</v>
      </c>
      <c r="K16" s="66">
        <v>0</v>
      </c>
    </row>
    <row r="17" spans="1:11">
      <c r="A17" t="s">
        <v>215</v>
      </c>
      <c r="B17" t="s">
        <v>216</v>
      </c>
      <c r="C17" t="s">
        <v>210</v>
      </c>
      <c r="D17" t="s">
        <v>1288</v>
      </c>
      <c r="E17" t="s">
        <v>207</v>
      </c>
      <c r="F17" t="s">
        <v>109</v>
      </c>
      <c r="G17" s="66">
        <v>0</v>
      </c>
      <c r="H17" s="66">
        <v>0</v>
      </c>
      <c r="I17" s="65">
        <v>3275.9721144720002</v>
      </c>
      <c r="J17" s="66">
        <v>3.1199999999999999E-2</v>
      </c>
      <c r="K17" s="66">
        <v>1.6000000000000001E-3</v>
      </c>
    </row>
    <row r="18" spans="1:11">
      <c r="A18" t="s">
        <v>217</v>
      </c>
      <c r="B18" t="s">
        <v>218</v>
      </c>
      <c r="C18" t="s">
        <v>206</v>
      </c>
      <c r="D18" t="s">
        <v>1288</v>
      </c>
      <c r="E18" t="s">
        <v>207</v>
      </c>
      <c r="F18" t="s">
        <v>105</v>
      </c>
      <c r="G18" s="66">
        <v>0</v>
      </c>
      <c r="H18" s="66">
        <v>0</v>
      </c>
      <c r="I18" s="65">
        <v>542.34858359999998</v>
      </c>
      <c r="J18" s="66">
        <v>5.1999999999999998E-3</v>
      </c>
      <c r="K18" s="66">
        <v>2.9999999999999997E-4</v>
      </c>
    </row>
    <row r="19" spans="1:11">
      <c r="A19" t="s">
        <v>219</v>
      </c>
      <c r="B19" t="s">
        <v>220</v>
      </c>
      <c r="C19" t="s">
        <v>210</v>
      </c>
      <c r="D19" t="s">
        <v>1288</v>
      </c>
      <c r="E19" t="s">
        <v>207</v>
      </c>
      <c r="F19" t="s">
        <v>105</v>
      </c>
      <c r="G19" s="66">
        <v>0</v>
      </c>
      <c r="H19" s="66">
        <v>0</v>
      </c>
      <c r="I19" s="65">
        <v>2539.1742802499998</v>
      </c>
      <c r="J19" s="66">
        <v>2.4199999999999999E-2</v>
      </c>
      <c r="K19" s="66">
        <v>1.1999999999999999E-3</v>
      </c>
    </row>
    <row r="20" spans="1:11">
      <c r="A20" t="s">
        <v>221</v>
      </c>
      <c r="B20" t="s">
        <v>220</v>
      </c>
      <c r="C20" t="s">
        <v>210</v>
      </c>
      <c r="D20" t="s">
        <v>1288</v>
      </c>
      <c r="E20" t="s">
        <v>207</v>
      </c>
      <c r="F20" t="s">
        <v>105</v>
      </c>
      <c r="G20" s="66">
        <v>0</v>
      </c>
      <c r="H20" s="66">
        <v>0</v>
      </c>
      <c r="I20" s="65">
        <v>64307.521693150004</v>
      </c>
      <c r="J20" s="66">
        <v>0.61270000000000002</v>
      </c>
      <c r="K20" s="66">
        <v>3.0800000000000001E-2</v>
      </c>
    </row>
    <row r="21" spans="1:11">
      <c r="A21" t="s">
        <v>222</v>
      </c>
      <c r="B21" t="s">
        <v>220</v>
      </c>
      <c r="C21" t="s">
        <v>210</v>
      </c>
      <c r="D21" t="s">
        <v>1288</v>
      </c>
      <c r="E21" t="s">
        <v>207</v>
      </c>
      <c r="F21" t="s">
        <v>105</v>
      </c>
      <c r="G21" s="66">
        <v>0</v>
      </c>
      <c r="H21" s="66">
        <v>0</v>
      </c>
      <c r="I21" s="65">
        <v>-2024.4460689</v>
      </c>
      <c r="J21" s="66">
        <v>-1.9300000000000001E-2</v>
      </c>
      <c r="K21" s="66">
        <v>-1E-3</v>
      </c>
    </row>
    <row r="22" spans="1:11">
      <c r="A22" t="s">
        <v>223</v>
      </c>
      <c r="B22" t="s">
        <v>224</v>
      </c>
      <c r="C22" t="s">
        <v>210</v>
      </c>
      <c r="D22" t="s">
        <v>1288</v>
      </c>
      <c r="E22" t="s">
        <v>207</v>
      </c>
      <c r="F22" t="s">
        <v>201</v>
      </c>
      <c r="G22" s="66">
        <v>0</v>
      </c>
      <c r="H22" s="66">
        <v>0</v>
      </c>
      <c r="I22" s="65">
        <v>3.497592016</v>
      </c>
      <c r="J22" s="66">
        <v>0</v>
      </c>
      <c r="K22" s="66">
        <v>0</v>
      </c>
    </row>
    <row r="23" spans="1:11">
      <c r="A23" t="s">
        <v>225</v>
      </c>
      <c r="B23" t="s">
        <v>226</v>
      </c>
      <c r="C23" t="s">
        <v>210</v>
      </c>
      <c r="D23" t="s">
        <v>1288</v>
      </c>
      <c r="E23" t="s">
        <v>207</v>
      </c>
      <c r="F23" t="s">
        <v>112</v>
      </c>
      <c r="G23" s="66">
        <v>0</v>
      </c>
      <c r="H23" s="66">
        <v>0</v>
      </c>
      <c r="I23" s="65">
        <v>92.007935430000003</v>
      </c>
      <c r="J23" s="66">
        <v>8.9999999999999998E-4</v>
      </c>
      <c r="K23" s="66">
        <v>0</v>
      </c>
    </row>
    <row r="24" spans="1:11">
      <c r="A24" s="67" t="s">
        <v>227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228</v>
      </c>
      <c r="B25" t="s">
        <v>228</v>
      </c>
      <c r="C25" s="14"/>
      <c r="D25" t="s">
        <v>228</v>
      </c>
      <c r="F25" t="s">
        <v>228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229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228</v>
      </c>
      <c r="B27" t="s">
        <v>228</v>
      </c>
      <c r="C27" s="14"/>
      <c r="D27" t="s">
        <v>228</v>
      </c>
      <c r="F27" t="s">
        <v>228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230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228</v>
      </c>
      <c r="B29" t="s">
        <v>228</v>
      </c>
      <c r="C29" s="14"/>
      <c r="D29" t="s">
        <v>228</v>
      </c>
      <c r="F29" t="s">
        <v>228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231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228</v>
      </c>
      <c r="B31" t="s">
        <v>228</v>
      </c>
      <c r="C31" s="14"/>
      <c r="D31" t="s">
        <v>228</v>
      </c>
      <c r="F31" t="s">
        <v>228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232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228</v>
      </c>
      <c r="B33" t="s">
        <v>228</v>
      </c>
      <c r="C33" s="14"/>
      <c r="D33" t="s">
        <v>228</v>
      </c>
      <c r="F33" t="s">
        <v>228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233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234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228</v>
      </c>
      <c r="B36" t="s">
        <v>228</v>
      </c>
      <c r="C36" s="14"/>
      <c r="D36" t="s">
        <v>228</v>
      </c>
      <c r="F36" t="s">
        <v>228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232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228</v>
      </c>
      <c r="B38" t="s">
        <v>228</v>
      </c>
      <c r="C38" s="14"/>
      <c r="D38" t="s">
        <v>228</v>
      </c>
      <c r="F38" t="s">
        <v>228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235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5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9" t="s">
        <v>191</v>
      </c>
      <c r="N7" s="41" t="s">
        <v>55</v>
      </c>
      <c r="O7" s="41" t="s">
        <v>188</v>
      </c>
      <c r="P7" s="41" t="s">
        <v>56</v>
      </c>
      <c r="Q7" s="10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6.76</v>
      </c>
      <c r="H10" s="7"/>
      <c r="I10" s="7"/>
      <c r="J10" s="64">
        <v>8.5000000000000006E-3</v>
      </c>
      <c r="K10" s="63">
        <v>460941424</v>
      </c>
      <c r="L10" s="7"/>
      <c r="M10" s="63">
        <v>0</v>
      </c>
      <c r="N10" s="63">
        <v>563235.30000159994</v>
      </c>
      <c r="O10" s="7"/>
      <c r="P10" s="64">
        <v>1</v>
      </c>
      <c r="Q10" s="64">
        <v>0.26989999999999997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6.76</v>
      </c>
      <c r="J11" s="68">
        <v>8.5000000000000006E-3</v>
      </c>
      <c r="K11" s="69">
        <v>460941424</v>
      </c>
      <c r="M11" s="69">
        <v>0</v>
      </c>
      <c r="N11" s="69">
        <v>563235.30000159994</v>
      </c>
      <c r="P11" s="68">
        <v>1</v>
      </c>
      <c r="Q11" s="68">
        <v>0.26989999999999997</v>
      </c>
    </row>
    <row r="12" spans="1:52">
      <c r="A12" s="67" t="s">
        <v>236</v>
      </c>
      <c r="B12" s="14"/>
      <c r="C12" s="14"/>
      <c r="G12" s="69">
        <v>4.4800000000000004</v>
      </c>
      <c r="J12" s="68">
        <v>5.3E-3</v>
      </c>
      <c r="K12" s="69">
        <v>225855931</v>
      </c>
      <c r="M12" s="69">
        <v>0</v>
      </c>
      <c r="N12" s="69">
        <v>271420.31184480002</v>
      </c>
      <c r="P12" s="68">
        <v>0.4819</v>
      </c>
      <c r="Q12" s="68">
        <v>0.13009999999999999</v>
      </c>
    </row>
    <row r="13" spans="1:52">
      <c r="A13" s="67" t="s">
        <v>237</v>
      </c>
      <c r="B13" s="14"/>
      <c r="C13" s="14"/>
      <c r="G13" s="69">
        <v>4.4800000000000004</v>
      </c>
      <c r="J13" s="68">
        <v>5.3E-3</v>
      </c>
      <c r="K13" s="69">
        <v>225855931</v>
      </c>
      <c r="M13" s="69">
        <v>0</v>
      </c>
      <c r="N13" s="69">
        <v>271420.31184480002</v>
      </c>
      <c r="P13" s="68">
        <v>0.4819</v>
      </c>
      <c r="Q13" s="68">
        <v>0.13009999999999999</v>
      </c>
    </row>
    <row r="14" spans="1:52">
      <c r="A14" t="s">
        <v>238</v>
      </c>
      <c r="B14" t="s">
        <v>239</v>
      </c>
      <c r="C14" t="s">
        <v>99</v>
      </c>
      <c r="D14" t="s">
        <v>240</v>
      </c>
      <c r="E14" t="s">
        <v>207</v>
      </c>
      <c r="F14" t="s">
        <v>241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38882599</v>
      </c>
      <c r="L14" s="65">
        <v>139.44999999999999</v>
      </c>
      <c r="M14" s="65">
        <v>0</v>
      </c>
      <c r="N14" s="65">
        <v>54221.784305499998</v>
      </c>
      <c r="O14" s="66">
        <v>2.5000000000000001E-3</v>
      </c>
      <c r="P14" s="66">
        <v>9.6299999999999997E-2</v>
      </c>
      <c r="Q14" s="66">
        <v>2.5999999999999999E-2</v>
      </c>
    </row>
    <row r="15" spans="1:52">
      <c r="A15" t="s">
        <v>242</v>
      </c>
      <c r="B15" t="s">
        <v>243</v>
      </c>
      <c r="C15" t="s">
        <v>99</v>
      </c>
      <c r="D15" t="s">
        <v>240</v>
      </c>
      <c r="E15" t="s">
        <v>207</v>
      </c>
      <c r="F15" t="s">
        <v>244</v>
      </c>
      <c r="G15" s="65">
        <v>4</v>
      </c>
      <c r="H15" t="s">
        <v>101</v>
      </c>
      <c r="I15" s="66">
        <v>0.04</v>
      </c>
      <c r="J15" s="66">
        <v>-1E-3</v>
      </c>
      <c r="K15" s="65">
        <v>37065995</v>
      </c>
      <c r="L15" s="65">
        <v>149</v>
      </c>
      <c r="M15" s="65">
        <v>0</v>
      </c>
      <c r="N15" s="65">
        <v>55228.332549999999</v>
      </c>
      <c r="O15" s="66">
        <v>3.2000000000000002E-3</v>
      </c>
      <c r="P15" s="66">
        <v>9.8100000000000007E-2</v>
      </c>
      <c r="Q15" s="66">
        <v>2.6499999999999999E-2</v>
      </c>
    </row>
    <row r="16" spans="1:52">
      <c r="A16" t="s">
        <v>245</v>
      </c>
      <c r="B16" t="s">
        <v>246</v>
      </c>
      <c r="C16" t="s">
        <v>99</v>
      </c>
      <c r="D16" t="s">
        <v>240</v>
      </c>
      <c r="E16" t="s">
        <v>207</v>
      </c>
      <c r="F16" t="s">
        <v>241</v>
      </c>
      <c r="G16" s="65">
        <v>2.42</v>
      </c>
      <c r="H16" t="s">
        <v>101</v>
      </c>
      <c r="I16" s="66">
        <v>2.75E-2</v>
      </c>
      <c r="J16" s="66">
        <v>1.2999999999999999E-3</v>
      </c>
      <c r="K16" s="65">
        <v>69021593</v>
      </c>
      <c r="L16" s="65">
        <v>111.99</v>
      </c>
      <c r="M16" s="65">
        <v>0</v>
      </c>
      <c r="N16" s="65">
        <v>77297.282000699997</v>
      </c>
      <c r="O16" s="66">
        <v>4.1999999999999997E-3</v>
      </c>
      <c r="P16" s="66">
        <v>0.13719999999999999</v>
      </c>
      <c r="Q16" s="66">
        <v>3.6999999999999998E-2</v>
      </c>
    </row>
    <row r="17" spans="1:17">
      <c r="A17" t="s">
        <v>247</v>
      </c>
      <c r="B17" t="s">
        <v>248</v>
      </c>
      <c r="C17" t="s">
        <v>99</v>
      </c>
      <c r="D17" t="s">
        <v>240</v>
      </c>
      <c r="E17" t="s">
        <v>207</v>
      </c>
      <c r="F17" t="s">
        <v>249</v>
      </c>
      <c r="G17" s="65">
        <v>3.4</v>
      </c>
      <c r="H17" t="s">
        <v>101</v>
      </c>
      <c r="I17" s="66">
        <v>1.7500000000000002E-2</v>
      </c>
      <c r="J17" s="66">
        <v>5.9999999999999995E-4</v>
      </c>
      <c r="K17" s="65">
        <v>6381870</v>
      </c>
      <c r="L17" s="65">
        <v>108.8</v>
      </c>
      <c r="M17" s="65">
        <v>0</v>
      </c>
      <c r="N17" s="65">
        <v>6943.4745599999997</v>
      </c>
      <c r="O17" s="66">
        <v>4.0000000000000002E-4</v>
      </c>
      <c r="P17" s="66">
        <v>1.23E-2</v>
      </c>
      <c r="Q17" s="66">
        <v>3.3E-3</v>
      </c>
    </row>
    <row r="18" spans="1:17">
      <c r="A18" t="s">
        <v>250</v>
      </c>
      <c r="B18" t="s">
        <v>251</v>
      </c>
      <c r="C18" t="s">
        <v>99</v>
      </c>
      <c r="D18" t="s">
        <v>240</v>
      </c>
      <c r="E18" t="s">
        <v>207</v>
      </c>
      <c r="F18" t="s">
        <v>252</v>
      </c>
      <c r="G18" s="65">
        <v>22.37</v>
      </c>
      <c r="H18" t="s">
        <v>101</v>
      </c>
      <c r="I18" s="66">
        <v>0.01</v>
      </c>
      <c r="J18" s="66">
        <v>6.0000000000000001E-3</v>
      </c>
      <c r="K18" s="65">
        <v>27540176</v>
      </c>
      <c r="L18" s="65">
        <v>111.32</v>
      </c>
      <c r="M18" s="65">
        <v>0</v>
      </c>
      <c r="N18" s="65">
        <v>30657.723923199999</v>
      </c>
      <c r="O18" s="66">
        <v>1.8E-3</v>
      </c>
      <c r="P18" s="66">
        <v>5.4399999999999997E-2</v>
      </c>
      <c r="Q18" s="66">
        <v>1.47E-2</v>
      </c>
    </row>
    <row r="19" spans="1:17">
      <c r="A19" t="s">
        <v>253</v>
      </c>
      <c r="B19" t="s">
        <v>254</v>
      </c>
      <c r="C19" t="s">
        <v>99</v>
      </c>
      <c r="D19" t="s">
        <v>240</v>
      </c>
      <c r="E19" t="s">
        <v>207</v>
      </c>
      <c r="F19" t="s">
        <v>255</v>
      </c>
      <c r="G19" s="65">
        <v>0.57999999999999996</v>
      </c>
      <c r="H19" t="s">
        <v>101</v>
      </c>
      <c r="I19" s="66">
        <v>1E-3</v>
      </c>
      <c r="J19" s="66">
        <v>1.49E-2</v>
      </c>
      <c r="K19" s="65">
        <v>46963698</v>
      </c>
      <c r="L19" s="65">
        <v>100.23</v>
      </c>
      <c r="M19" s="65">
        <v>0</v>
      </c>
      <c r="N19" s="65">
        <v>47071.714505399999</v>
      </c>
      <c r="O19" s="66">
        <v>3.0999999999999999E-3</v>
      </c>
      <c r="P19" s="66">
        <v>8.3599999999999994E-2</v>
      </c>
      <c r="Q19" s="66">
        <v>2.2599999999999999E-2</v>
      </c>
    </row>
    <row r="20" spans="1:17">
      <c r="A20" s="67" t="s">
        <v>256</v>
      </c>
      <c r="B20" s="14"/>
      <c r="C20" s="14"/>
      <c r="E20"/>
      <c r="G20" s="69">
        <v>8.89</v>
      </c>
      <c r="J20" s="68">
        <v>1.14E-2</v>
      </c>
      <c r="K20" s="69">
        <v>235085493</v>
      </c>
      <c r="M20" s="69">
        <v>0</v>
      </c>
      <c r="N20" s="69">
        <v>291814.98815679998</v>
      </c>
      <c r="P20" s="68">
        <v>0.5181</v>
      </c>
      <c r="Q20" s="68">
        <v>0.1399</v>
      </c>
    </row>
    <row r="21" spans="1:17">
      <c r="A21" s="67" t="s">
        <v>257</v>
      </c>
      <c r="B21" s="14"/>
      <c r="C21" s="14"/>
      <c r="E21"/>
      <c r="G21" s="69">
        <v>0.38</v>
      </c>
      <c r="J21" s="68">
        <v>2.8E-3</v>
      </c>
      <c r="K21" s="69">
        <v>44185689</v>
      </c>
      <c r="M21" s="69">
        <v>0</v>
      </c>
      <c r="N21" s="69">
        <v>44147.950316399998</v>
      </c>
      <c r="P21" s="68">
        <v>7.8399999999999997E-2</v>
      </c>
      <c r="Q21" s="68">
        <v>2.12E-2</v>
      </c>
    </row>
    <row r="22" spans="1:17">
      <c r="A22" t="s">
        <v>258</v>
      </c>
      <c r="B22" t="s">
        <v>259</v>
      </c>
      <c r="C22" t="s">
        <v>99</v>
      </c>
      <c r="D22" t="s">
        <v>240</v>
      </c>
      <c r="E22" t="s">
        <v>149</v>
      </c>
      <c r="F22" t="s">
        <v>260</v>
      </c>
      <c r="G22" s="65">
        <v>0.67</v>
      </c>
      <c r="H22" t="s">
        <v>101</v>
      </c>
      <c r="I22" s="66">
        <v>0</v>
      </c>
      <c r="J22" s="66">
        <v>2.2000000000000001E-3</v>
      </c>
      <c r="K22" s="65">
        <v>18297008</v>
      </c>
      <c r="L22" s="65">
        <v>99.85</v>
      </c>
      <c r="M22" s="65">
        <v>0</v>
      </c>
      <c r="N22" s="65">
        <v>18269.562488</v>
      </c>
      <c r="O22" s="66">
        <v>2E-3</v>
      </c>
      <c r="P22" s="66">
        <v>3.2399999999999998E-2</v>
      </c>
      <c r="Q22" s="66">
        <v>8.8000000000000005E-3</v>
      </c>
    </row>
    <row r="23" spans="1:17">
      <c r="A23" t="s">
        <v>261</v>
      </c>
      <c r="B23" t="s">
        <v>262</v>
      </c>
      <c r="C23" t="s">
        <v>99</v>
      </c>
      <c r="D23" t="s">
        <v>240</v>
      </c>
      <c r="E23" t="s">
        <v>149</v>
      </c>
      <c r="F23" t="s">
        <v>263</v>
      </c>
      <c r="G23" s="65">
        <v>0.27</v>
      </c>
      <c r="H23" t="s">
        <v>101</v>
      </c>
      <c r="I23" s="66">
        <v>0</v>
      </c>
      <c r="J23" s="66">
        <v>2.2000000000000001E-3</v>
      </c>
      <c r="K23" s="65">
        <v>15408607</v>
      </c>
      <c r="L23" s="65">
        <v>99.94</v>
      </c>
      <c r="M23" s="65">
        <v>0</v>
      </c>
      <c r="N23" s="65">
        <v>15399.3618358</v>
      </c>
      <c r="O23" s="66">
        <v>1.6999999999999999E-3</v>
      </c>
      <c r="P23" s="66">
        <v>2.7300000000000001E-2</v>
      </c>
      <c r="Q23" s="66">
        <v>7.4000000000000003E-3</v>
      </c>
    </row>
    <row r="24" spans="1:17">
      <c r="A24" t="s">
        <v>264</v>
      </c>
      <c r="B24" t="s">
        <v>265</v>
      </c>
      <c r="C24" t="s">
        <v>99</v>
      </c>
      <c r="D24" t="s">
        <v>240</v>
      </c>
      <c r="E24" t="s">
        <v>149</v>
      </c>
      <c r="F24" t="s">
        <v>266</v>
      </c>
      <c r="G24" s="65">
        <v>0.02</v>
      </c>
      <c r="H24" t="s">
        <v>101</v>
      </c>
      <c r="I24" s="66">
        <v>0</v>
      </c>
      <c r="J24" s="66">
        <v>4.5999999999999999E-3</v>
      </c>
      <c r="K24" s="65">
        <v>10480074</v>
      </c>
      <c r="L24" s="65">
        <v>99.99</v>
      </c>
      <c r="M24" s="65">
        <v>0</v>
      </c>
      <c r="N24" s="65">
        <v>10479.0259926</v>
      </c>
      <c r="O24" s="66">
        <v>8.9999999999999998E-4</v>
      </c>
      <c r="P24" s="66">
        <v>1.8599999999999998E-2</v>
      </c>
      <c r="Q24" s="66">
        <v>5.0000000000000001E-3</v>
      </c>
    </row>
    <row r="25" spans="1:17">
      <c r="A25" s="67" t="s">
        <v>267</v>
      </c>
      <c r="B25" s="14"/>
      <c r="C25" s="14"/>
      <c r="E25"/>
      <c r="G25" s="69">
        <v>10.49</v>
      </c>
      <c r="J25" s="68">
        <v>1.3100000000000001E-2</v>
      </c>
      <c r="K25" s="69">
        <v>186422848</v>
      </c>
      <c r="M25" s="69">
        <v>0</v>
      </c>
      <c r="N25" s="69">
        <v>243260.37004959999</v>
      </c>
      <c r="P25" s="68">
        <v>0.43190000000000001</v>
      </c>
      <c r="Q25" s="68">
        <v>0.1166</v>
      </c>
    </row>
    <row r="26" spans="1:17">
      <c r="A26" t="s">
        <v>268</v>
      </c>
      <c r="B26" t="s">
        <v>269</v>
      </c>
      <c r="C26" t="s">
        <v>99</v>
      </c>
      <c r="D26" t="s">
        <v>240</v>
      </c>
      <c r="E26" t="s">
        <v>149</v>
      </c>
      <c r="F26" t="s">
        <v>270</v>
      </c>
      <c r="G26" s="65">
        <v>9.56</v>
      </c>
      <c r="H26" t="s">
        <v>101</v>
      </c>
      <c r="I26" s="66">
        <v>0.01</v>
      </c>
      <c r="J26" s="66">
        <v>1.09E-2</v>
      </c>
      <c r="K26" s="65">
        <v>10650372</v>
      </c>
      <c r="L26" s="65">
        <v>99.3</v>
      </c>
      <c r="M26" s="65">
        <v>0</v>
      </c>
      <c r="N26" s="65">
        <v>10575.819396000001</v>
      </c>
      <c r="O26" s="66">
        <v>2E-3</v>
      </c>
      <c r="P26" s="66">
        <v>1.8800000000000001E-2</v>
      </c>
      <c r="Q26" s="66">
        <v>5.1000000000000004E-3</v>
      </c>
    </row>
    <row r="27" spans="1:17">
      <c r="A27" t="s">
        <v>271</v>
      </c>
      <c r="B27" t="s">
        <v>272</v>
      </c>
      <c r="C27" t="s">
        <v>99</v>
      </c>
      <c r="D27" t="s">
        <v>240</v>
      </c>
      <c r="E27" t="s">
        <v>207</v>
      </c>
      <c r="F27" t="s">
        <v>252</v>
      </c>
      <c r="G27" s="65">
        <v>18.809999999999999</v>
      </c>
      <c r="H27" t="s">
        <v>101</v>
      </c>
      <c r="I27" s="66">
        <v>3.7499999999999999E-2</v>
      </c>
      <c r="J27" s="66">
        <v>2.1299999999999999E-2</v>
      </c>
      <c r="K27" s="65">
        <v>37856919</v>
      </c>
      <c r="L27" s="65">
        <v>132.96</v>
      </c>
      <c r="M27" s="65">
        <v>0</v>
      </c>
      <c r="N27" s="65">
        <v>50334.559502399999</v>
      </c>
      <c r="O27" s="66">
        <v>2.3999999999999998E-3</v>
      </c>
      <c r="P27" s="66">
        <v>8.9399999999999993E-2</v>
      </c>
      <c r="Q27" s="66">
        <v>2.41E-2</v>
      </c>
    </row>
    <row r="28" spans="1:17">
      <c r="A28" t="s">
        <v>273</v>
      </c>
      <c r="B28" t="s">
        <v>274</v>
      </c>
      <c r="C28" t="s">
        <v>99</v>
      </c>
      <c r="D28" t="s">
        <v>240</v>
      </c>
      <c r="E28" t="s">
        <v>207</v>
      </c>
      <c r="F28" t="s">
        <v>270</v>
      </c>
      <c r="G28" s="65">
        <v>7.8</v>
      </c>
      <c r="H28" t="s">
        <v>101</v>
      </c>
      <c r="I28" s="66">
        <v>2.2499999999999999E-2</v>
      </c>
      <c r="J28" s="66">
        <v>1.01E-2</v>
      </c>
      <c r="K28" s="65">
        <v>45734926</v>
      </c>
      <c r="L28" s="65">
        <v>111.19</v>
      </c>
      <c r="M28" s="65">
        <v>0</v>
      </c>
      <c r="N28" s="65">
        <v>50852.664219400001</v>
      </c>
      <c r="O28" s="66">
        <v>2.8999999999999998E-3</v>
      </c>
      <c r="P28" s="66">
        <v>9.0300000000000005E-2</v>
      </c>
      <c r="Q28" s="66">
        <v>2.4400000000000002E-2</v>
      </c>
    </row>
    <row r="29" spans="1:17">
      <c r="A29" t="s">
        <v>275</v>
      </c>
      <c r="B29" t="s">
        <v>276</v>
      </c>
      <c r="C29" t="s">
        <v>99</v>
      </c>
      <c r="D29" t="s">
        <v>240</v>
      </c>
      <c r="E29" t="s">
        <v>207</v>
      </c>
      <c r="F29" t="s">
        <v>277</v>
      </c>
      <c r="G29" s="65">
        <v>1.79</v>
      </c>
      <c r="H29" t="s">
        <v>101</v>
      </c>
      <c r="I29" s="66">
        <v>5.5E-2</v>
      </c>
      <c r="J29" s="66">
        <v>3.5000000000000001E-3</v>
      </c>
      <c r="K29" s="65">
        <v>7475596</v>
      </c>
      <c r="L29" s="65">
        <v>110.31</v>
      </c>
      <c r="M29" s="65">
        <v>0</v>
      </c>
      <c r="N29" s="65">
        <v>8246.3299475999993</v>
      </c>
      <c r="O29" s="66">
        <v>4.0000000000000002E-4</v>
      </c>
      <c r="P29" s="66">
        <v>1.46E-2</v>
      </c>
      <c r="Q29" s="66">
        <v>4.0000000000000001E-3</v>
      </c>
    </row>
    <row r="30" spans="1:17">
      <c r="A30" t="s">
        <v>278</v>
      </c>
      <c r="B30" t="s">
        <v>279</v>
      </c>
      <c r="C30" t="s">
        <v>99</v>
      </c>
      <c r="D30" t="s">
        <v>240</v>
      </c>
      <c r="E30" t="s">
        <v>207</v>
      </c>
      <c r="F30" t="s">
        <v>280</v>
      </c>
      <c r="G30" s="65">
        <v>5.65</v>
      </c>
      <c r="H30" t="s">
        <v>101</v>
      </c>
      <c r="I30" s="66">
        <v>6.25E-2</v>
      </c>
      <c r="J30" s="66">
        <v>8.3000000000000001E-3</v>
      </c>
      <c r="K30" s="65">
        <v>59444899</v>
      </c>
      <c r="L30" s="65">
        <v>137.18</v>
      </c>
      <c r="M30" s="65">
        <v>0</v>
      </c>
      <c r="N30" s="65">
        <v>81546.512448199996</v>
      </c>
      <c r="O30" s="66">
        <v>3.5999999999999999E-3</v>
      </c>
      <c r="P30" s="66">
        <v>0.14480000000000001</v>
      </c>
      <c r="Q30" s="66">
        <v>3.9100000000000003E-2</v>
      </c>
    </row>
    <row r="31" spans="1:17">
      <c r="A31" t="s">
        <v>281</v>
      </c>
      <c r="B31" t="s">
        <v>282</v>
      </c>
      <c r="C31" t="s">
        <v>99</v>
      </c>
      <c r="D31" t="s">
        <v>240</v>
      </c>
      <c r="E31" t="s">
        <v>207</v>
      </c>
      <c r="F31" t="s">
        <v>283</v>
      </c>
      <c r="G31" s="65">
        <v>15.13</v>
      </c>
      <c r="H31" t="s">
        <v>101</v>
      </c>
      <c r="I31" s="66">
        <v>5.5E-2</v>
      </c>
      <c r="J31" s="66">
        <v>1.8800000000000001E-2</v>
      </c>
      <c r="K31" s="65">
        <v>25260136</v>
      </c>
      <c r="L31" s="65">
        <v>165.1</v>
      </c>
      <c r="M31" s="65">
        <v>0</v>
      </c>
      <c r="N31" s="65">
        <v>41704.484536000004</v>
      </c>
      <c r="O31" s="66">
        <v>1.4E-3</v>
      </c>
      <c r="P31" s="66">
        <v>7.3999999999999996E-2</v>
      </c>
      <c r="Q31" s="66">
        <v>0.02</v>
      </c>
    </row>
    <row r="32" spans="1:17">
      <c r="A32" s="67" t="s">
        <v>284</v>
      </c>
      <c r="B32" s="14"/>
      <c r="C32" s="14"/>
      <c r="E32"/>
      <c r="G32" s="69">
        <v>6.15</v>
      </c>
      <c r="J32" s="68">
        <v>3.5999999999999999E-3</v>
      </c>
      <c r="K32" s="69">
        <v>4476956</v>
      </c>
      <c r="M32" s="69">
        <v>0</v>
      </c>
      <c r="N32" s="69">
        <v>4406.6677908000001</v>
      </c>
      <c r="P32" s="68">
        <v>7.7999999999999996E-3</v>
      </c>
      <c r="Q32" s="68">
        <v>2.0999999999999999E-3</v>
      </c>
    </row>
    <row r="33" spans="1:17">
      <c r="A33" t="s">
        <v>285</v>
      </c>
      <c r="B33" t="s">
        <v>286</v>
      </c>
      <c r="C33" t="s">
        <v>99</v>
      </c>
      <c r="D33" t="s">
        <v>240</v>
      </c>
      <c r="E33" t="s">
        <v>207</v>
      </c>
      <c r="F33" t="s">
        <v>287</v>
      </c>
      <c r="G33" s="65">
        <v>6.15</v>
      </c>
      <c r="H33" t="s">
        <v>101</v>
      </c>
      <c r="I33" s="66">
        <v>1E-3</v>
      </c>
      <c r="J33" s="66">
        <v>3.5999999999999999E-3</v>
      </c>
      <c r="K33" s="65">
        <v>4476956</v>
      </c>
      <c r="L33" s="65">
        <v>98.43</v>
      </c>
      <c r="M33" s="65">
        <v>0</v>
      </c>
      <c r="N33" s="65">
        <v>4406.6677908000001</v>
      </c>
      <c r="O33" s="66">
        <v>2.9999999999999997E-4</v>
      </c>
      <c r="P33" s="66">
        <v>7.7999999999999996E-3</v>
      </c>
      <c r="Q33" s="66">
        <v>2.0999999999999999E-3</v>
      </c>
    </row>
    <row r="34" spans="1:17">
      <c r="A34" s="67" t="s">
        <v>288</v>
      </c>
      <c r="B34" s="14"/>
      <c r="C34" s="14"/>
      <c r="E3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228</v>
      </c>
      <c r="B35" t="s">
        <v>228</v>
      </c>
      <c r="C35" s="14"/>
      <c r="D35" t="s">
        <v>228</v>
      </c>
      <c r="E35"/>
      <c r="G35" s="65">
        <v>0</v>
      </c>
      <c r="H35" t="s">
        <v>228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233</v>
      </c>
      <c r="B36" s="14"/>
      <c r="C36" s="14"/>
      <c r="E36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289</v>
      </c>
      <c r="B37" s="14"/>
      <c r="C37" s="14"/>
      <c r="E37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228</v>
      </c>
      <c r="B38" t="s">
        <v>228</v>
      </c>
      <c r="C38" s="14"/>
      <c r="D38" t="s">
        <v>228</v>
      </c>
      <c r="E38"/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290</v>
      </c>
      <c r="B39" s="14"/>
      <c r="C39" s="14"/>
      <c r="E39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228</v>
      </c>
      <c r="B40" t="s">
        <v>228</v>
      </c>
      <c r="C40" s="14"/>
      <c r="D40" t="s">
        <v>228</v>
      </c>
      <c r="E40"/>
      <c r="G40" s="65">
        <v>0</v>
      </c>
      <c r="H40" t="s">
        <v>228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76" t="s">
        <v>291</v>
      </c>
      <c r="B41" s="14"/>
      <c r="C41" s="14"/>
      <c r="E41"/>
    </row>
    <row r="42" spans="1:17">
      <c r="A42" s="76" t="s">
        <v>292</v>
      </c>
      <c r="B42" s="14"/>
      <c r="C42" s="14"/>
      <c r="E42"/>
    </row>
    <row r="43" spans="1:17">
      <c r="A43" s="76" t="s">
        <v>293</v>
      </c>
      <c r="B43" s="14"/>
      <c r="C43" s="14"/>
      <c r="E43"/>
    </row>
    <row r="44" spans="1:17">
      <c r="A44" s="76" t="s">
        <v>294</v>
      </c>
      <c r="B44" s="14"/>
      <c r="C44" s="14"/>
      <c r="E4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</sheetData>
  <dataValidations count="1">
    <dataValidation allowBlank="1" showInputMessage="1" showErrorMessage="1" sqref="M8 M10:M1048576 M1:M6 N1:XFD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7" width="0" style="14" hidden="1"/>
    <col min="68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6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BO5" s="16"/>
    </row>
    <row r="6" spans="1:67" ht="26.25" customHeight="1">
      <c r="A6" s="86" t="s">
        <v>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J6" s="16"/>
      <c r="BO6" s="16"/>
    </row>
    <row r="7" spans="1:67" s="16" customFormat="1" ht="20.25">
      <c r="A7" s="10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9" t="s">
        <v>191</v>
      </c>
      <c r="Q7" s="43" t="s">
        <v>55</v>
      </c>
      <c r="R7" s="43" t="s">
        <v>72</v>
      </c>
      <c r="S7" s="43" t="s">
        <v>56</v>
      </c>
      <c r="T7" s="10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228</v>
      </c>
      <c r="B13" t="s">
        <v>228</v>
      </c>
      <c r="C13" s="14"/>
      <c r="D13" s="14"/>
      <c r="E13" s="14"/>
      <c r="F13" t="s">
        <v>228</v>
      </c>
      <c r="G13" t="s">
        <v>228</v>
      </c>
      <c r="J13" s="65">
        <v>0</v>
      </c>
      <c r="K13" t="s">
        <v>228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256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228</v>
      </c>
      <c r="B15" t="s">
        <v>228</v>
      </c>
      <c r="C15" s="14"/>
      <c r="D15" s="14"/>
      <c r="E15" s="14"/>
      <c r="F15" t="s">
        <v>228</v>
      </c>
      <c r="G15" t="s">
        <v>228</v>
      </c>
      <c r="J15" s="65">
        <v>0</v>
      </c>
      <c r="K15" t="s">
        <v>228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228</v>
      </c>
      <c r="B17" t="s">
        <v>228</v>
      </c>
      <c r="C17" s="14"/>
      <c r="D17" s="14"/>
      <c r="E17" s="14"/>
      <c r="F17" t="s">
        <v>228</v>
      </c>
      <c r="G17" t="s">
        <v>228</v>
      </c>
      <c r="J17" s="65">
        <v>0</v>
      </c>
      <c r="K17" t="s">
        <v>228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233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228</v>
      </c>
      <c r="B20" t="s">
        <v>228</v>
      </c>
      <c r="C20" s="14"/>
      <c r="D20" s="14"/>
      <c r="E20" s="14"/>
      <c r="F20" t="s">
        <v>228</v>
      </c>
      <c r="G20" t="s">
        <v>228</v>
      </c>
      <c r="J20" s="65">
        <v>0</v>
      </c>
      <c r="K20" t="s">
        <v>228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228</v>
      </c>
      <c r="B22" t="s">
        <v>228</v>
      </c>
      <c r="C22" s="14"/>
      <c r="D22" s="14"/>
      <c r="E22" s="14"/>
      <c r="F22" t="s">
        <v>228</v>
      </c>
      <c r="G22" t="s">
        <v>228</v>
      </c>
      <c r="J22" s="65">
        <v>0</v>
      </c>
      <c r="K22" t="s">
        <v>228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6" t="s">
        <v>235</v>
      </c>
      <c r="B23" s="14"/>
      <c r="C23" s="14"/>
      <c r="D23" s="14"/>
      <c r="E23" s="14"/>
      <c r="F23" s="14"/>
    </row>
    <row r="24" spans="1:20">
      <c r="A24" s="76" t="s">
        <v>291</v>
      </c>
      <c r="B24" s="14"/>
      <c r="C24" s="14"/>
      <c r="D24" s="14"/>
      <c r="E24" s="14"/>
      <c r="F24" s="14"/>
    </row>
    <row r="25" spans="1:20">
      <c r="A25" s="76" t="s">
        <v>292</v>
      </c>
      <c r="B25" s="14"/>
      <c r="C25" s="14"/>
      <c r="D25" s="14"/>
      <c r="E25" s="14"/>
      <c r="F25" s="14"/>
    </row>
    <row r="26" spans="1:20">
      <c r="A26" s="76" t="s">
        <v>293</v>
      </c>
      <c r="B26" s="14"/>
      <c r="C26" s="14"/>
      <c r="D26" s="14"/>
      <c r="E26" s="14"/>
      <c r="F26" s="14"/>
    </row>
    <row r="27" spans="1:20">
      <c r="A27" s="76" t="s">
        <v>294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806"/>
  <sheetViews>
    <sheetView rightToLeft="1" topLeftCell="A75" workbookViewId="0">
      <selection activeCell="U8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3" width="0" style="14" hidden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3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3.96</v>
      </c>
      <c r="K10" s="7"/>
      <c r="L10" s="7"/>
      <c r="M10" s="64">
        <v>4.8999999999999998E-3</v>
      </c>
      <c r="N10" s="63">
        <v>178904662.65000001</v>
      </c>
      <c r="O10" s="28"/>
      <c r="P10" s="63">
        <v>928.4511675</v>
      </c>
      <c r="Q10" s="63">
        <v>216292.70907073346</v>
      </c>
      <c r="R10" s="7"/>
      <c r="S10" s="64">
        <v>1</v>
      </c>
      <c r="T10" s="64">
        <v>0.1037</v>
      </c>
      <c r="BF10" s="14"/>
      <c r="BG10" s="16"/>
      <c r="BH10" s="14"/>
      <c r="BK10" s="14"/>
    </row>
    <row r="11" spans="1:63">
      <c r="A11" s="67" t="s">
        <v>202</v>
      </c>
      <c r="B11" s="14"/>
      <c r="C11" s="14"/>
      <c r="D11" s="14"/>
      <c r="E11" s="14"/>
      <c r="J11" s="69">
        <v>3.94</v>
      </c>
      <c r="M11" s="68">
        <v>-6.1000000000000004E-3</v>
      </c>
      <c r="N11" s="69">
        <v>169742362.65000001</v>
      </c>
      <c r="P11" s="69">
        <v>803.25728000000004</v>
      </c>
      <c r="Q11" s="69">
        <v>183473.23619838696</v>
      </c>
      <c r="S11" s="68">
        <v>0.84830000000000005</v>
      </c>
      <c r="T11" s="68">
        <v>8.7900000000000006E-2</v>
      </c>
    </row>
    <row r="12" spans="1:63">
      <c r="A12" s="67" t="s">
        <v>295</v>
      </c>
      <c r="B12" s="14"/>
      <c r="C12" s="14"/>
      <c r="D12" s="14"/>
      <c r="E12" s="14"/>
      <c r="J12" s="69">
        <v>4</v>
      </c>
      <c r="M12" s="68">
        <v>-5.2400000000000002E-2</v>
      </c>
      <c r="N12" s="69">
        <v>74481768.939999998</v>
      </c>
      <c r="P12" s="69">
        <v>803.25728000000004</v>
      </c>
      <c r="Q12" s="69">
        <v>89547.904140001003</v>
      </c>
      <c r="S12" s="68">
        <v>0.41399999999999998</v>
      </c>
      <c r="T12" s="68">
        <v>4.2900000000000001E-2</v>
      </c>
    </row>
    <row r="13" spans="1:63">
      <c r="A13" t="s">
        <v>299</v>
      </c>
      <c r="B13" t="s">
        <v>300</v>
      </c>
      <c r="C13" t="s">
        <v>99</v>
      </c>
      <c r="D13" t="s">
        <v>122</v>
      </c>
      <c r="E13" t="s">
        <v>301</v>
      </c>
      <c r="F13" t="s">
        <v>302</v>
      </c>
      <c r="G13" t="s">
        <v>1288</v>
      </c>
      <c r="H13" t="s">
        <v>207</v>
      </c>
      <c r="I13" t="s">
        <v>303</v>
      </c>
      <c r="J13" s="65">
        <v>1</v>
      </c>
      <c r="K13" t="s">
        <v>101</v>
      </c>
      <c r="L13" s="66">
        <v>8.0000000000000002E-3</v>
      </c>
      <c r="M13" s="66">
        <v>1.6E-2</v>
      </c>
      <c r="N13" s="65">
        <v>3794161.26</v>
      </c>
      <c r="O13" s="65">
        <v>100.92</v>
      </c>
      <c r="P13" s="65">
        <v>0</v>
      </c>
      <c r="Q13" s="65">
        <v>3829.0675435920002</v>
      </c>
      <c r="R13" s="66">
        <v>1.77E-2</v>
      </c>
      <c r="S13" s="66">
        <v>1.77E-2</v>
      </c>
      <c r="T13" s="66">
        <v>1.8E-3</v>
      </c>
    </row>
    <row r="14" spans="1:63">
      <c r="A14" t="s">
        <v>304</v>
      </c>
      <c r="B14" t="s">
        <v>305</v>
      </c>
      <c r="C14" t="s">
        <v>99</v>
      </c>
      <c r="D14" t="s">
        <v>122</v>
      </c>
      <c r="E14" t="s">
        <v>306</v>
      </c>
      <c r="F14" t="s">
        <v>126</v>
      </c>
      <c r="G14" t="s">
        <v>1288</v>
      </c>
      <c r="H14" t="s">
        <v>207</v>
      </c>
      <c r="I14" t="s">
        <v>307</v>
      </c>
      <c r="J14" s="65">
        <v>15.01</v>
      </c>
      <c r="K14" t="s">
        <v>101</v>
      </c>
      <c r="L14" s="66">
        <v>2.07E-2</v>
      </c>
      <c r="M14" s="66">
        <v>1.3100000000000001E-2</v>
      </c>
      <c r="N14" s="65">
        <v>5379875</v>
      </c>
      <c r="O14" s="65">
        <v>110.8</v>
      </c>
      <c r="P14" s="65">
        <v>0</v>
      </c>
      <c r="Q14" s="65">
        <v>5960.9014999999999</v>
      </c>
      <c r="R14" s="66">
        <v>3.5999999999999999E-3</v>
      </c>
      <c r="S14" s="66">
        <v>2.76E-2</v>
      </c>
      <c r="T14" s="66">
        <v>2.8999999999999998E-3</v>
      </c>
    </row>
    <row r="15" spans="1:63">
      <c r="A15" t="s">
        <v>308</v>
      </c>
      <c r="B15" t="s">
        <v>309</v>
      </c>
      <c r="C15" t="s">
        <v>99</v>
      </c>
      <c r="D15" t="s">
        <v>122</v>
      </c>
      <c r="E15" t="s">
        <v>310</v>
      </c>
      <c r="F15" t="s">
        <v>302</v>
      </c>
      <c r="G15" t="s">
        <v>1288</v>
      </c>
      <c r="H15" t="s">
        <v>207</v>
      </c>
      <c r="I15" t="s">
        <v>311</v>
      </c>
      <c r="J15" s="65">
        <v>2.25</v>
      </c>
      <c r="K15" t="s">
        <v>101</v>
      </c>
      <c r="L15" s="66">
        <v>0.05</v>
      </c>
      <c r="M15" s="66">
        <v>1.52E-2</v>
      </c>
      <c r="N15" s="65">
        <v>5210020</v>
      </c>
      <c r="O15" s="65">
        <v>112.4</v>
      </c>
      <c r="P15" s="65">
        <v>0</v>
      </c>
      <c r="Q15" s="65">
        <v>5856.0624799999996</v>
      </c>
      <c r="R15" s="66">
        <v>1.6999999999999999E-3</v>
      </c>
      <c r="S15" s="66">
        <v>2.7099999999999999E-2</v>
      </c>
      <c r="T15" s="66">
        <v>2.8E-3</v>
      </c>
    </row>
    <row r="16" spans="1:63">
      <c r="A16" t="s">
        <v>312</v>
      </c>
      <c r="B16" t="s">
        <v>313</v>
      </c>
      <c r="C16" t="s">
        <v>99</v>
      </c>
      <c r="D16" t="s">
        <v>122</v>
      </c>
      <c r="E16" t="s">
        <v>314</v>
      </c>
      <c r="F16" t="s">
        <v>315</v>
      </c>
      <c r="G16" t="s">
        <v>1290</v>
      </c>
      <c r="H16" t="s">
        <v>207</v>
      </c>
      <c r="I16" t="s">
        <v>316</v>
      </c>
      <c r="J16" s="65">
        <v>5.97</v>
      </c>
      <c r="K16" t="s">
        <v>101</v>
      </c>
      <c r="L16" s="66">
        <v>1.77E-2</v>
      </c>
      <c r="M16" s="66">
        <v>1.5299999999999999E-2</v>
      </c>
      <c r="N16" s="65">
        <v>2630140</v>
      </c>
      <c r="O16" s="65">
        <v>102</v>
      </c>
      <c r="P16" s="65">
        <v>0</v>
      </c>
      <c r="Q16" s="65">
        <v>2682.7428</v>
      </c>
      <c r="R16" s="66">
        <v>1.1000000000000001E-3</v>
      </c>
      <c r="S16" s="66">
        <v>1.24E-2</v>
      </c>
      <c r="T16" s="66">
        <v>1.2999999999999999E-3</v>
      </c>
    </row>
    <row r="17" spans="1:20">
      <c r="A17" t="s">
        <v>317</v>
      </c>
      <c r="B17" t="s">
        <v>318</v>
      </c>
      <c r="C17" t="s">
        <v>99</v>
      </c>
      <c r="D17" t="s">
        <v>122</v>
      </c>
      <c r="E17" t="s">
        <v>314</v>
      </c>
      <c r="F17" t="s">
        <v>315</v>
      </c>
      <c r="G17" t="s">
        <v>1290</v>
      </c>
      <c r="H17" t="s">
        <v>207</v>
      </c>
      <c r="I17" t="s">
        <v>319</v>
      </c>
      <c r="J17" s="65">
        <v>9.2799999999999994</v>
      </c>
      <c r="K17" t="s">
        <v>101</v>
      </c>
      <c r="L17" s="66">
        <v>2.4799999999999999E-2</v>
      </c>
      <c r="M17" s="66">
        <v>1.5900000000000001E-2</v>
      </c>
      <c r="N17" s="65">
        <v>66082</v>
      </c>
      <c r="O17" s="65">
        <v>109.3</v>
      </c>
      <c r="P17" s="65">
        <v>0</v>
      </c>
      <c r="Q17" s="65">
        <v>72.227626000000001</v>
      </c>
      <c r="R17" s="66">
        <v>1E-4</v>
      </c>
      <c r="S17" s="66">
        <v>2.9999999999999997E-4</v>
      </c>
      <c r="T17" s="66">
        <v>0</v>
      </c>
    </row>
    <row r="18" spans="1:20">
      <c r="A18" t="s">
        <v>320</v>
      </c>
      <c r="B18" t="s">
        <v>321</v>
      </c>
      <c r="C18" t="s">
        <v>99</v>
      </c>
      <c r="D18" t="s">
        <v>122</v>
      </c>
      <c r="E18" t="s">
        <v>310</v>
      </c>
      <c r="F18" t="s">
        <v>302</v>
      </c>
      <c r="G18" t="s">
        <v>1290</v>
      </c>
      <c r="H18" t="s">
        <v>207</v>
      </c>
      <c r="I18" t="s">
        <v>322</v>
      </c>
      <c r="J18" s="65">
        <v>0.99</v>
      </c>
      <c r="K18" t="s">
        <v>101</v>
      </c>
      <c r="L18" s="66">
        <v>4.1000000000000002E-2</v>
      </c>
      <c r="M18" s="66">
        <v>1.9400000000000001E-2</v>
      </c>
      <c r="N18" s="65">
        <v>3575380.8</v>
      </c>
      <c r="O18" s="65">
        <v>124.05</v>
      </c>
      <c r="P18" s="65">
        <v>0</v>
      </c>
      <c r="Q18" s="65">
        <v>4435.2598823999997</v>
      </c>
      <c r="R18" s="66">
        <v>4.5999999999999999E-3</v>
      </c>
      <c r="S18" s="66">
        <v>2.0500000000000001E-2</v>
      </c>
      <c r="T18" s="66">
        <v>2.0999999999999999E-3</v>
      </c>
    </row>
    <row r="19" spans="1:20">
      <c r="A19" t="s">
        <v>323</v>
      </c>
      <c r="B19" t="s">
        <v>324</v>
      </c>
      <c r="C19" t="s">
        <v>99</v>
      </c>
      <c r="D19" t="s">
        <v>122</v>
      </c>
      <c r="E19" t="s">
        <v>325</v>
      </c>
      <c r="F19" t="s">
        <v>315</v>
      </c>
      <c r="G19" t="s">
        <v>1291</v>
      </c>
      <c r="H19" t="s">
        <v>207</v>
      </c>
      <c r="I19" t="s">
        <v>326</v>
      </c>
      <c r="J19" s="65">
        <v>0.75</v>
      </c>
      <c r="K19" t="s">
        <v>101</v>
      </c>
      <c r="L19" s="66">
        <v>4.9000000000000002E-2</v>
      </c>
      <c r="M19" s="66">
        <v>2.07E-2</v>
      </c>
      <c r="N19" s="65">
        <v>753583.34</v>
      </c>
      <c r="O19" s="65">
        <v>112</v>
      </c>
      <c r="P19" s="65">
        <v>0</v>
      </c>
      <c r="Q19" s="65">
        <v>844.01334080000004</v>
      </c>
      <c r="R19" s="66">
        <v>7.6E-3</v>
      </c>
      <c r="S19" s="66">
        <v>3.8999999999999998E-3</v>
      </c>
      <c r="T19" s="66">
        <v>4.0000000000000002E-4</v>
      </c>
    </row>
    <row r="20" spans="1:20">
      <c r="A20" t="s">
        <v>327</v>
      </c>
      <c r="B20" t="s">
        <v>328</v>
      </c>
      <c r="C20" t="s">
        <v>99</v>
      </c>
      <c r="D20" t="s">
        <v>122</v>
      </c>
      <c r="E20" t="s">
        <v>329</v>
      </c>
      <c r="F20" t="s">
        <v>330</v>
      </c>
      <c r="G20" t="s">
        <v>1292</v>
      </c>
      <c r="H20" t="s">
        <v>149</v>
      </c>
      <c r="I20" t="s">
        <v>331</v>
      </c>
      <c r="J20" s="65">
        <v>7.02</v>
      </c>
      <c r="K20" t="s">
        <v>101</v>
      </c>
      <c r="L20" s="66">
        <v>3.85E-2</v>
      </c>
      <c r="M20" s="66">
        <v>1.29E-2</v>
      </c>
      <c r="N20" s="65">
        <v>3195319.42</v>
      </c>
      <c r="O20" s="65">
        <v>120</v>
      </c>
      <c r="P20" s="65">
        <v>96.192409999999995</v>
      </c>
      <c r="Q20" s="65">
        <v>3930.5757140000001</v>
      </c>
      <c r="R20" s="66">
        <v>1.1999999999999999E-3</v>
      </c>
      <c r="S20" s="66">
        <v>1.8200000000000001E-2</v>
      </c>
      <c r="T20" s="66">
        <v>1.9E-3</v>
      </c>
    </row>
    <row r="21" spans="1:20">
      <c r="A21" t="s">
        <v>332</v>
      </c>
      <c r="B21" t="s">
        <v>333</v>
      </c>
      <c r="C21" t="s">
        <v>99</v>
      </c>
      <c r="D21" t="s">
        <v>122</v>
      </c>
      <c r="E21" t="s">
        <v>334</v>
      </c>
      <c r="F21" t="s">
        <v>302</v>
      </c>
      <c r="G21" t="s">
        <v>1291</v>
      </c>
      <c r="H21" t="s">
        <v>207</v>
      </c>
      <c r="I21" t="s">
        <v>326</v>
      </c>
      <c r="J21" s="65">
        <v>0.36</v>
      </c>
      <c r="K21" t="s">
        <v>101</v>
      </c>
      <c r="L21" s="66">
        <v>0.05</v>
      </c>
      <c r="M21" s="66">
        <v>8.1000000000000003E-2</v>
      </c>
      <c r="N21" s="65">
        <v>4973020</v>
      </c>
      <c r="O21" s="65">
        <v>109.96</v>
      </c>
      <c r="P21" s="65">
        <v>0</v>
      </c>
      <c r="Q21" s="65">
        <v>5468.3327920000002</v>
      </c>
      <c r="R21" s="66">
        <v>5.0000000000000001E-3</v>
      </c>
      <c r="S21" s="66">
        <v>2.53E-2</v>
      </c>
      <c r="T21" s="66">
        <v>2.5999999999999999E-3</v>
      </c>
    </row>
    <row r="22" spans="1:20">
      <c r="A22" t="s">
        <v>335</v>
      </c>
      <c r="B22" t="s">
        <v>336</v>
      </c>
      <c r="C22" t="s">
        <v>99</v>
      </c>
      <c r="D22" t="s">
        <v>122</v>
      </c>
      <c r="E22" t="s">
        <v>310</v>
      </c>
      <c r="F22" t="s">
        <v>302</v>
      </c>
      <c r="G22" t="s">
        <v>1291</v>
      </c>
      <c r="H22" t="s">
        <v>207</v>
      </c>
      <c r="I22" t="s">
        <v>337</v>
      </c>
      <c r="J22" s="65">
        <v>0.25</v>
      </c>
      <c r="K22" t="s">
        <v>101</v>
      </c>
      <c r="L22" s="66">
        <v>6.5000000000000002E-2</v>
      </c>
      <c r="M22" s="66">
        <v>0.16350000000000001</v>
      </c>
      <c r="N22" s="65">
        <v>2150000</v>
      </c>
      <c r="O22" s="65">
        <v>110.66</v>
      </c>
      <c r="P22" s="65">
        <v>38.879249999999999</v>
      </c>
      <c r="Q22" s="65">
        <v>2418.06925</v>
      </c>
      <c r="R22" s="66">
        <v>1.4E-3</v>
      </c>
      <c r="S22" s="66">
        <v>1.12E-2</v>
      </c>
      <c r="T22" s="66">
        <v>1.1999999999999999E-3</v>
      </c>
    </row>
    <row r="23" spans="1:20">
      <c r="A23" t="s">
        <v>338</v>
      </c>
      <c r="B23" t="s">
        <v>339</v>
      </c>
      <c r="C23" t="s">
        <v>99</v>
      </c>
      <c r="D23" t="s">
        <v>122</v>
      </c>
      <c r="E23" t="s">
        <v>340</v>
      </c>
      <c r="F23" t="s">
        <v>341</v>
      </c>
      <c r="G23" t="s">
        <v>1293</v>
      </c>
      <c r="H23" t="s">
        <v>207</v>
      </c>
      <c r="I23" t="s">
        <v>326</v>
      </c>
      <c r="J23" s="65">
        <v>7.14</v>
      </c>
      <c r="K23" t="s">
        <v>101</v>
      </c>
      <c r="L23" s="66">
        <v>5.1499999999999997E-2</v>
      </c>
      <c r="M23" s="66">
        <v>2.64E-2</v>
      </c>
      <c r="N23" s="65">
        <v>2658992</v>
      </c>
      <c r="O23" s="65">
        <v>145.5</v>
      </c>
      <c r="P23" s="65">
        <v>0</v>
      </c>
      <c r="Q23" s="65">
        <v>3868.8333600000001</v>
      </c>
      <c r="R23" s="66">
        <v>6.9999999999999999E-4</v>
      </c>
      <c r="S23" s="66">
        <v>1.7899999999999999E-2</v>
      </c>
      <c r="T23" s="66">
        <v>1.9E-3</v>
      </c>
    </row>
    <row r="24" spans="1:20">
      <c r="A24" t="s">
        <v>342</v>
      </c>
      <c r="B24" t="s">
        <v>343</v>
      </c>
      <c r="C24" t="s">
        <v>99</v>
      </c>
      <c r="D24" t="s">
        <v>122</v>
      </c>
      <c r="E24" t="s">
        <v>344</v>
      </c>
      <c r="F24" t="s">
        <v>315</v>
      </c>
      <c r="G24" t="s">
        <v>1293</v>
      </c>
      <c r="H24" t="s">
        <v>207</v>
      </c>
      <c r="I24" t="s">
        <v>241</v>
      </c>
      <c r="J24" s="65">
        <v>5.88</v>
      </c>
      <c r="K24" t="s">
        <v>101</v>
      </c>
      <c r="L24" s="66">
        <v>3.3500000000000002E-2</v>
      </c>
      <c r="M24" s="66">
        <v>3.1300000000000001E-2</v>
      </c>
      <c r="N24" s="65">
        <v>1459792</v>
      </c>
      <c r="O24" s="65">
        <v>101.53</v>
      </c>
      <c r="P24" s="65">
        <v>0</v>
      </c>
      <c r="Q24" s="65">
        <v>1482.1268176000001</v>
      </c>
      <c r="R24" s="66">
        <v>3.0999999999999999E-3</v>
      </c>
      <c r="S24" s="66">
        <v>6.8999999999999999E-3</v>
      </c>
      <c r="T24" s="66">
        <v>6.9999999999999999E-4</v>
      </c>
    </row>
    <row r="25" spans="1:20">
      <c r="A25" t="s">
        <v>345</v>
      </c>
      <c r="B25" t="s">
        <v>346</v>
      </c>
      <c r="C25" t="s">
        <v>99</v>
      </c>
      <c r="D25" t="s">
        <v>122</v>
      </c>
      <c r="E25" t="s">
        <v>344</v>
      </c>
      <c r="F25" t="s">
        <v>315</v>
      </c>
      <c r="G25" t="s">
        <v>1294</v>
      </c>
      <c r="H25" t="s">
        <v>149</v>
      </c>
      <c r="I25" t="s">
        <v>347</v>
      </c>
      <c r="J25" s="65">
        <v>7.48</v>
      </c>
      <c r="K25" t="s">
        <v>101</v>
      </c>
      <c r="L25" s="66">
        <v>1.17E-2</v>
      </c>
      <c r="M25" s="66">
        <v>3.04E-2</v>
      </c>
      <c r="N25" s="65">
        <v>934043</v>
      </c>
      <c r="O25" s="65">
        <v>86.84</v>
      </c>
      <c r="P25" s="65">
        <v>0</v>
      </c>
      <c r="Q25" s="65">
        <v>811.12294120000001</v>
      </c>
      <c r="R25" s="66">
        <v>1.6000000000000001E-3</v>
      </c>
      <c r="S25" s="66">
        <v>3.8E-3</v>
      </c>
      <c r="T25" s="66">
        <v>4.0000000000000002E-4</v>
      </c>
    </row>
    <row r="26" spans="1:20">
      <c r="A26" t="s">
        <v>348</v>
      </c>
      <c r="B26" t="s">
        <v>349</v>
      </c>
      <c r="C26" t="s">
        <v>99</v>
      </c>
      <c r="D26" t="s">
        <v>122</v>
      </c>
      <c r="E26" t="s">
        <v>350</v>
      </c>
      <c r="F26" t="s">
        <v>122</v>
      </c>
      <c r="G26" t="s">
        <v>1293</v>
      </c>
      <c r="H26" t="s">
        <v>207</v>
      </c>
      <c r="I26" t="s">
        <v>351</v>
      </c>
      <c r="J26" s="65">
        <v>0.05</v>
      </c>
      <c r="K26" t="s">
        <v>101</v>
      </c>
      <c r="L26" s="66">
        <v>4.8000000000000001E-2</v>
      </c>
      <c r="M26" s="66">
        <v>0.1646</v>
      </c>
      <c r="N26" s="65">
        <v>76532.58</v>
      </c>
      <c r="O26" s="65">
        <v>105.86</v>
      </c>
      <c r="P26" s="65">
        <v>0</v>
      </c>
      <c r="Q26" s="65">
        <v>81.017389187999996</v>
      </c>
      <c r="R26" s="66">
        <v>1.2999999999999999E-3</v>
      </c>
      <c r="S26" s="66">
        <v>4.0000000000000002E-4</v>
      </c>
      <c r="T26" s="66">
        <v>0</v>
      </c>
    </row>
    <row r="27" spans="1:20">
      <c r="A27" t="s">
        <v>352</v>
      </c>
      <c r="B27" t="s">
        <v>353</v>
      </c>
      <c r="C27" t="s">
        <v>99</v>
      </c>
      <c r="D27" t="s">
        <v>122</v>
      </c>
      <c r="E27" t="s">
        <v>354</v>
      </c>
      <c r="F27" t="s">
        <v>122</v>
      </c>
      <c r="G27" t="s">
        <v>1293</v>
      </c>
      <c r="H27" t="s">
        <v>207</v>
      </c>
      <c r="I27" t="s">
        <v>355</v>
      </c>
      <c r="J27" s="65">
        <v>5.4</v>
      </c>
      <c r="K27" t="s">
        <v>101</v>
      </c>
      <c r="L27" s="66">
        <v>2.7799999999999998E-2</v>
      </c>
      <c r="M27" s="66">
        <v>3.39E-2</v>
      </c>
      <c r="N27" s="65">
        <v>5796896</v>
      </c>
      <c r="O27" s="65">
        <v>97.5</v>
      </c>
      <c r="P27" s="65">
        <v>0</v>
      </c>
      <c r="Q27" s="65">
        <v>5651.9736000000003</v>
      </c>
      <c r="R27" s="66">
        <v>3.2000000000000002E-3</v>
      </c>
      <c r="S27" s="66">
        <v>2.6100000000000002E-2</v>
      </c>
      <c r="T27" s="66">
        <v>2.7000000000000001E-3</v>
      </c>
    </row>
    <row r="28" spans="1:20">
      <c r="A28" t="s">
        <v>356</v>
      </c>
      <c r="B28" t="s">
        <v>357</v>
      </c>
      <c r="C28" t="s">
        <v>99</v>
      </c>
      <c r="D28" t="s">
        <v>122</v>
      </c>
      <c r="E28" t="s">
        <v>354</v>
      </c>
      <c r="F28" t="s">
        <v>122</v>
      </c>
      <c r="G28" t="s">
        <v>1293</v>
      </c>
      <c r="H28" t="s">
        <v>207</v>
      </c>
      <c r="I28" t="s">
        <v>347</v>
      </c>
      <c r="J28" s="65">
        <v>6.46</v>
      </c>
      <c r="K28" t="s">
        <v>101</v>
      </c>
      <c r="L28" s="66">
        <v>1.29E-2</v>
      </c>
      <c r="M28" s="66">
        <v>3.5900000000000001E-2</v>
      </c>
      <c r="N28" s="65">
        <v>3258487</v>
      </c>
      <c r="O28" s="65">
        <v>85.8</v>
      </c>
      <c r="P28" s="65">
        <v>0</v>
      </c>
      <c r="Q28" s="65">
        <v>2795.7818459999999</v>
      </c>
      <c r="R28" s="66">
        <v>5.4000000000000003E-3</v>
      </c>
      <c r="S28" s="66">
        <v>1.29E-2</v>
      </c>
      <c r="T28" s="66">
        <v>1.2999999999999999E-3</v>
      </c>
    </row>
    <row r="29" spans="1:20">
      <c r="A29" t="s">
        <v>358</v>
      </c>
      <c r="B29" t="s">
        <v>359</v>
      </c>
      <c r="C29" t="s">
        <v>99</v>
      </c>
      <c r="D29" t="s">
        <v>122</v>
      </c>
      <c r="E29" t="s">
        <v>360</v>
      </c>
      <c r="F29" t="s">
        <v>302</v>
      </c>
      <c r="G29" t="s">
        <v>1293</v>
      </c>
      <c r="H29" t="s">
        <v>207</v>
      </c>
      <c r="I29" t="s">
        <v>326</v>
      </c>
      <c r="J29" s="65">
        <v>0.05</v>
      </c>
      <c r="K29" t="s">
        <v>101</v>
      </c>
      <c r="L29" s="66">
        <v>6.4000000000000001E-2</v>
      </c>
      <c r="M29" s="66">
        <v>0.17599999999999999</v>
      </c>
      <c r="N29" s="65">
        <v>7331500</v>
      </c>
      <c r="O29" s="65">
        <v>114.18</v>
      </c>
      <c r="P29" s="65">
        <v>0</v>
      </c>
      <c r="Q29" s="65">
        <v>8371.1067000000003</v>
      </c>
      <c r="R29" s="66">
        <v>5.8999999999999999E-3</v>
      </c>
      <c r="S29" s="66">
        <v>3.8699999999999998E-2</v>
      </c>
      <c r="T29" s="66">
        <v>4.0000000000000001E-3</v>
      </c>
    </row>
    <row r="30" spans="1:20">
      <c r="A30" t="s">
        <v>361</v>
      </c>
      <c r="B30" t="s">
        <v>362</v>
      </c>
      <c r="C30" t="s">
        <v>99</v>
      </c>
      <c r="D30" t="s">
        <v>122</v>
      </c>
      <c r="E30" t="s">
        <v>363</v>
      </c>
      <c r="F30" t="s">
        <v>302</v>
      </c>
      <c r="G30" t="s">
        <v>1293</v>
      </c>
      <c r="H30" t="s">
        <v>207</v>
      </c>
      <c r="I30" t="s">
        <v>364</v>
      </c>
      <c r="J30" s="65">
        <v>1.7</v>
      </c>
      <c r="K30" t="s">
        <v>101</v>
      </c>
      <c r="L30" s="66">
        <v>4.4999999999999998E-2</v>
      </c>
      <c r="M30" s="66">
        <v>1.9699999999999999E-2</v>
      </c>
      <c r="N30" s="65">
        <v>1657219</v>
      </c>
      <c r="O30" s="65">
        <v>125.96</v>
      </c>
      <c r="P30" s="65">
        <v>22.502130000000001</v>
      </c>
      <c r="Q30" s="65">
        <v>2109.9351824</v>
      </c>
      <c r="R30" s="66">
        <v>1E-3</v>
      </c>
      <c r="S30" s="66">
        <v>9.7999999999999997E-3</v>
      </c>
      <c r="T30" s="66">
        <v>1E-3</v>
      </c>
    </row>
    <row r="31" spans="1:20">
      <c r="A31" t="s">
        <v>365</v>
      </c>
      <c r="B31" t="s">
        <v>366</v>
      </c>
      <c r="C31" t="s">
        <v>99</v>
      </c>
      <c r="D31" t="s">
        <v>122</v>
      </c>
      <c r="E31" t="s">
        <v>310</v>
      </c>
      <c r="F31" t="s">
        <v>302</v>
      </c>
      <c r="G31" t="s">
        <v>1294</v>
      </c>
      <c r="H31" t="s">
        <v>149</v>
      </c>
      <c r="I31" t="s">
        <v>367</v>
      </c>
      <c r="J31" s="65">
        <v>3.08</v>
      </c>
      <c r="K31" t="s">
        <v>101</v>
      </c>
      <c r="L31" s="66">
        <v>1.4200000000000001E-2</v>
      </c>
      <c r="M31" s="66">
        <v>-0.96950000000000003</v>
      </c>
      <c r="N31" s="65">
        <v>187</v>
      </c>
      <c r="O31" s="65">
        <v>4820000</v>
      </c>
      <c r="P31" s="65">
        <v>0</v>
      </c>
      <c r="Q31" s="65">
        <v>9013.4</v>
      </c>
      <c r="R31" s="66">
        <v>0</v>
      </c>
      <c r="S31" s="66">
        <v>4.1700000000000001E-2</v>
      </c>
      <c r="T31" s="66">
        <v>4.3E-3</v>
      </c>
    </row>
    <row r="32" spans="1:20">
      <c r="A32" t="s">
        <v>368</v>
      </c>
      <c r="B32" t="s">
        <v>369</v>
      </c>
      <c r="C32" t="s">
        <v>99</v>
      </c>
      <c r="D32" t="s">
        <v>122</v>
      </c>
      <c r="E32" t="s">
        <v>370</v>
      </c>
      <c r="F32" t="s">
        <v>330</v>
      </c>
      <c r="G32" t="s">
        <v>1293</v>
      </c>
      <c r="H32" t="s">
        <v>207</v>
      </c>
      <c r="I32" t="s">
        <v>319</v>
      </c>
      <c r="J32" s="65">
        <v>5.38</v>
      </c>
      <c r="K32" t="s">
        <v>101</v>
      </c>
      <c r="L32" s="66">
        <v>1.23E-2</v>
      </c>
      <c r="M32" s="66">
        <v>2.0899999999999998E-2</v>
      </c>
      <c r="N32" s="65">
        <v>1010219</v>
      </c>
      <c r="O32" s="65">
        <v>96.55</v>
      </c>
      <c r="P32" s="65">
        <v>0</v>
      </c>
      <c r="Q32" s="65">
        <v>975.36644449999994</v>
      </c>
      <c r="R32" s="66">
        <v>5.9999999999999995E-4</v>
      </c>
      <c r="S32" s="66">
        <v>4.4999999999999997E-3</v>
      </c>
      <c r="T32" s="66">
        <v>5.0000000000000001E-4</v>
      </c>
    </row>
    <row r="33" spans="1:20">
      <c r="A33" t="s">
        <v>371</v>
      </c>
      <c r="B33" t="s">
        <v>372</v>
      </c>
      <c r="C33" t="s">
        <v>99</v>
      </c>
      <c r="D33" t="s">
        <v>122</v>
      </c>
      <c r="E33" t="s">
        <v>373</v>
      </c>
      <c r="F33" t="s">
        <v>315</v>
      </c>
      <c r="G33" t="s">
        <v>1295</v>
      </c>
      <c r="H33" t="s">
        <v>207</v>
      </c>
      <c r="I33" t="s">
        <v>374</v>
      </c>
      <c r="J33" s="65">
        <v>4.21</v>
      </c>
      <c r="K33" t="s">
        <v>101</v>
      </c>
      <c r="L33" s="66">
        <v>2.1499999999999998E-2</v>
      </c>
      <c r="M33" s="66">
        <v>3.4000000000000002E-2</v>
      </c>
      <c r="N33" s="65">
        <v>954242</v>
      </c>
      <c r="O33" s="65">
        <v>97.15</v>
      </c>
      <c r="P33" s="65">
        <v>0</v>
      </c>
      <c r="Q33" s="65">
        <v>927.04610300000002</v>
      </c>
      <c r="R33" s="66">
        <v>1.6000000000000001E-3</v>
      </c>
      <c r="S33" s="66">
        <v>4.3E-3</v>
      </c>
      <c r="T33" s="66">
        <v>4.0000000000000002E-4</v>
      </c>
    </row>
    <row r="34" spans="1:20">
      <c r="A34" t="s">
        <v>375</v>
      </c>
      <c r="B34" t="s">
        <v>376</v>
      </c>
      <c r="C34" t="s">
        <v>99</v>
      </c>
      <c r="D34" t="s">
        <v>122</v>
      </c>
      <c r="E34" t="s">
        <v>377</v>
      </c>
      <c r="F34" t="s">
        <v>122</v>
      </c>
      <c r="G34" t="s">
        <v>1296</v>
      </c>
      <c r="H34" t="s">
        <v>149</v>
      </c>
      <c r="I34" t="s">
        <v>326</v>
      </c>
      <c r="J34" s="65">
        <v>0.33</v>
      </c>
      <c r="K34" t="s">
        <v>101</v>
      </c>
      <c r="L34" s="66">
        <v>4.8000000000000001E-2</v>
      </c>
      <c r="M34" s="66">
        <v>-4.4000000000000003E-3</v>
      </c>
      <c r="N34" s="65">
        <v>416976.83</v>
      </c>
      <c r="O34" s="65">
        <v>105</v>
      </c>
      <c r="P34" s="65">
        <v>0</v>
      </c>
      <c r="Q34" s="65">
        <v>437.8256715</v>
      </c>
      <c r="R34" s="66">
        <v>3.8999999999999998E-3</v>
      </c>
      <c r="S34" s="66">
        <v>2E-3</v>
      </c>
      <c r="T34" s="66">
        <v>2.0000000000000001E-4</v>
      </c>
    </row>
    <row r="35" spans="1:20">
      <c r="A35" t="s">
        <v>378</v>
      </c>
      <c r="B35" t="s">
        <v>379</v>
      </c>
      <c r="C35" t="s">
        <v>99</v>
      </c>
      <c r="D35" t="s">
        <v>122</v>
      </c>
      <c r="E35" t="s">
        <v>377</v>
      </c>
      <c r="F35" t="s">
        <v>122</v>
      </c>
      <c r="G35" t="s">
        <v>1296</v>
      </c>
      <c r="H35" t="s">
        <v>149</v>
      </c>
      <c r="I35" t="s">
        <v>380</v>
      </c>
      <c r="J35" s="65">
        <v>5.23</v>
      </c>
      <c r="K35" t="s">
        <v>101</v>
      </c>
      <c r="L35" s="66">
        <v>1.4999999999999999E-2</v>
      </c>
      <c r="M35" s="66">
        <v>5.2999999999999999E-2</v>
      </c>
      <c r="N35" s="65">
        <v>3181000</v>
      </c>
      <c r="O35" s="65">
        <v>82</v>
      </c>
      <c r="P35" s="65">
        <v>0</v>
      </c>
      <c r="Q35" s="65">
        <v>2608.42</v>
      </c>
      <c r="R35" s="66">
        <v>1.3299999999999999E-2</v>
      </c>
      <c r="S35" s="66">
        <v>1.21E-2</v>
      </c>
      <c r="T35" s="66">
        <v>1.2999999999999999E-3</v>
      </c>
    </row>
    <row r="36" spans="1:20">
      <c r="A36" t="s">
        <v>381</v>
      </c>
      <c r="B36" t="s">
        <v>382</v>
      </c>
      <c r="C36" t="s">
        <v>99</v>
      </c>
      <c r="D36" t="s">
        <v>122</v>
      </c>
      <c r="E36" t="s">
        <v>383</v>
      </c>
      <c r="F36" t="s">
        <v>315</v>
      </c>
      <c r="G36" t="s">
        <v>1297</v>
      </c>
      <c r="H36" t="s">
        <v>207</v>
      </c>
      <c r="I36" t="s">
        <v>384</v>
      </c>
      <c r="J36" s="65">
        <v>4.1900000000000004</v>
      </c>
      <c r="K36" t="s">
        <v>101</v>
      </c>
      <c r="L36" s="66">
        <v>3.0599999999999999E-2</v>
      </c>
      <c r="M36" s="66">
        <v>2.4299999999999999E-2</v>
      </c>
      <c r="N36" s="65">
        <v>537585.06000000006</v>
      </c>
      <c r="O36" s="65">
        <v>104.5</v>
      </c>
      <c r="P36" s="65">
        <v>0</v>
      </c>
      <c r="Q36" s="65">
        <v>561.77638769999999</v>
      </c>
      <c r="R36" s="66">
        <v>1.1000000000000001E-3</v>
      </c>
      <c r="S36" s="66">
        <v>2.5999999999999999E-3</v>
      </c>
      <c r="T36" s="66">
        <v>2.9999999999999997E-4</v>
      </c>
    </row>
    <row r="37" spans="1:20">
      <c r="A37" t="s">
        <v>385</v>
      </c>
      <c r="B37" t="s">
        <v>386</v>
      </c>
      <c r="C37" t="s">
        <v>99</v>
      </c>
      <c r="D37" t="s">
        <v>122</v>
      </c>
      <c r="E37" t="s">
        <v>387</v>
      </c>
      <c r="F37" t="s">
        <v>330</v>
      </c>
      <c r="G37" t="s">
        <v>1297</v>
      </c>
      <c r="H37" t="s">
        <v>207</v>
      </c>
      <c r="J37" s="65">
        <v>0</v>
      </c>
      <c r="K37" t="s">
        <v>101</v>
      </c>
      <c r="L37" s="66">
        <v>5.6899999999999999E-2</v>
      </c>
      <c r="M37" s="66">
        <v>0</v>
      </c>
      <c r="N37" s="65">
        <v>-0.01</v>
      </c>
      <c r="O37" s="65">
        <v>124.89</v>
      </c>
      <c r="P37" s="65">
        <v>0</v>
      </c>
      <c r="Q37" s="65">
        <v>-1.2489E-5</v>
      </c>
      <c r="R37" s="66">
        <v>0</v>
      </c>
      <c r="S37" s="66">
        <v>0</v>
      </c>
      <c r="T37" s="66">
        <v>0</v>
      </c>
    </row>
    <row r="38" spans="1:20">
      <c r="A38" t="s">
        <v>388</v>
      </c>
      <c r="B38" t="s">
        <v>389</v>
      </c>
      <c r="C38" t="s">
        <v>99</v>
      </c>
      <c r="D38" t="s">
        <v>122</v>
      </c>
      <c r="E38" t="s">
        <v>390</v>
      </c>
      <c r="F38" t="s">
        <v>111</v>
      </c>
      <c r="G38" t="s">
        <v>1297</v>
      </c>
      <c r="H38" t="s">
        <v>207</v>
      </c>
      <c r="I38" t="s">
        <v>326</v>
      </c>
      <c r="J38" s="65">
        <v>0.94</v>
      </c>
      <c r="K38" t="s">
        <v>101</v>
      </c>
      <c r="L38" s="66">
        <v>4.9500000000000002E-2</v>
      </c>
      <c r="M38" s="66">
        <v>2.4400000000000002E-2</v>
      </c>
      <c r="N38" s="65">
        <v>1425125.8</v>
      </c>
      <c r="O38" s="65">
        <v>124.25</v>
      </c>
      <c r="P38" s="65">
        <v>0</v>
      </c>
      <c r="Q38" s="65">
        <v>1770.7188065</v>
      </c>
      <c r="R38" s="66">
        <v>2.8999999999999998E-3</v>
      </c>
      <c r="S38" s="66">
        <v>8.2000000000000007E-3</v>
      </c>
      <c r="T38" s="66">
        <v>8.0000000000000004E-4</v>
      </c>
    </row>
    <row r="39" spans="1:20">
      <c r="A39" t="s">
        <v>391</v>
      </c>
      <c r="B39" t="s">
        <v>392</v>
      </c>
      <c r="C39" t="s">
        <v>99</v>
      </c>
      <c r="D39" t="s">
        <v>122</v>
      </c>
      <c r="E39" t="s">
        <v>393</v>
      </c>
      <c r="F39" t="s">
        <v>315</v>
      </c>
      <c r="G39" t="s">
        <v>394</v>
      </c>
      <c r="H39" t="s">
        <v>395</v>
      </c>
      <c r="I39" t="s">
        <v>396</v>
      </c>
      <c r="J39" s="65">
        <v>6.11</v>
      </c>
      <c r="K39" t="s">
        <v>101</v>
      </c>
      <c r="L39" s="66">
        <v>2.81E-2</v>
      </c>
      <c r="M39" s="66">
        <v>2.75E-2</v>
      </c>
      <c r="N39" s="65">
        <v>134982.65</v>
      </c>
      <c r="O39" s="65">
        <v>102.26</v>
      </c>
      <c r="P39" s="65">
        <v>0</v>
      </c>
      <c r="Q39" s="65">
        <v>138.03325788999999</v>
      </c>
      <c r="R39" s="66">
        <v>2.9999999999999997E-4</v>
      </c>
      <c r="S39" s="66">
        <v>5.9999999999999995E-4</v>
      </c>
      <c r="T39" s="66">
        <v>1E-4</v>
      </c>
    </row>
    <row r="40" spans="1:20">
      <c r="A40" t="s">
        <v>397</v>
      </c>
      <c r="B40" t="s">
        <v>398</v>
      </c>
      <c r="C40" t="s">
        <v>99</v>
      </c>
      <c r="D40" t="s">
        <v>122</v>
      </c>
      <c r="E40" t="s">
        <v>399</v>
      </c>
      <c r="F40" t="s">
        <v>315</v>
      </c>
      <c r="G40" t="s">
        <v>1297</v>
      </c>
      <c r="H40" t="s">
        <v>207</v>
      </c>
      <c r="I40" t="s">
        <v>400</v>
      </c>
      <c r="J40" s="65">
        <v>7.32</v>
      </c>
      <c r="K40" t="s">
        <v>101</v>
      </c>
      <c r="L40" s="66">
        <v>8.3999999999999995E-3</v>
      </c>
      <c r="M40" s="66">
        <v>1.72E-2</v>
      </c>
      <c r="N40" s="65">
        <v>3306000</v>
      </c>
      <c r="O40" s="65">
        <v>93.8</v>
      </c>
      <c r="P40" s="65">
        <v>0</v>
      </c>
      <c r="Q40" s="65">
        <v>3101.0279999999998</v>
      </c>
      <c r="R40" s="66">
        <v>6.6E-3</v>
      </c>
      <c r="S40" s="66">
        <v>1.43E-2</v>
      </c>
      <c r="T40" s="66">
        <v>1.5E-3</v>
      </c>
    </row>
    <row r="41" spans="1:20">
      <c r="A41" t="s">
        <v>401</v>
      </c>
      <c r="B41" t="s">
        <v>402</v>
      </c>
      <c r="C41" t="s">
        <v>99</v>
      </c>
      <c r="D41" t="s">
        <v>122</v>
      </c>
      <c r="E41" t="s">
        <v>403</v>
      </c>
      <c r="F41" t="s">
        <v>315</v>
      </c>
      <c r="G41" t="s">
        <v>1297</v>
      </c>
      <c r="H41" t="s">
        <v>207</v>
      </c>
      <c r="I41" t="s">
        <v>404</v>
      </c>
      <c r="J41" s="65">
        <v>3.27</v>
      </c>
      <c r="K41" t="s">
        <v>101</v>
      </c>
      <c r="L41" s="66">
        <v>4.3400000000000001E-2</v>
      </c>
      <c r="M41" s="66">
        <v>2.3800000000000002E-2</v>
      </c>
      <c r="N41" s="65">
        <v>4991199.6500000004</v>
      </c>
      <c r="O41" s="65">
        <v>106.6</v>
      </c>
      <c r="P41" s="65">
        <v>645.68349000000001</v>
      </c>
      <c r="Q41" s="65">
        <v>5966.3023168999998</v>
      </c>
      <c r="R41" s="66">
        <v>3.5999999999999999E-3</v>
      </c>
      <c r="S41" s="66">
        <v>2.76E-2</v>
      </c>
      <c r="T41" s="66">
        <v>2.8999999999999998E-3</v>
      </c>
    </row>
    <row r="42" spans="1:20">
      <c r="A42" t="s">
        <v>405</v>
      </c>
      <c r="B42" t="s">
        <v>406</v>
      </c>
      <c r="C42" t="s">
        <v>99</v>
      </c>
      <c r="D42" t="s">
        <v>122</v>
      </c>
      <c r="E42" t="s">
        <v>407</v>
      </c>
      <c r="F42" t="s">
        <v>122</v>
      </c>
      <c r="G42" t="s">
        <v>1298</v>
      </c>
      <c r="H42" t="s">
        <v>149</v>
      </c>
      <c r="I42" t="s">
        <v>241</v>
      </c>
      <c r="J42" s="65">
        <v>3.02</v>
      </c>
      <c r="K42" t="s">
        <v>101</v>
      </c>
      <c r="L42" s="66">
        <v>4.65E-2</v>
      </c>
      <c r="M42" s="66">
        <v>3.2000000000000001E-2</v>
      </c>
      <c r="N42" s="65">
        <v>1244627</v>
      </c>
      <c r="O42" s="65">
        <v>106.25</v>
      </c>
      <c r="P42" s="65">
        <v>0</v>
      </c>
      <c r="Q42" s="65">
        <v>1322.4161875</v>
      </c>
      <c r="R42" s="66">
        <v>1.6999999999999999E-3</v>
      </c>
      <c r="S42" s="66">
        <v>6.1000000000000004E-3</v>
      </c>
      <c r="T42" s="66">
        <v>5.9999999999999995E-4</v>
      </c>
    </row>
    <row r="43" spans="1:20">
      <c r="A43" t="s">
        <v>408</v>
      </c>
      <c r="B43" t="s">
        <v>409</v>
      </c>
      <c r="C43" t="s">
        <v>99</v>
      </c>
      <c r="D43" t="s">
        <v>122</v>
      </c>
      <c r="E43" t="s">
        <v>387</v>
      </c>
      <c r="F43" t="s">
        <v>330</v>
      </c>
      <c r="G43" t="s">
        <v>1299</v>
      </c>
      <c r="H43" t="s">
        <v>207</v>
      </c>
      <c r="I43" t="s">
        <v>326</v>
      </c>
      <c r="J43" s="65">
        <v>0.25</v>
      </c>
      <c r="K43" t="s">
        <v>101</v>
      </c>
      <c r="L43" s="66">
        <v>4.8000000000000001E-2</v>
      </c>
      <c r="M43" s="66">
        <v>1.5E-3</v>
      </c>
      <c r="N43" s="65">
        <v>241110.28</v>
      </c>
      <c r="O43" s="65">
        <v>120.9</v>
      </c>
      <c r="P43" s="65">
        <v>0</v>
      </c>
      <c r="Q43" s="65">
        <v>291.50232851999999</v>
      </c>
      <c r="R43" s="66">
        <v>2.3999999999999998E-3</v>
      </c>
      <c r="S43" s="66">
        <v>1.2999999999999999E-3</v>
      </c>
      <c r="T43" s="66">
        <v>1E-4</v>
      </c>
    </row>
    <row r="44" spans="1:20">
      <c r="A44" t="s">
        <v>410</v>
      </c>
      <c r="B44" t="s">
        <v>411</v>
      </c>
      <c r="C44" t="s">
        <v>99</v>
      </c>
      <c r="D44" t="s">
        <v>122</v>
      </c>
      <c r="E44" t="s">
        <v>412</v>
      </c>
      <c r="F44" t="s">
        <v>122</v>
      </c>
      <c r="G44" t="s">
        <v>1299</v>
      </c>
      <c r="H44" t="s">
        <v>207</v>
      </c>
      <c r="I44" t="s">
        <v>244</v>
      </c>
      <c r="J44" s="65">
        <v>1.36</v>
      </c>
      <c r="K44" t="s">
        <v>101</v>
      </c>
      <c r="L44" s="66">
        <v>2.5000000000000001E-2</v>
      </c>
      <c r="M44" s="66">
        <v>0.17519999999999999</v>
      </c>
      <c r="N44" s="65">
        <v>1993614.28</v>
      </c>
      <c r="O44" s="65">
        <v>83.25</v>
      </c>
      <c r="P44" s="65">
        <v>0</v>
      </c>
      <c r="Q44" s="65">
        <v>1659.6838881000001</v>
      </c>
      <c r="R44" s="66">
        <v>5.1000000000000004E-3</v>
      </c>
      <c r="S44" s="66">
        <v>7.7000000000000002E-3</v>
      </c>
      <c r="T44" s="66">
        <v>8.0000000000000004E-4</v>
      </c>
    </row>
    <row r="45" spans="1:20">
      <c r="A45" t="s">
        <v>413</v>
      </c>
      <c r="B45" t="s">
        <v>414</v>
      </c>
      <c r="C45" t="s">
        <v>99</v>
      </c>
      <c r="D45" t="s">
        <v>122</v>
      </c>
      <c r="E45" t="s">
        <v>415</v>
      </c>
      <c r="F45" t="s">
        <v>122</v>
      </c>
      <c r="G45" t="s">
        <v>1289</v>
      </c>
      <c r="H45" t="s">
        <v>207</v>
      </c>
      <c r="I45" t="s">
        <v>416</v>
      </c>
      <c r="J45" s="65">
        <v>3.56</v>
      </c>
      <c r="K45" t="s">
        <v>101</v>
      </c>
      <c r="L45" s="66">
        <v>2.6499999999999999E-2</v>
      </c>
      <c r="M45" s="66">
        <v>0.1321</v>
      </c>
      <c r="N45" s="65">
        <v>122856</v>
      </c>
      <c r="O45" s="65">
        <v>69.17</v>
      </c>
      <c r="P45" s="65">
        <v>0</v>
      </c>
      <c r="Q45" s="65">
        <v>84.979495200000002</v>
      </c>
      <c r="R45" s="66">
        <v>8.0000000000000004E-4</v>
      </c>
      <c r="S45" s="66">
        <v>4.0000000000000002E-4</v>
      </c>
      <c r="T45" s="66">
        <v>0</v>
      </c>
    </row>
    <row r="46" spans="1:20">
      <c r="A46" t="s">
        <v>417</v>
      </c>
      <c r="B46" t="s">
        <v>418</v>
      </c>
      <c r="C46" t="s">
        <v>99</v>
      </c>
      <c r="D46" t="s">
        <v>122</v>
      </c>
      <c r="E46" t="s">
        <v>419</v>
      </c>
      <c r="F46" t="s">
        <v>315</v>
      </c>
      <c r="G46" t="s">
        <v>228</v>
      </c>
      <c r="H46" t="s">
        <v>420</v>
      </c>
      <c r="I46" t="s">
        <v>416</v>
      </c>
      <c r="J46" s="65">
        <v>3.63</v>
      </c>
      <c r="K46" t="s">
        <v>101</v>
      </c>
      <c r="L46" s="66">
        <v>1.9E-2</v>
      </c>
      <c r="M46" s="66">
        <v>3.32E-2</v>
      </c>
      <c r="N46" s="65">
        <v>21000</v>
      </c>
      <c r="O46" s="65">
        <v>96.45</v>
      </c>
      <c r="P46" s="65">
        <v>0</v>
      </c>
      <c r="Q46" s="65">
        <v>20.2545</v>
      </c>
      <c r="R46" s="66">
        <v>1E-4</v>
      </c>
      <c r="S46" s="66">
        <v>1E-4</v>
      </c>
      <c r="T46" s="66">
        <v>0</v>
      </c>
    </row>
    <row r="47" spans="1:20">
      <c r="A47" s="67" t="s">
        <v>256</v>
      </c>
      <c r="B47" s="14"/>
      <c r="C47" s="14"/>
      <c r="D47" s="14"/>
      <c r="E47" s="14"/>
      <c r="J47" s="69">
        <v>3.95</v>
      </c>
      <c r="M47" s="68">
        <v>3.6600000000000001E-2</v>
      </c>
      <c r="N47" s="69">
        <v>86291869.709999993</v>
      </c>
      <c r="P47" s="69">
        <v>0</v>
      </c>
      <c r="Q47" s="69">
        <v>85368.674290585957</v>
      </c>
      <c r="S47" s="68">
        <v>0.3947</v>
      </c>
      <c r="T47" s="68">
        <v>4.0899999999999999E-2</v>
      </c>
    </row>
    <row r="48" spans="1:20">
      <c r="A48" t="s">
        <v>421</v>
      </c>
      <c r="B48" t="s">
        <v>422</v>
      </c>
      <c r="C48" t="s">
        <v>99</v>
      </c>
      <c r="D48" t="s">
        <v>122</v>
      </c>
      <c r="E48" t="s">
        <v>423</v>
      </c>
      <c r="F48" t="s">
        <v>424</v>
      </c>
      <c r="G48" t="s">
        <v>1290</v>
      </c>
      <c r="H48" t="s">
        <v>207</v>
      </c>
      <c r="I48" t="s">
        <v>311</v>
      </c>
      <c r="J48" s="65">
        <v>2.2799999999999998</v>
      </c>
      <c r="K48" t="s">
        <v>101</v>
      </c>
      <c r="L48" s="66">
        <v>4.4999999999999998E-2</v>
      </c>
      <c r="M48" s="66">
        <v>1.32E-2</v>
      </c>
      <c r="N48" s="65">
        <v>2421136.2200000002</v>
      </c>
      <c r="O48" s="65">
        <v>107.37</v>
      </c>
      <c r="P48" s="65">
        <v>0</v>
      </c>
      <c r="Q48" s="65">
        <v>2599.573959414</v>
      </c>
      <c r="R48" s="66">
        <v>1.41E-2</v>
      </c>
      <c r="S48" s="66">
        <v>1.2E-2</v>
      </c>
      <c r="T48" s="66">
        <v>1.1999999999999999E-3</v>
      </c>
    </row>
    <row r="49" spans="1:20">
      <c r="A49" t="s">
        <v>425</v>
      </c>
      <c r="B49" t="s">
        <v>426</v>
      </c>
      <c r="C49" t="s">
        <v>99</v>
      </c>
      <c r="D49" t="s">
        <v>122</v>
      </c>
      <c r="E49" t="s">
        <v>427</v>
      </c>
      <c r="F49" t="s">
        <v>127</v>
      </c>
      <c r="G49" t="s">
        <v>1292</v>
      </c>
      <c r="H49" t="s">
        <v>149</v>
      </c>
      <c r="I49" t="s">
        <v>364</v>
      </c>
      <c r="J49" s="65">
        <v>2.11</v>
      </c>
      <c r="K49" t="s">
        <v>101</v>
      </c>
      <c r="L49" s="66">
        <v>1.49E-2</v>
      </c>
      <c r="M49" s="66">
        <v>1.8700000000000001E-2</v>
      </c>
      <c r="N49" s="65">
        <v>86124</v>
      </c>
      <c r="O49" s="65">
        <v>99.7</v>
      </c>
      <c r="P49" s="65">
        <v>0</v>
      </c>
      <c r="Q49" s="65">
        <v>85.865628000000001</v>
      </c>
      <c r="R49" s="66">
        <v>1E-4</v>
      </c>
      <c r="S49" s="66">
        <v>4.0000000000000002E-4</v>
      </c>
      <c r="T49" s="66">
        <v>0</v>
      </c>
    </row>
    <row r="50" spans="1:20">
      <c r="A50" t="s">
        <v>428</v>
      </c>
      <c r="B50" t="s">
        <v>429</v>
      </c>
      <c r="C50" t="s">
        <v>99</v>
      </c>
      <c r="D50" t="s">
        <v>122</v>
      </c>
      <c r="E50" t="s">
        <v>430</v>
      </c>
      <c r="F50" t="s">
        <v>341</v>
      </c>
      <c r="G50" t="s">
        <v>1291</v>
      </c>
      <c r="H50" t="s">
        <v>207</v>
      </c>
      <c r="I50" t="s">
        <v>431</v>
      </c>
      <c r="J50" s="65">
        <v>2.4300000000000002</v>
      </c>
      <c r="K50" t="s">
        <v>101</v>
      </c>
      <c r="L50" s="66">
        <v>2.4500000000000001E-2</v>
      </c>
      <c r="M50" s="66">
        <v>2.3800000000000002E-2</v>
      </c>
      <c r="N50" s="65">
        <v>6539482</v>
      </c>
      <c r="O50" s="65">
        <v>100.21</v>
      </c>
      <c r="P50" s="65">
        <v>0</v>
      </c>
      <c r="Q50" s="65">
        <v>6553.2149122000001</v>
      </c>
      <c r="R50" s="66">
        <v>4.1999999999999997E-3</v>
      </c>
      <c r="S50" s="66">
        <v>3.0300000000000001E-2</v>
      </c>
      <c r="T50" s="66">
        <v>3.0999999999999999E-3</v>
      </c>
    </row>
    <row r="51" spans="1:20">
      <c r="A51" t="s">
        <v>432</v>
      </c>
      <c r="B51" t="s">
        <v>433</v>
      </c>
      <c r="C51" t="s">
        <v>99</v>
      </c>
      <c r="D51" t="s">
        <v>122</v>
      </c>
      <c r="E51" t="s">
        <v>434</v>
      </c>
      <c r="F51" t="s">
        <v>435</v>
      </c>
      <c r="G51" t="s">
        <v>1292</v>
      </c>
      <c r="H51" t="s">
        <v>149</v>
      </c>
      <c r="I51" t="s">
        <v>326</v>
      </c>
      <c r="J51" s="65">
        <v>2.9</v>
      </c>
      <c r="K51" t="s">
        <v>101</v>
      </c>
      <c r="L51" s="66">
        <v>3.39E-2</v>
      </c>
      <c r="M51" s="66">
        <v>3.7699999999999997E-2</v>
      </c>
      <c r="N51" s="65">
        <v>5486363</v>
      </c>
      <c r="O51" s="65">
        <v>98.93</v>
      </c>
      <c r="P51" s="65">
        <v>0</v>
      </c>
      <c r="Q51" s="65">
        <v>5427.6589158999996</v>
      </c>
      <c r="R51" s="66">
        <v>7.7000000000000002E-3</v>
      </c>
      <c r="S51" s="66">
        <v>2.5100000000000001E-2</v>
      </c>
      <c r="T51" s="66">
        <v>2.5999999999999999E-3</v>
      </c>
    </row>
    <row r="52" spans="1:20">
      <c r="A52" t="s">
        <v>436</v>
      </c>
      <c r="B52" t="s">
        <v>437</v>
      </c>
      <c r="C52" t="s">
        <v>99</v>
      </c>
      <c r="D52" t="s">
        <v>122</v>
      </c>
      <c r="E52" t="s">
        <v>438</v>
      </c>
      <c r="F52" t="s">
        <v>122</v>
      </c>
      <c r="G52" t="s">
        <v>1292</v>
      </c>
      <c r="H52" t="s">
        <v>149</v>
      </c>
      <c r="I52" t="s">
        <v>384</v>
      </c>
      <c r="J52" s="65">
        <v>6.78</v>
      </c>
      <c r="K52" t="s">
        <v>101</v>
      </c>
      <c r="L52" s="66">
        <v>3.6900000000000002E-2</v>
      </c>
      <c r="M52" s="66">
        <v>3.4599999999999999E-2</v>
      </c>
      <c r="N52" s="65">
        <v>2152239.7200000002</v>
      </c>
      <c r="O52" s="65">
        <v>102.31</v>
      </c>
      <c r="P52" s="65">
        <v>0</v>
      </c>
      <c r="Q52" s="65">
        <v>2201.9564575320001</v>
      </c>
      <c r="R52" s="66">
        <v>6.7000000000000002E-3</v>
      </c>
      <c r="S52" s="66">
        <v>1.0200000000000001E-2</v>
      </c>
      <c r="T52" s="66">
        <v>1.1000000000000001E-3</v>
      </c>
    </row>
    <row r="53" spans="1:20">
      <c r="A53" t="s">
        <v>439</v>
      </c>
      <c r="B53" t="s">
        <v>440</v>
      </c>
      <c r="C53" t="s">
        <v>99</v>
      </c>
      <c r="D53" t="s">
        <v>122</v>
      </c>
      <c r="E53" t="s">
        <v>441</v>
      </c>
      <c r="F53" t="s">
        <v>442</v>
      </c>
      <c r="G53" t="s">
        <v>1291</v>
      </c>
      <c r="H53" t="s">
        <v>207</v>
      </c>
      <c r="I53" t="s">
        <v>326</v>
      </c>
      <c r="J53" s="65">
        <v>2.63</v>
      </c>
      <c r="K53" t="s">
        <v>101</v>
      </c>
      <c r="L53" s="66">
        <v>1.0500000000000001E-2</v>
      </c>
      <c r="M53" s="66">
        <v>1.23E-2</v>
      </c>
      <c r="N53" s="65">
        <v>2200000</v>
      </c>
      <c r="O53" s="65">
        <v>99.89</v>
      </c>
      <c r="P53" s="65">
        <v>0</v>
      </c>
      <c r="Q53" s="65">
        <v>2197.58</v>
      </c>
      <c r="R53" s="66">
        <v>4.7000000000000002E-3</v>
      </c>
      <c r="S53" s="66">
        <v>1.0200000000000001E-2</v>
      </c>
      <c r="T53" s="66">
        <v>1.1000000000000001E-3</v>
      </c>
    </row>
    <row r="54" spans="1:20">
      <c r="A54" t="s">
        <v>443</v>
      </c>
      <c r="B54" t="s">
        <v>444</v>
      </c>
      <c r="C54" t="s">
        <v>99</v>
      </c>
      <c r="D54" t="s">
        <v>122</v>
      </c>
      <c r="E54" t="s">
        <v>445</v>
      </c>
      <c r="F54" t="s">
        <v>302</v>
      </c>
      <c r="G54" t="s">
        <v>1294</v>
      </c>
      <c r="H54" t="s">
        <v>149</v>
      </c>
      <c r="I54" t="s">
        <v>326</v>
      </c>
      <c r="J54" s="65">
        <v>0.17</v>
      </c>
      <c r="K54" t="s">
        <v>101</v>
      </c>
      <c r="L54" s="66">
        <v>9.7999999999999997E-3</v>
      </c>
      <c r="M54" s="66">
        <v>4.58E-2</v>
      </c>
      <c r="N54" s="65">
        <v>5500000</v>
      </c>
      <c r="O54" s="65">
        <v>99.49</v>
      </c>
      <c r="P54" s="65">
        <v>0</v>
      </c>
      <c r="Q54" s="65">
        <v>5471.95</v>
      </c>
      <c r="R54" s="66">
        <v>1.2699999999999999E-2</v>
      </c>
      <c r="S54" s="66">
        <v>2.53E-2</v>
      </c>
      <c r="T54" s="66">
        <v>2.5999999999999999E-3</v>
      </c>
    </row>
    <row r="55" spans="1:20">
      <c r="A55" t="s">
        <v>446</v>
      </c>
      <c r="B55" t="s">
        <v>447</v>
      </c>
      <c r="C55" t="s">
        <v>99</v>
      </c>
      <c r="D55" t="s">
        <v>122</v>
      </c>
      <c r="E55" t="s">
        <v>448</v>
      </c>
      <c r="F55" t="s">
        <v>315</v>
      </c>
      <c r="G55" t="s">
        <v>1293</v>
      </c>
      <c r="H55" t="s">
        <v>207</v>
      </c>
      <c r="I55" t="s">
        <v>449</v>
      </c>
      <c r="J55" s="65">
        <v>7.02</v>
      </c>
      <c r="K55" t="s">
        <v>101</v>
      </c>
      <c r="L55" s="66">
        <v>2.41E-2</v>
      </c>
      <c r="M55" s="66">
        <v>3.4599999999999999E-2</v>
      </c>
      <c r="N55" s="65">
        <v>4071000</v>
      </c>
      <c r="O55" s="65">
        <v>93.2</v>
      </c>
      <c r="P55" s="65">
        <v>0</v>
      </c>
      <c r="Q55" s="65">
        <v>3794.172</v>
      </c>
      <c r="R55" s="66">
        <v>1.0200000000000001E-2</v>
      </c>
      <c r="S55" s="66">
        <v>1.7500000000000002E-2</v>
      </c>
      <c r="T55" s="66">
        <v>1.8E-3</v>
      </c>
    </row>
    <row r="56" spans="1:20">
      <c r="A56" t="s">
        <v>450</v>
      </c>
      <c r="B56" t="s">
        <v>451</v>
      </c>
      <c r="C56" t="s">
        <v>99</v>
      </c>
      <c r="D56" t="s">
        <v>122</v>
      </c>
      <c r="E56" t="s">
        <v>452</v>
      </c>
      <c r="F56" t="s">
        <v>131</v>
      </c>
      <c r="G56" t="s">
        <v>1293</v>
      </c>
      <c r="H56" t="s">
        <v>207</v>
      </c>
      <c r="I56" t="s">
        <v>374</v>
      </c>
      <c r="J56" s="65">
        <v>4.12</v>
      </c>
      <c r="K56" t="s">
        <v>101</v>
      </c>
      <c r="L56" s="66">
        <v>3.6499999999999998E-2</v>
      </c>
      <c r="M56" s="66">
        <v>2.8500000000000001E-2</v>
      </c>
      <c r="N56" s="65">
        <v>54877</v>
      </c>
      <c r="O56" s="65">
        <v>104.6</v>
      </c>
      <c r="P56" s="65">
        <v>0</v>
      </c>
      <c r="Q56" s="65">
        <v>57.401342</v>
      </c>
      <c r="R56" s="66">
        <v>0</v>
      </c>
      <c r="S56" s="66">
        <v>2.9999999999999997E-4</v>
      </c>
      <c r="T56" s="66">
        <v>0</v>
      </c>
    </row>
    <row r="57" spans="1:20">
      <c r="A57" t="s">
        <v>453</v>
      </c>
      <c r="B57" t="s">
        <v>454</v>
      </c>
      <c r="C57" t="s">
        <v>99</v>
      </c>
      <c r="D57" t="s">
        <v>122</v>
      </c>
      <c r="E57" t="s">
        <v>455</v>
      </c>
      <c r="F57" t="s">
        <v>435</v>
      </c>
      <c r="G57" t="s">
        <v>1293</v>
      </c>
      <c r="H57" t="s">
        <v>207</v>
      </c>
      <c r="I57" t="s">
        <v>456</v>
      </c>
      <c r="J57" s="65">
        <v>9.18</v>
      </c>
      <c r="K57" t="s">
        <v>101</v>
      </c>
      <c r="L57" s="66">
        <v>3.0499999999999999E-2</v>
      </c>
      <c r="M57" s="66">
        <v>3.0800000000000001E-2</v>
      </c>
      <c r="N57" s="65">
        <v>4819180</v>
      </c>
      <c r="O57" s="65">
        <v>100.65</v>
      </c>
      <c r="P57" s="65">
        <v>0</v>
      </c>
      <c r="Q57" s="65">
        <v>4850.5046700000003</v>
      </c>
      <c r="R57" s="66">
        <v>6.6E-3</v>
      </c>
      <c r="S57" s="66">
        <v>2.24E-2</v>
      </c>
      <c r="T57" s="66">
        <v>2.3E-3</v>
      </c>
    </row>
    <row r="58" spans="1:20">
      <c r="A58" t="s">
        <v>457</v>
      </c>
      <c r="B58" t="s">
        <v>458</v>
      </c>
      <c r="C58" t="s">
        <v>99</v>
      </c>
      <c r="D58" t="s">
        <v>122</v>
      </c>
      <c r="E58" t="s">
        <v>459</v>
      </c>
      <c r="F58" t="s">
        <v>435</v>
      </c>
      <c r="G58" t="s">
        <v>1294</v>
      </c>
      <c r="H58" t="s">
        <v>149</v>
      </c>
      <c r="I58" t="s">
        <v>241</v>
      </c>
      <c r="J58" s="65">
        <v>4.01</v>
      </c>
      <c r="K58" t="s">
        <v>101</v>
      </c>
      <c r="L58" s="66">
        <v>3.9199999999999999E-2</v>
      </c>
      <c r="M58" s="66">
        <v>2.9000000000000001E-2</v>
      </c>
      <c r="N58" s="65">
        <v>2967333</v>
      </c>
      <c r="O58" s="65">
        <v>104.86</v>
      </c>
      <c r="P58" s="65">
        <v>0</v>
      </c>
      <c r="Q58" s="65">
        <v>3111.5453837999999</v>
      </c>
      <c r="R58" s="66">
        <v>3.0999999999999999E-3</v>
      </c>
      <c r="S58" s="66">
        <v>1.44E-2</v>
      </c>
      <c r="T58" s="66">
        <v>1.5E-3</v>
      </c>
    </row>
    <row r="59" spans="1:20">
      <c r="A59" t="s">
        <v>460</v>
      </c>
      <c r="B59" t="s">
        <v>461</v>
      </c>
      <c r="C59" t="s">
        <v>99</v>
      </c>
      <c r="D59" t="s">
        <v>122</v>
      </c>
      <c r="E59" t="s">
        <v>462</v>
      </c>
      <c r="F59" t="s">
        <v>315</v>
      </c>
      <c r="G59" t="s">
        <v>1293</v>
      </c>
      <c r="H59" t="s">
        <v>207</v>
      </c>
      <c r="I59" t="s">
        <v>241</v>
      </c>
      <c r="J59" s="65">
        <v>3.98</v>
      </c>
      <c r="K59" t="s">
        <v>101</v>
      </c>
      <c r="L59" s="66">
        <v>3.5000000000000003E-2</v>
      </c>
      <c r="M59" s="66">
        <v>3.1899999999999998E-2</v>
      </c>
      <c r="N59" s="65">
        <v>2920258</v>
      </c>
      <c r="O59" s="65">
        <v>102.2</v>
      </c>
      <c r="P59" s="65">
        <v>0</v>
      </c>
      <c r="Q59" s="65">
        <v>2984.5036759999998</v>
      </c>
      <c r="R59" s="66">
        <v>2.8999999999999998E-3</v>
      </c>
      <c r="S59" s="66">
        <v>1.38E-2</v>
      </c>
      <c r="T59" s="66">
        <v>1.4E-3</v>
      </c>
    </row>
    <row r="60" spans="1:20">
      <c r="A60" t="s">
        <v>463</v>
      </c>
      <c r="B60" t="s">
        <v>464</v>
      </c>
      <c r="C60" t="s">
        <v>99</v>
      </c>
      <c r="D60" t="s">
        <v>122</v>
      </c>
      <c r="E60" t="s">
        <v>370</v>
      </c>
      <c r="F60" t="s">
        <v>330</v>
      </c>
      <c r="G60" t="s">
        <v>1293</v>
      </c>
      <c r="H60" t="s">
        <v>207</v>
      </c>
      <c r="I60" t="s">
        <v>465</v>
      </c>
      <c r="J60" s="65">
        <v>7.73</v>
      </c>
      <c r="K60" t="s">
        <v>101</v>
      </c>
      <c r="L60" s="66">
        <v>2.4299999999999999E-2</v>
      </c>
      <c r="M60" s="66">
        <v>3.5799999999999998E-2</v>
      </c>
      <c r="N60" s="65">
        <v>2023842</v>
      </c>
      <c r="O60" s="65">
        <v>92.11</v>
      </c>
      <c r="P60" s="65">
        <v>0</v>
      </c>
      <c r="Q60" s="65">
        <v>1864.1608662000001</v>
      </c>
      <c r="R60" s="66">
        <v>2.3E-3</v>
      </c>
      <c r="S60" s="66">
        <v>8.6E-3</v>
      </c>
      <c r="T60" s="66">
        <v>8.9999999999999998E-4</v>
      </c>
    </row>
    <row r="61" spans="1:20">
      <c r="A61" t="s">
        <v>466</v>
      </c>
      <c r="B61" t="s">
        <v>467</v>
      </c>
      <c r="C61" t="s">
        <v>99</v>
      </c>
      <c r="D61" t="s">
        <v>122</v>
      </c>
      <c r="E61" t="s">
        <v>468</v>
      </c>
      <c r="F61" t="s">
        <v>435</v>
      </c>
      <c r="G61" t="s">
        <v>1293</v>
      </c>
      <c r="H61" t="s">
        <v>207</v>
      </c>
      <c r="I61" t="s">
        <v>326</v>
      </c>
      <c r="J61" s="65">
        <v>2.73</v>
      </c>
      <c r="K61" t="s">
        <v>101</v>
      </c>
      <c r="L61" s="66">
        <v>3.0499999999999999E-2</v>
      </c>
      <c r="M61" s="66">
        <v>1.77E-2</v>
      </c>
      <c r="N61" s="65">
        <v>3358125</v>
      </c>
      <c r="O61" s="65">
        <v>104.05</v>
      </c>
      <c r="P61" s="65">
        <v>0</v>
      </c>
      <c r="Q61" s="65">
        <v>3494.1290625000001</v>
      </c>
      <c r="R61" s="66">
        <v>8.2000000000000007E-3</v>
      </c>
      <c r="S61" s="66">
        <v>1.6199999999999999E-2</v>
      </c>
      <c r="T61" s="66">
        <v>1.6999999999999999E-3</v>
      </c>
    </row>
    <row r="62" spans="1:20">
      <c r="A62" t="s">
        <v>469</v>
      </c>
      <c r="B62" t="s">
        <v>470</v>
      </c>
      <c r="C62" t="s">
        <v>99</v>
      </c>
      <c r="D62" t="s">
        <v>122</v>
      </c>
      <c r="E62" t="s">
        <v>471</v>
      </c>
      <c r="F62" t="s">
        <v>472</v>
      </c>
      <c r="G62" t="s">
        <v>1294</v>
      </c>
      <c r="H62" t="s">
        <v>149</v>
      </c>
      <c r="I62" t="s">
        <v>473</v>
      </c>
      <c r="J62" s="65">
        <v>3.19</v>
      </c>
      <c r="K62" t="s">
        <v>101</v>
      </c>
      <c r="L62" s="66">
        <v>2.75E-2</v>
      </c>
      <c r="M62" s="66">
        <v>4.4600000000000001E-2</v>
      </c>
      <c r="N62" s="65">
        <v>2399695.7400000002</v>
      </c>
      <c r="O62" s="65">
        <v>95.08</v>
      </c>
      <c r="P62" s="65">
        <v>0</v>
      </c>
      <c r="Q62" s="65">
        <v>2281.6307095920001</v>
      </c>
      <c r="R62" s="66">
        <v>5.8999999999999999E-3</v>
      </c>
      <c r="S62" s="66">
        <v>1.0500000000000001E-2</v>
      </c>
      <c r="T62" s="66">
        <v>1.1000000000000001E-3</v>
      </c>
    </row>
    <row r="63" spans="1:20">
      <c r="A63" t="s">
        <v>474</v>
      </c>
      <c r="B63" t="s">
        <v>475</v>
      </c>
      <c r="C63" t="s">
        <v>99</v>
      </c>
      <c r="D63" t="s">
        <v>122</v>
      </c>
      <c r="E63" t="s">
        <v>476</v>
      </c>
      <c r="F63" t="s">
        <v>127</v>
      </c>
      <c r="G63" t="s">
        <v>1295</v>
      </c>
      <c r="H63" t="s">
        <v>207</v>
      </c>
      <c r="I63" t="s">
        <v>416</v>
      </c>
      <c r="J63" s="65">
        <v>3.27</v>
      </c>
      <c r="K63" t="s">
        <v>101</v>
      </c>
      <c r="L63" s="66">
        <v>4.7500000000000001E-2</v>
      </c>
      <c r="M63" s="66">
        <v>8.72E-2</v>
      </c>
      <c r="N63" s="65">
        <v>176000</v>
      </c>
      <c r="O63" s="65">
        <v>88.63</v>
      </c>
      <c r="P63" s="65">
        <v>0</v>
      </c>
      <c r="Q63" s="65">
        <v>155.9888</v>
      </c>
      <c r="R63" s="66">
        <v>2.9999999999999997E-4</v>
      </c>
      <c r="S63" s="66">
        <v>6.9999999999999999E-4</v>
      </c>
      <c r="T63" s="66">
        <v>1E-4</v>
      </c>
    </row>
    <row r="64" spans="1:20">
      <c r="A64" t="s">
        <v>477</v>
      </c>
      <c r="B64" t="s">
        <v>478</v>
      </c>
      <c r="C64" t="s">
        <v>99</v>
      </c>
      <c r="D64" t="s">
        <v>122</v>
      </c>
      <c r="E64" t="s">
        <v>476</v>
      </c>
      <c r="F64" t="s">
        <v>127</v>
      </c>
      <c r="G64" t="s">
        <v>1295</v>
      </c>
      <c r="H64" t="s">
        <v>207</v>
      </c>
      <c r="I64" t="s">
        <v>479</v>
      </c>
      <c r="K64" t="s">
        <v>101</v>
      </c>
      <c r="L64" s="66">
        <v>4.7500000000000001E-2</v>
      </c>
      <c r="M64" s="66">
        <v>0</v>
      </c>
      <c r="N64" s="65">
        <v>-1968</v>
      </c>
      <c r="O64" s="65">
        <v>35.16483516483521</v>
      </c>
      <c r="P64" s="65">
        <v>0</v>
      </c>
      <c r="Q64" s="65">
        <v>-0.69204395604395696</v>
      </c>
      <c r="R64" s="66">
        <v>0</v>
      </c>
      <c r="S64" s="66">
        <v>0</v>
      </c>
      <c r="T64" s="66">
        <v>0</v>
      </c>
    </row>
    <row r="65" spans="1:20">
      <c r="A65" t="s">
        <v>480</v>
      </c>
      <c r="B65" t="s">
        <v>481</v>
      </c>
      <c r="C65" t="s">
        <v>99</v>
      </c>
      <c r="D65" t="s">
        <v>122</v>
      </c>
      <c r="E65" t="s">
        <v>482</v>
      </c>
      <c r="F65" t="s">
        <v>315</v>
      </c>
      <c r="G65" t="s">
        <v>1300</v>
      </c>
      <c r="H65" t="s">
        <v>149</v>
      </c>
      <c r="I65" t="s">
        <v>347</v>
      </c>
      <c r="J65" s="65">
        <v>3.59</v>
      </c>
      <c r="K65" t="s">
        <v>101</v>
      </c>
      <c r="L65" s="66">
        <v>4.1700000000000001E-2</v>
      </c>
      <c r="M65" s="66">
        <v>4.02E-2</v>
      </c>
      <c r="N65" s="65">
        <v>2995743</v>
      </c>
      <c r="O65" s="65">
        <v>101.7</v>
      </c>
      <c r="P65" s="65">
        <v>0</v>
      </c>
      <c r="Q65" s="65">
        <v>3046.670631</v>
      </c>
      <c r="R65" s="66">
        <v>9.9000000000000008E-3</v>
      </c>
      <c r="S65" s="66">
        <v>1.41E-2</v>
      </c>
      <c r="T65" s="66">
        <v>1.5E-3</v>
      </c>
    </row>
    <row r="66" spans="1:20">
      <c r="A66" t="s">
        <v>483</v>
      </c>
      <c r="B66" t="s">
        <v>484</v>
      </c>
      <c r="C66" t="s">
        <v>99</v>
      </c>
      <c r="D66" t="s">
        <v>122</v>
      </c>
      <c r="E66" t="s">
        <v>485</v>
      </c>
      <c r="F66" t="s">
        <v>111</v>
      </c>
      <c r="G66" t="s">
        <v>1300</v>
      </c>
      <c r="H66" t="s">
        <v>149</v>
      </c>
      <c r="I66" t="s">
        <v>364</v>
      </c>
      <c r="J66" s="65">
        <v>4.28</v>
      </c>
      <c r="K66" t="s">
        <v>101</v>
      </c>
      <c r="L66" s="66">
        <v>1.8599999999999998E-2</v>
      </c>
      <c r="M66" s="66">
        <v>3.2500000000000001E-2</v>
      </c>
      <c r="N66" s="65">
        <v>72282</v>
      </c>
      <c r="O66" s="65">
        <v>94.98</v>
      </c>
      <c r="P66" s="65">
        <v>0</v>
      </c>
      <c r="Q66" s="65">
        <v>68.653443600000003</v>
      </c>
      <c r="R66" s="66">
        <v>5.9999999999999995E-4</v>
      </c>
      <c r="S66" s="66">
        <v>2.9999999999999997E-4</v>
      </c>
      <c r="T66" s="66">
        <v>0</v>
      </c>
    </row>
    <row r="67" spans="1:20">
      <c r="A67" t="s">
        <v>486</v>
      </c>
      <c r="B67" t="s">
        <v>487</v>
      </c>
      <c r="C67" t="s">
        <v>99</v>
      </c>
      <c r="D67" t="s">
        <v>122</v>
      </c>
      <c r="E67" t="s">
        <v>488</v>
      </c>
      <c r="F67" t="s">
        <v>122</v>
      </c>
      <c r="G67" t="s">
        <v>1300</v>
      </c>
      <c r="H67" t="s">
        <v>149</v>
      </c>
      <c r="I67" t="s">
        <v>244</v>
      </c>
      <c r="J67" s="65">
        <v>1.1599999999999999</v>
      </c>
      <c r="K67" t="s">
        <v>101</v>
      </c>
      <c r="L67" s="66">
        <v>4.4499999999999998E-2</v>
      </c>
      <c r="M67" s="66">
        <v>0.1137</v>
      </c>
      <c r="N67" s="65">
        <v>1430782.59</v>
      </c>
      <c r="O67" s="65">
        <v>93.78</v>
      </c>
      <c r="P67" s="65">
        <v>0</v>
      </c>
      <c r="Q67" s="65">
        <v>1341.787912902</v>
      </c>
      <c r="R67" s="66">
        <v>2.7000000000000001E-3</v>
      </c>
      <c r="S67" s="66">
        <v>6.1999999999999998E-3</v>
      </c>
      <c r="T67" s="66">
        <v>5.9999999999999995E-4</v>
      </c>
    </row>
    <row r="68" spans="1:20">
      <c r="A68" t="s">
        <v>489</v>
      </c>
      <c r="B68" t="s">
        <v>490</v>
      </c>
      <c r="C68" t="s">
        <v>99</v>
      </c>
      <c r="D68" t="s">
        <v>122</v>
      </c>
      <c r="E68" t="s">
        <v>491</v>
      </c>
      <c r="F68" t="s">
        <v>131</v>
      </c>
      <c r="G68" t="s">
        <v>1295</v>
      </c>
      <c r="H68" t="s">
        <v>207</v>
      </c>
      <c r="I68" t="s">
        <v>384</v>
      </c>
      <c r="J68" s="65">
        <v>2.17</v>
      </c>
      <c r="K68" t="s">
        <v>101</v>
      </c>
      <c r="L68" s="66">
        <v>2.1600000000000001E-2</v>
      </c>
      <c r="M68" s="66">
        <v>1.6E-2</v>
      </c>
      <c r="N68" s="65">
        <v>780045</v>
      </c>
      <c r="O68" s="65">
        <v>101.8</v>
      </c>
      <c r="P68" s="65">
        <v>0</v>
      </c>
      <c r="Q68" s="65">
        <v>794.08581000000004</v>
      </c>
      <c r="R68" s="66">
        <v>8.0000000000000004E-4</v>
      </c>
      <c r="S68" s="66">
        <v>3.7000000000000002E-3</v>
      </c>
      <c r="T68" s="66">
        <v>4.0000000000000002E-4</v>
      </c>
    </row>
    <row r="69" spans="1:20">
      <c r="A69" t="s">
        <v>492</v>
      </c>
      <c r="B69" t="s">
        <v>493</v>
      </c>
      <c r="C69" t="s">
        <v>99</v>
      </c>
      <c r="D69" t="s">
        <v>122</v>
      </c>
      <c r="E69" t="s">
        <v>491</v>
      </c>
      <c r="F69" t="s">
        <v>131</v>
      </c>
      <c r="G69" t="s">
        <v>1295</v>
      </c>
      <c r="H69" t="s">
        <v>207</v>
      </c>
      <c r="I69" t="s">
        <v>494</v>
      </c>
      <c r="J69" s="65">
        <v>5.01</v>
      </c>
      <c r="K69" t="s">
        <v>101</v>
      </c>
      <c r="L69" s="66">
        <v>0.04</v>
      </c>
      <c r="M69" s="66">
        <v>2.8299999999999999E-2</v>
      </c>
      <c r="N69" s="65">
        <v>2108126</v>
      </c>
      <c r="O69" s="65">
        <v>109</v>
      </c>
      <c r="P69" s="65">
        <v>0</v>
      </c>
      <c r="Q69" s="65">
        <v>2297.85734</v>
      </c>
      <c r="R69" s="66">
        <v>5.7999999999999996E-3</v>
      </c>
      <c r="S69" s="66">
        <v>1.06E-2</v>
      </c>
      <c r="T69" s="66">
        <v>1.1000000000000001E-3</v>
      </c>
    </row>
    <row r="70" spans="1:20">
      <c r="A70" t="s">
        <v>495</v>
      </c>
      <c r="B70" t="s">
        <v>496</v>
      </c>
      <c r="C70" t="s">
        <v>99</v>
      </c>
      <c r="D70" t="s">
        <v>122</v>
      </c>
      <c r="E70" t="s">
        <v>497</v>
      </c>
      <c r="F70" t="s">
        <v>315</v>
      </c>
      <c r="G70" t="s">
        <v>1296</v>
      </c>
      <c r="H70" t="s">
        <v>149</v>
      </c>
      <c r="I70" t="s">
        <v>498</v>
      </c>
      <c r="J70" s="65">
        <v>2.58</v>
      </c>
      <c r="K70" t="s">
        <v>101</v>
      </c>
      <c r="L70" s="66">
        <v>3.15E-2</v>
      </c>
      <c r="M70" s="66">
        <v>3.61E-2</v>
      </c>
      <c r="N70" s="65">
        <v>1822591.44</v>
      </c>
      <c r="O70" s="65">
        <v>99.68</v>
      </c>
      <c r="P70" s="65">
        <v>0</v>
      </c>
      <c r="Q70" s="65">
        <v>1816.7591473919999</v>
      </c>
      <c r="R70" s="66">
        <v>5.3E-3</v>
      </c>
      <c r="S70" s="66">
        <v>8.3999999999999995E-3</v>
      </c>
      <c r="T70" s="66">
        <v>8.9999999999999998E-4</v>
      </c>
    </row>
    <row r="71" spans="1:20">
      <c r="A71" t="s">
        <v>499</v>
      </c>
      <c r="B71" t="s">
        <v>500</v>
      </c>
      <c r="C71" t="s">
        <v>99</v>
      </c>
      <c r="D71" t="s">
        <v>122</v>
      </c>
      <c r="E71" t="s">
        <v>497</v>
      </c>
      <c r="F71" t="s">
        <v>315</v>
      </c>
      <c r="G71" t="s">
        <v>1296</v>
      </c>
      <c r="H71" t="s">
        <v>149</v>
      </c>
      <c r="I71" t="s">
        <v>501</v>
      </c>
      <c r="J71" s="65">
        <v>4.21</v>
      </c>
      <c r="K71" t="s">
        <v>101</v>
      </c>
      <c r="L71" s="66">
        <v>2.9499999999999998E-2</v>
      </c>
      <c r="M71" s="66">
        <v>4.48E-2</v>
      </c>
      <c r="N71" s="65">
        <v>737989</v>
      </c>
      <c r="O71" s="65">
        <v>94.69</v>
      </c>
      <c r="P71" s="65">
        <v>0</v>
      </c>
      <c r="Q71" s="65">
        <v>698.80178409999996</v>
      </c>
      <c r="R71" s="66">
        <v>4.4000000000000003E-3</v>
      </c>
      <c r="S71" s="66">
        <v>3.2000000000000002E-3</v>
      </c>
      <c r="T71" s="66">
        <v>2.9999999999999997E-4</v>
      </c>
    </row>
    <row r="72" spans="1:20">
      <c r="A72" t="s">
        <v>502</v>
      </c>
      <c r="B72" t="s">
        <v>503</v>
      </c>
      <c r="C72" t="s">
        <v>99</v>
      </c>
      <c r="D72" t="s">
        <v>122</v>
      </c>
      <c r="E72" t="s">
        <v>504</v>
      </c>
      <c r="F72" t="s">
        <v>124</v>
      </c>
      <c r="G72" t="s">
        <v>1297</v>
      </c>
      <c r="H72" t="s">
        <v>207</v>
      </c>
      <c r="I72" t="s">
        <v>380</v>
      </c>
      <c r="J72" s="65">
        <v>5.61</v>
      </c>
      <c r="K72" t="s">
        <v>101</v>
      </c>
      <c r="L72" s="66">
        <v>2.0500000000000001E-2</v>
      </c>
      <c r="M72" s="66">
        <v>3.0300000000000001E-2</v>
      </c>
      <c r="N72" s="65">
        <v>3038411</v>
      </c>
      <c r="O72" s="65">
        <v>95.08</v>
      </c>
      <c r="P72" s="65">
        <v>0</v>
      </c>
      <c r="Q72" s="65">
        <v>2888.9211787999998</v>
      </c>
      <c r="R72" s="66">
        <v>7.1000000000000004E-3</v>
      </c>
      <c r="S72" s="66">
        <v>1.34E-2</v>
      </c>
      <c r="T72" s="66">
        <v>1.4E-3</v>
      </c>
    </row>
    <row r="73" spans="1:20">
      <c r="A73" t="s">
        <v>505</v>
      </c>
      <c r="B73" t="s">
        <v>506</v>
      </c>
      <c r="C73" t="s">
        <v>99</v>
      </c>
      <c r="D73" t="s">
        <v>122</v>
      </c>
      <c r="E73" t="s">
        <v>507</v>
      </c>
      <c r="F73" t="s">
        <v>315</v>
      </c>
      <c r="G73" t="s">
        <v>1297</v>
      </c>
      <c r="H73" t="s">
        <v>207</v>
      </c>
      <c r="I73" t="s">
        <v>326</v>
      </c>
      <c r="J73" s="65">
        <v>2.13</v>
      </c>
      <c r="K73" t="s">
        <v>101</v>
      </c>
      <c r="L73" s="66">
        <v>4.2000000000000003E-2</v>
      </c>
      <c r="M73" s="66">
        <v>3.4799999999999998E-2</v>
      </c>
      <c r="N73" s="65">
        <v>1668153.05</v>
      </c>
      <c r="O73" s="65">
        <v>102.62</v>
      </c>
      <c r="P73" s="65">
        <v>0</v>
      </c>
      <c r="Q73" s="65">
        <v>1711.8586599099999</v>
      </c>
      <c r="R73" s="66">
        <v>4.1999999999999997E-3</v>
      </c>
      <c r="S73" s="66">
        <v>7.9000000000000008E-3</v>
      </c>
      <c r="T73" s="66">
        <v>8.0000000000000004E-4</v>
      </c>
    </row>
    <row r="74" spans="1:20">
      <c r="A74" t="s">
        <v>508</v>
      </c>
      <c r="B74" t="s">
        <v>509</v>
      </c>
      <c r="C74" t="s">
        <v>99</v>
      </c>
      <c r="D74" t="s">
        <v>122</v>
      </c>
      <c r="E74" t="s">
        <v>507</v>
      </c>
      <c r="F74" t="s">
        <v>315</v>
      </c>
      <c r="G74" t="s">
        <v>1297</v>
      </c>
      <c r="H74" t="s">
        <v>207</v>
      </c>
      <c r="I74" t="s">
        <v>510</v>
      </c>
      <c r="J74" s="65">
        <v>3.41</v>
      </c>
      <c r="K74" t="s">
        <v>101</v>
      </c>
      <c r="L74" s="66">
        <v>3.4200000000000001E-2</v>
      </c>
      <c r="M74" s="66">
        <v>3.9100000000000003E-2</v>
      </c>
      <c r="N74" s="65">
        <v>3155000</v>
      </c>
      <c r="O74" s="65">
        <v>99</v>
      </c>
      <c r="P74" s="65">
        <v>0</v>
      </c>
      <c r="Q74" s="65">
        <v>3123.45</v>
      </c>
      <c r="R74" s="66">
        <v>8.5000000000000006E-3</v>
      </c>
      <c r="S74" s="66">
        <v>1.44E-2</v>
      </c>
      <c r="T74" s="66">
        <v>1.5E-3</v>
      </c>
    </row>
    <row r="75" spans="1:20">
      <c r="A75" t="s">
        <v>511</v>
      </c>
      <c r="B75" t="s">
        <v>512</v>
      </c>
      <c r="C75" t="s">
        <v>99</v>
      </c>
      <c r="D75" t="s">
        <v>122</v>
      </c>
      <c r="E75" t="s">
        <v>513</v>
      </c>
      <c r="F75" t="s">
        <v>315</v>
      </c>
      <c r="G75" t="s">
        <v>1297</v>
      </c>
      <c r="H75" t="s">
        <v>207</v>
      </c>
      <c r="I75" t="s">
        <v>347</v>
      </c>
      <c r="J75" s="65">
        <v>2.46</v>
      </c>
      <c r="K75" t="s">
        <v>101</v>
      </c>
      <c r="L75" s="66">
        <v>4.2000000000000003E-2</v>
      </c>
      <c r="M75" s="66">
        <v>2.46E-2</v>
      </c>
      <c r="N75" s="65">
        <v>505737</v>
      </c>
      <c r="O75" s="65">
        <v>106</v>
      </c>
      <c r="P75" s="65">
        <v>0</v>
      </c>
      <c r="Q75" s="65">
        <v>536.08122000000003</v>
      </c>
      <c r="R75" s="66">
        <v>6.9999999999999999E-4</v>
      </c>
      <c r="S75" s="66">
        <v>2.5000000000000001E-3</v>
      </c>
      <c r="T75" s="66">
        <v>2.9999999999999997E-4</v>
      </c>
    </row>
    <row r="76" spans="1:20">
      <c r="A76" t="s">
        <v>514</v>
      </c>
      <c r="B76" t="s">
        <v>515</v>
      </c>
      <c r="C76" t="s">
        <v>99</v>
      </c>
      <c r="D76" t="s">
        <v>122</v>
      </c>
      <c r="E76" t="s">
        <v>513</v>
      </c>
      <c r="F76" t="s">
        <v>315</v>
      </c>
      <c r="G76" t="s">
        <v>1297</v>
      </c>
      <c r="H76" t="s">
        <v>207</v>
      </c>
      <c r="I76" t="s">
        <v>516</v>
      </c>
      <c r="J76" s="65">
        <v>4.08</v>
      </c>
      <c r="K76" t="s">
        <v>101</v>
      </c>
      <c r="L76" s="66">
        <v>4.2999999999999997E-2</v>
      </c>
      <c r="M76" s="66">
        <v>3.49E-2</v>
      </c>
      <c r="N76" s="65">
        <v>2517506</v>
      </c>
      <c r="O76" s="65">
        <v>104.3</v>
      </c>
      <c r="P76" s="65">
        <v>0</v>
      </c>
      <c r="Q76" s="65">
        <v>2625.7587579999999</v>
      </c>
      <c r="R76" s="66">
        <v>2.5000000000000001E-3</v>
      </c>
      <c r="S76" s="66">
        <v>1.21E-2</v>
      </c>
      <c r="T76" s="66">
        <v>1.2999999999999999E-3</v>
      </c>
    </row>
    <row r="77" spans="1:20">
      <c r="A77" t="s">
        <v>517</v>
      </c>
      <c r="B77" t="s">
        <v>518</v>
      </c>
      <c r="C77" t="s">
        <v>99</v>
      </c>
      <c r="D77" t="s">
        <v>122</v>
      </c>
      <c r="E77" t="s">
        <v>390</v>
      </c>
      <c r="F77" t="s">
        <v>111</v>
      </c>
      <c r="G77" t="s">
        <v>1297</v>
      </c>
      <c r="H77" t="s">
        <v>207</v>
      </c>
      <c r="I77" t="s">
        <v>519</v>
      </c>
      <c r="J77" s="65">
        <v>2.41</v>
      </c>
      <c r="K77" t="s">
        <v>101</v>
      </c>
      <c r="L77" s="66">
        <v>4.1000000000000002E-2</v>
      </c>
      <c r="M77" s="66">
        <v>3.15E-2</v>
      </c>
      <c r="N77" s="65">
        <v>997369.2</v>
      </c>
      <c r="O77" s="65">
        <v>103.7</v>
      </c>
      <c r="P77" s="65">
        <v>0</v>
      </c>
      <c r="Q77" s="65">
        <v>1034.2718603999999</v>
      </c>
      <c r="R77" s="66">
        <v>1.6000000000000001E-3</v>
      </c>
      <c r="S77" s="66">
        <v>4.7999999999999996E-3</v>
      </c>
      <c r="T77" s="66">
        <v>5.0000000000000001E-4</v>
      </c>
    </row>
    <row r="78" spans="1:20">
      <c r="A78" t="s">
        <v>520</v>
      </c>
      <c r="B78" t="s">
        <v>521</v>
      </c>
      <c r="C78" t="s">
        <v>99</v>
      </c>
      <c r="D78" t="s">
        <v>122</v>
      </c>
      <c r="E78" t="s">
        <v>390</v>
      </c>
      <c r="F78" t="s">
        <v>111</v>
      </c>
      <c r="G78" t="s">
        <v>1297</v>
      </c>
      <c r="H78" t="s">
        <v>207</v>
      </c>
      <c r="I78" t="s">
        <v>516</v>
      </c>
      <c r="J78" s="65">
        <v>5.43</v>
      </c>
      <c r="K78" t="s">
        <v>101</v>
      </c>
      <c r="L78" s="66">
        <v>2.1999999999999999E-2</v>
      </c>
      <c r="M78" s="66">
        <v>4.9500000000000002E-2</v>
      </c>
      <c r="N78" s="65">
        <v>390925</v>
      </c>
      <c r="O78" s="65">
        <v>87</v>
      </c>
      <c r="P78" s="65">
        <v>0</v>
      </c>
      <c r="Q78" s="65">
        <v>340.10475000000002</v>
      </c>
      <c r="R78" s="66">
        <v>5.0000000000000001E-4</v>
      </c>
      <c r="S78" s="66">
        <v>1.6000000000000001E-3</v>
      </c>
      <c r="T78" s="66">
        <v>2.0000000000000001E-4</v>
      </c>
    </row>
    <row r="79" spans="1:20">
      <c r="A79" t="s">
        <v>522</v>
      </c>
      <c r="B79" t="s">
        <v>523</v>
      </c>
      <c r="C79" t="s">
        <v>99</v>
      </c>
      <c r="D79" t="s">
        <v>122</v>
      </c>
      <c r="E79" t="s">
        <v>524</v>
      </c>
      <c r="F79" t="s">
        <v>315</v>
      </c>
      <c r="G79" t="s">
        <v>1296</v>
      </c>
      <c r="H79" t="s">
        <v>149</v>
      </c>
      <c r="I79" t="s">
        <v>241</v>
      </c>
      <c r="J79" s="65">
        <v>5.44</v>
      </c>
      <c r="K79" t="s">
        <v>101</v>
      </c>
      <c r="L79" s="66">
        <v>2.8000000000000001E-2</v>
      </c>
      <c r="M79" s="66">
        <v>3.04E-2</v>
      </c>
      <c r="N79" s="65">
        <v>1785050</v>
      </c>
      <c r="O79" s="65">
        <v>99.5</v>
      </c>
      <c r="P79" s="65">
        <v>0</v>
      </c>
      <c r="Q79" s="65">
        <v>1776.1247499999999</v>
      </c>
      <c r="R79" s="66">
        <v>3.3999999999999998E-3</v>
      </c>
      <c r="S79" s="66">
        <v>8.2000000000000007E-3</v>
      </c>
      <c r="T79" s="66">
        <v>8.9999999999999998E-4</v>
      </c>
    </row>
    <row r="80" spans="1:20">
      <c r="A80" t="s">
        <v>525</v>
      </c>
      <c r="B80" t="s">
        <v>526</v>
      </c>
      <c r="C80" t="s">
        <v>99</v>
      </c>
      <c r="D80" t="s">
        <v>122</v>
      </c>
      <c r="E80" t="s">
        <v>527</v>
      </c>
      <c r="F80" t="s">
        <v>131</v>
      </c>
      <c r="G80" t="s">
        <v>1297</v>
      </c>
      <c r="H80" t="s">
        <v>207</v>
      </c>
      <c r="I80" t="s">
        <v>241</v>
      </c>
      <c r="J80" s="65">
        <v>5.0599999999999996</v>
      </c>
      <c r="K80" t="s">
        <v>101</v>
      </c>
      <c r="L80" s="66">
        <v>2.5000000000000001E-2</v>
      </c>
      <c r="M80" s="66">
        <v>4.1300000000000003E-2</v>
      </c>
      <c r="N80" s="65">
        <v>1310777</v>
      </c>
      <c r="O80" s="65">
        <v>92.81</v>
      </c>
      <c r="P80" s="65">
        <v>0</v>
      </c>
      <c r="Q80" s="65">
        <v>1216.5321337</v>
      </c>
      <c r="R80" s="66">
        <v>2.2000000000000001E-3</v>
      </c>
      <c r="S80" s="66">
        <v>5.5999999999999999E-3</v>
      </c>
      <c r="T80" s="66">
        <v>5.9999999999999995E-4</v>
      </c>
    </row>
    <row r="81" spans="1:20">
      <c r="A81" t="s">
        <v>528</v>
      </c>
      <c r="B81" t="s">
        <v>529</v>
      </c>
      <c r="C81" t="s">
        <v>99</v>
      </c>
      <c r="D81" t="s">
        <v>122</v>
      </c>
      <c r="E81" t="s">
        <v>530</v>
      </c>
      <c r="F81" t="s">
        <v>122</v>
      </c>
      <c r="G81" t="s">
        <v>1298</v>
      </c>
      <c r="H81" t="s">
        <v>149</v>
      </c>
      <c r="I81" t="s">
        <v>531</v>
      </c>
      <c r="J81" s="65">
        <v>6.23</v>
      </c>
      <c r="K81" t="s">
        <v>101</v>
      </c>
      <c r="L81" s="66">
        <v>3.2500000000000001E-2</v>
      </c>
      <c r="M81" s="66">
        <v>4.8800000000000003E-2</v>
      </c>
      <c r="N81" s="65">
        <v>4120000</v>
      </c>
      <c r="O81" s="65">
        <v>90.65</v>
      </c>
      <c r="P81" s="65">
        <v>0</v>
      </c>
      <c r="Q81" s="65">
        <v>3734.78</v>
      </c>
      <c r="R81" s="66">
        <v>1.67E-2</v>
      </c>
      <c r="S81" s="66">
        <v>1.7299999999999999E-2</v>
      </c>
      <c r="T81" s="66">
        <v>1.8E-3</v>
      </c>
    </row>
    <row r="82" spans="1:20">
      <c r="A82" t="s">
        <v>532</v>
      </c>
      <c r="B82" t="s">
        <v>533</v>
      </c>
      <c r="C82" t="s">
        <v>99</v>
      </c>
      <c r="D82" t="s">
        <v>122</v>
      </c>
      <c r="E82" t="s">
        <v>387</v>
      </c>
      <c r="F82" t="s">
        <v>330</v>
      </c>
      <c r="G82" t="s">
        <v>1299</v>
      </c>
      <c r="H82" t="s">
        <v>207</v>
      </c>
      <c r="I82" t="s">
        <v>347</v>
      </c>
      <c r="J82" s="65">
        <v>5.31</v>
      </c>
      <c r="K82" t="s">
        <v>101</v>
      </c>
      <c r="L82" s="66">
        <v>2.7E-2</v>
      </c>
      <c r="M82" s="66">
        <v>5.6300000000000003E-2</v>
      </c>
      <c r="N82" s="65">
        <v>3720937</v>
      </c>
      <c r="O82" s="65">
        <v>86</v>
      </c>
      <c r="P82" s="65">
        <v>0</v>
      </c>
      <c r="Q82" s="65">
        <v>3200.0058199999999</v>
      </c>
      <c r="R82" s="66">
        <v>5.3E-3</v>
      </c>
      <c r="S82" s="66">
        <v>1.4800000000000001E-2</v>
      </c>
      <c r="T82" s="66">
        <v>1.5E-3</v>
      </c>
    </row>
    <row r="83" spans="1:20">
      <c r="A83" t="s">
        <v>534</v>
      </c>
      <c r="B83" t="s">
        <v>535</v>
      </c>
      <c r="C83" t="s">
        <v>99</v>
      </c>
      <c r="D83" t="s">
        <v>122</v>
      </c>
      <c r="E83" t="s">
        <v>536</v>
      </c>
      <c r="F83" t="s">
        <v>330</v>
      </c>
      <c r="G83" t="s">
        <v>1298</v>
      </c>
      <c r="H83" t="s">
        <v>149</v>
      </c>
      <c r="I83" t="s">
        <v>384</v>
      </c>
      <c r="J83" s="65">
        <v>1.68</v>
      </c>
      <c r="K83" t="s">
        <v>101</v>
      </c>
      <c r="L83" s="66">
        <v>4.5499999999999999E-2</v>
      </c>
      <c r="M83" s="66">
        <v>2.86E-2</v>
      </c>
      <c r="N83" s="65">
        <v>2451776.5499999998</v>
      </c>
      <c r="O83" s="65">
        <v>104</v>
      </c>
      <c r="P83" s="65">
        <v>0</v>
      </c>
      <c r="Q83" s="65">
        <v>2549.847612</v>
      </c>
      <c r="R83" s="66">
        <v>1.0500000000000001E-2</v>
      </c>
      <c r="S83" s="66">
        <v>1.18E-2</v>
      </c>
      <c r="T83" s="66">
        <v>1.1999999999999999E-3</v>
      </c>
    </row>
    <row r="84" spans="1:20">
      <c r="A84" t="s">
        <v>537</v>
      </c>
      <c r="B84" t="s">
        <v>538</v>
      </c>
      <c r="C84" t="s">
        <v>99</v>
      </c>
      <c r="D84" t="s">
        <v>122</v>
      </c>
      <c r="E84" t="s">
        <v>536</v>
      </c>
      <c r="F84" t="s">
        <v>330</v>
      </c>
      <c r="G84" t="s">
        <v>1298</v>
      </c>
      <c r="H84" t="s">
        <v>149</v>
      </c>
      <c r="I84" t="s">
        <v>241</v>
      </c>
      <c r="J84" s="65">
        <v>3.71</v>
      </c>
      <c r="K84" t="s">
        <v>101</v>
      </c>
      <c r="L84" s="66">
        <v>3.2899999999999999E-2</v>
      </c>
      <c r="M84" s="66">
        <v>3.2000000000000001E-2</v>
      </c>
      <c r="N84" s="65">
        <v>1633096</v>
      </c>
      <c r="O84" s="65">
        <v>100.42</v>
      </c>
      <c r="P84" s="65">
        <v>0</v>
      </c>
      <c r="Q84" s="65">
        <v>1639.9550032</v>
      </c>
      <c r="R84" s="66">
        <v>5.4000000000000003E-3</v>
      </c>
      <c r="S84" s="66">
        <v>7.6E-3</v>
      </c>
      <c r="T84" s="66">
        <v>8.0000000000000004E-4</v>
      </c>
    </row>
    <row r="85" spans="1:20">
      <c r="A85" t="s">
        <v>539</v>
      </c>
      <c r="B85" t="s">
        <v>540</v>
      </c>
      <c r="C85" t="s">
        <v>99</v>
      </c>
      <c r="D85" t="s">
        <v>122</v>
      </c>
      <c r="E85" t="s">
        <v>541</v>
      </c>
      <c r="F85" t="s">
        <v>122</v>
      </c>
      <c r="G85" t="s">
        <v>1299</v>
      </c>
      <c r="H85" t="s">
        <v>207</v>
      </c>
      <c r="I85" t="s">
        <v>542</v>
      </c>
      <c r="J85" s="65">
        <v>1.67</v>
      </c>
      <c r="K85" t="s">
        <v>101</v>
      </c>
      <c r="L85" s="66">
        <v>7.2999999999999995E-2</v>
      </c>
      <c r="M85" s="66">
        <v>0.1104</v>
      </c>
      <c r="N85" s="65">
        <v>1875885.2</v>
      </c>
      <c r="O85" s="65">
        <v>95.7</v>
      </c>
      <c r="P85" s="65">
        <v>0</v>
      </c>
      <c r="Q85" s="65">
        <v>1795.2221364</v>
      </c>
      <c r="R85" s="66">
        <v>6.7000000000000002E-3</v>
      </c>
      <c r="S85" s="66">
        <v>8.3000000000000001E-3</v>
      </c>
      <c r="T85" s="66">
        <v>8.9999999999999998E-4</v>
      </c>
    </row>
    <row r="86" spans="1:20">
      <c r="A86" s="67" t="s">
        <v>296</v>
      </c>
      <c r="B86" s="14"/>
      <c r="C86" s="14"/>
      <c r="D86" s="14"/>
      <c r="E86" s="14"/>
      <c r="J86" s="69">
        <v>3.37</v>
      </c>
      <c r="M86" s="68">
        <v>5.2299999999999999E-2</v>
      </c>
      <c r="N86" s="69">
        <v>8968724</v>
      </c>
      <c r="P86" s="69">
        <v>0</v>
      </c>
      <c r="Q86" s="69">
        <v>8556.6577677999994</v>
      </c>
      <c r="S86" s="68">
        <v>3.9600000000000003E-2</v>
      </c>
      <c r="T86" s="68">
        <v>4.1000000000000003E-3</v>
      </c>
    </row>
    <row r="87" spans="1:20">
      <c r="A87" t="s">
        <v>543</v>
      </c>
      <c r="B87" t="s">
        <v>544</v>
      </c>
      <c r="C87" t="s">
        <v>99</v>
      </c>
      <c r="D87" t="s">
        <v>122</v>
      </c>
      <c r="E87" t="s">
        <v>545</v>
      </c>
      <c r="F87" t="s">
        <v>546</v>
      </c>
      <c r="G87" t="s">
        <v>1288</v>
      </c>
      <c r="H87" t="s">
        <v>207</v>
      </c>
      <c r="I87" t="s">
        <v>547</v>
      </c>
      <c r="J87" s="65">
        <v>3.22</v>
      </c>
      <c r="K87" t="s">
        <v>101</v>
      </c>
      <c r="L87" s="66">
        <v>2.9000000000000001E-2</v>
      </c>
      <c r="M87" s="66">
        <v>3.4000000000000002E-2</v>
      </c>
      <c r="N87" s="65">
        <v>4587457</v>
      </c>
      <c r="O87" s="65">
        <v>98.56</v>
      </c>
      <c r="P87" s="65">
        <v>0</v>
      </c>
      <c r="Q87" s="65">
        <v>4521.3976192</v>
      </c>
      <c r="R87" s="66">
        <v>5.1999999999999998E-3</v>
      </c>
      <c r="S87" s="66">
        <v>2.0899999999999998E-2</v>
      </c>
      <c r="T87" s="66">
        <v>2.2000000000000001E-3</v>
      </c>
    </row>
    <row r="88" spans="1:20">
      <c r="A88" t="s">
        <v>548</v>
      </c>
      <c r="B88" t="s">
        <v>549</v>
      </c>
      <c r="C88" t="s">
        <v>99</v>
      </c>
      <c r="D88" t="s">
        <v>122</v>
      </c>
      <c r="E88" t="s">
        <v>390</v>
      </c>
      <c r="F88" t="s">
        <v>111</v>
      </c>
      <c r="G88" t="s">
        <v>1297</v>
      </c>
      <c r="H88" t="s">
        <v>207</v>
      </c>
      <c r="I88" t="s">
        <v>384</v>
      </c>
      <c r="J88" s="65">
        <v>3.79</v>
      </c>
      <c r="K88" t="s">
        <v>101</v>
      </c>
      <c r="L88" s="66">
        <v>5.6000000000000001E-2</v>
      </c>
      <c r="M88" s="66">
        <v>5.4100000000000002E-2</v>
      </c>
      <c r="N88" s="65">
        <v>1317892</v>
      </c>
      <c r="O88" s="65">
        <v>103.08</v>
      </c>
      <c r="P88" s="65">
        <v>0</v>
      </c>
      <c r="Q88" s="65">
        <v>1358.4830735999999</v>
      </c>
      <c r="R88" s="66">
        <v>4.5999999999999999E-3</v>
      </c>
      <c r="S88" s="66">
        <v>6.3E-3</v>
      </c>
      <c r="T88" s="66">
        <v>6.9999999999999999E-4</v>
      </c>
    </row>
    <row r="89" spans="1:20">
      <c r="A89" t="s">
        <v>550</v>
      </c>
      <c r="B89" t="s">
        <v>551</v>
      </c>
      <c r="C89" t="s">
        <v>99</v>
      </c>
      <c r="D89" t="s">
        <v>122</v>
      </c>
      <c r="E89" t="s">
        <v>387</v>
      </c>
      <c r="F89" t="s">
        <v>330</v>
      </c>
      <c r="G89" t="s">
        <v>1299</v>
      </c>
      <c r="H89" t="s">
        <v>207</v>
      </c>
      <c r="I89" t="s">
        <v>552</v>
      </c>
      <c r="J89" s="65">
        <v>3.39</v>
      </c>
      <c r="K89" t="s">
        <v>101</v>
      </c>
      <c r="L89" s="66">
        <v>4.7E-2</v>
      </c>
      <c r="M89" s="66">
        <v>8.2100000000000006E-2</v>
      </c>
      <c r="N89" s="65">
        <v>3063375</v>
      </c>
      <c r="O89" s="65">
        <v>87.38</v>
      </c>
      <c r="P89" s="65">
        <v>0</v>
      </c>
      <c r="Q89" s="65">
        <v>2676.777075</v>
      </c>
      <c r="R89" s="66">
        <v>4.3E-3</v>
      </c>
      <c r="S89" s="66">
        <v>1.24E-2</v>
      </c>
      <c r="T89" s="66">
        <v>1.2999999999999999E-3</v>
      </c>
    </row>
    <row r="90" spans="1:20">
      <c r="A90" s="67" t="s">
        <v>553</v>
      </c>
      <c r="B90" s="14"/>
      <c r="C90" s="14"/>
      <c r="D90" s="14"/>
      <c r="E90" s="14"/>
      <c r="J90" s="69">
        <v>0</v>
      </c>
      <c r="M90" s="68">
        <v>0</v>
      </c>
      <c r="N90" s="69">
        <v>0</v>
      </c>
      <c r="P90" s="69">
        <v>0</v>
      </c>
      <c r="Q90" s="69">
        <v>0</v>
      </c>
      <c r="S90" s="68">
        <v>0</v>
      </c>
      <c r="T90" s="68">
        <v>0</v>
      </c>
    </row>
    <row r="91" spans="1:20">
      <c r="A91" t="s">
        <v>228</v>
      </c>
      <c r="B91" t="s">
        <v>228</v>
      </c>
      <c r="C91" s="14"/>
      <c r="D91" s="14"/>
      <c r="E91" s="14"/>
      <c r="F91" t="s">
        <v>228</v>
      </c>
      <c r="G91" t="s">
        <v>228</v>
      </c>
      <c r="J91" s="65">
        <v>0</v>
      </c>
      <c r="K91" t="s">
        <v>228</v>
      </c>
      <c r="L91" s="66">
        <v>0</v>
      </c>
      <c r="M91" s="66">
        <v>0</v>
      </c>
      <c r="N91" s="65">
        <v>0</v>
      </c>
      <c r="O91" s="65">
        <v>0</v>
      </c>
      <c r="Q91" s="65">
        <v>0</v>
      </c>
      <c r="R91" s="66">
        <v>0</v>
      </c>
      <c r="S91" s="66">
        <v>0</v>
      </c>
      <c r="T91" s="66">
        <v>0</v>
      </c>
    </row>
    <row r="92" spans="1:20">
      <c r="A92" s="67" t="s">
        <v>233</v>
      </c>
      <c r="B92" s="14"/>
      <c r="C92" s="14"/>
      <c r="D92" s="14"/>
      <c r="E92" s="14"/>
      <c r="J92" s="69">
        <v>4.07</v>
      </c>
      <c r="M92" s="68">
        <v>6.6199999999999995E-2</v>
      </c>
      <c r="N92" s="69">
        <v>9162300</v>
      </c>
      <c r="P92" s="69">
        <v>125.1938875</v>
      </c>
      <c r="Q92" s="69">
        <v>32819.472872346501</v>
      </c>
      <c r="S92" s="68">
        <v>0.1517</v>
      </c>
      <c r="T92" s="68">
        <v>1.5699999999999999E-2</v>
      </c>
    </row>
    <row r="93" spans="1:20">
      <c r="A93" s="67" t="s">
        <v>297</v>
      </c>
      <c r="B93" s="14"/>
      <c r="C93" s="14"/>
      <c r="D93" s="14"/>
      <c r="E93" s="14"/>
      <c r="J93" s="69">
        <v>0</v>
      </c>
      <c r="M93" s="68">
        <v>0</v>
      </c>
      <c r="N93" s="69">
        <v>0</v>
      </c>
      <c r="P93" s="69">
        <v>0</v>
      </c>
      <c r="Q93" s="69">
        <v>0</v>
      </c>
      <c r="S93" s="68">
        <v>0</v>
      </c>
      <c r="T93" s="68">
        <v>0</v>
      </c>
    </row>
    <row r="94" spans="1:20">
      <c r="A94" t="s">
        <v>228</v>
      </c>
      <c r="B94" t="s">
        <v>228</v>
      </c>
      <c r="C94" s="14"/>
      <c r="D94" s="14"/>
      <c r="E94" s="14"/>
      <c r="F94" t="s">
        <v>228</v>
      </c>
      <c r="G94" t="s">
        <v>228</v>
      </c>
      <c r="J94" s="65">
        <v>0</v>
      </c>
      <c r="K94" t="s">
        <v>228</v>
      </c>
      <c r="L94" s="66">
        <v>0</v>
      </c>
      <c r="M94" s="66">
        <v>0</v>
      </c>
      <c r="N94" s="65">
        <v>0</v>
      </c>
      <c r="O94" s="65">
        <v>0</v>
      </c>
      <c r="Q94" s="65">
        <v>0</v>
      </c>
      <c r="R94" s="66">
        <v>0</v>
      </c>
      <c r="S94" s="66">
        <v>0</v>
      </c>
      <c r="T94" s="66">
        <v>0</v>
      </c>
    </row>
    <row r="95" spans="1:20">
      <c r="A95" s="67" t="s">
        <v>298</v>
      </c>
      <c r="B95" s="14"/>
      <c r="C95" s="14"/>
      <c r="D95" s="14"/>
      <c r="E95" s="14"/>
      <c r="J95" s="69">
        <v>4.07</v>
      </c>
      <c r="M95" s="68">
        <v>6.6199999999999995E-2</v>
      </c>
      <c r="N95" s="69">
        <v>9162300</v>
      </c>
      <c r="P95" s="69">
        <v>125.1938875</v>
      </c>
      <c r="Q95" s="69">
        <v>32819.472872346501</v>
      </c>
      <c r="S95" s="68">
        <v>0.1517</v>
      </c>
      <c r="T95" s="68">
        <v>1.5699999999999999E-2</v>
      </c>
    </row>
    <row r="96" spans="1:20">
      <c r="A96" t="s">
        <v>1301</v>
      </c>
      <c r="B96" t="s">
        <v>554</v>
      </c>
      <c r="C96" t="s">
        <v>555</v>
      </c>
      <c r="D96" t="s">
        <v>556</v>
      </c>
      <c r="E96" t="s">
        <v>557</v>
      </c>
      <c r="F96" t="s">
        <v>558</v>
      </c>
      <c r="G96" t="s">
        <v>559</v>
      </c>
      <c r="H96" t="s">
        <v>395</v>
      </c>
      <c r="I96" t="s">
        <v>560</v>
      </c>
      <c r="J96" s="65">
        <v>4.5999999999999996</v>
      </c>
      <c r="K96" t="s">
        <v>105</v>
      </c>
      <c r="L96" s="66">
        <v>6.7500000000000004E-2</v>
      </c>
      <c r="M96" s="66">
        <v>6.2100000000000002E-2</v>
      </c>
      <c r="N96" s="65">
        <v>940000</v>
      </c>
      <c r="O96" s="65">
        <v>105.94475</v>
      </c>
      <c r="P96" s="65">
        <v>0</v>
      </c>
      <c r="Q96" s="65">
        <v>3550.3145172499999</v>
      </c>
      <c r="R96" s="66">
        <v>0</v>
      </c>
      <c r="S96" s="66">
        <v>1.6400000000000001E-2</v>
      </c>
      <c r="T96" s="66">
        <v>1.6999999999999999E-3</v>
      </c>
    </row>
    <row r="97" spans="1:20">
      <c r="A97" t="s">
        <v>561</v>
      </c>
      <c r="B97" t="s">
        <v>562</v>
      </c>
      <c r="C97" t="s">
        <v>563</v>
      </c>
      <c r="D97" t="s">
        <v>556</v>
      </c>
      <c r="E97" t="s">
        <v>564</v>
      </c>
      <c r="F97" t="s">
        <v>122</v>
      </c>
      <c r="G97" t="s">
        <v>559</v>
      </c>
      <c r="H97" t="s">
        <v>395</v>
      </c>
      <c r="I97" t="s">
        <v>565</v>
      </c>
      <c r="J97" s="65">
        <v>10.220000000000001</v>
      </c>
      <c r="K97" t="s">
        <v>105</v>
      </c>
      <c r="L97" s="66">
        <v>6.8500000000000005E-2</v>
      </c>
      <c r="M97" s="66">
        <v>6.9599999999999995E-2</v>
      </c>
      <c r="N97" s="65">
        <v>890000</v>
      </c>
      <c r="O97" s="65">
        <v>101.6744444494382</v>
      </c>
      <c r="P97" s="65">
        <v>0</v>
      </c>
      <c r="Q97" s="65">
        <v>3225.9776107140001</v>
      </c>
      <c r="R97" s="66">
        <v>0</v>
      </c>
      <c r="S97" s="66">
        <v>1.49E-2</v>
      </c>
      <c r="T97" s="66">
        <v>1.5E-3</v>
      </c>
    </row>
    <row r="98" spans="1:20">
      <c r="A98" t="s">
        <v>566</v>
      </c>
      <c r="B98" t="s">
        <v>567</v>
      </c>
      <c r="C98" t="s">
        <v>555</v>
      </c>
      <c r="D98" t="s">
        <v>556</v>
      </c>
      <c r="E98" t="s">
        <v>568</v>
      </c>
      <c r="F98" t="s">
        <v>1302</v>
      </c>
      <c r="G98" t="s">
        <v>1289</v>
      </c>
      <c r="H98" t="s">
        <v>207</v>
      </c>
      <c r="I98" t="s">
        <v>569</v>
      </c>
      <c r="J98" s="65">
        <v>4.8899999999999997</v>
      </c>
      <c r="K98" t="s">
        <v>105</v>
      </c>
      <c r="L98" s="66">
        <v>4.6300000000000001E-2</v>
      </c>
      <c r="M98" s="66">
        <v>3.78E-2</v>
      </c>
      <c r="N98" s="65">
        <v>1398000</v>
      </c>
      <c r="O98" s="65">
        <v>104.85040277539342</v>
      </c>
      <c r="P98" s="65">
        <v>0</v>
      </c>
      <c r="Q98" s="65">
        <v>5225.6077688019996</v>
      </c>
      <c r="R98" s="66">
        <v>0</v>
      </c>
      <c r="S98" s="66">
        <v>2.4199999999999999E-2</v>
      </c>
      <c r="T98" s="66">
        <v>2.5000000000000001E-3</v>
      </c>
    </row>
    <row r="99" spans="1:20">
      <c r="A99" t="s">
        <v>570</v>
      </c>
      <c r="B99" t="s">
        <v>571</v>
      </c>
      <c r="C99" t="s">
        <v>555</v>
      </c>
      <c r="D99" t="s">
        <v>556</v>
      </c>
      <c r="E99" t="s">
        <v>572</v>
      </c>
      <c r="F99" t="s">
        <v>573</v>
      </c>
      <c r="G99" t="s">
        <v>574</v>
      </c>
      <c r="H99" t="s">
        <v>575</v>
      </c>
      <c r="I99" t="s">
        <v>576</v>
      </c>
      <c r="J99" s="65">
        <v>1</v>
      </c>
      <c r="K99" t="s">
        <v>105</v>
      </c>
      <c r="L99" s="66">
        <v>5.3999999999999999E-2</v>
      </c>
      <c r="M99" s="66">
        <v>8.8400000000000006E-2</v>
      </c>
      <c r="N99" s="65">
        <v>1426300</v>
      </c>
      <c r="O99" s="65">
        <v>99.302000000000007</v>
      </c>
      <c r="P99" s="65">
        <v>0</v>
      </c>
      <c r="Q99" s="65">
        <v>5049.2678786899996</v>
      </c>
      <c r="R99" s="66">
        <v>0</v>
      </c>
      <c r="S99" s="66">
        <v>2.3300000000000001E-2</v>
      </c>
      <c r="T99" s="66">
        <v>2.3999999999999998E-3</v>
      </c>
    </row>
    <row r="100" spans="1:20">
      <c r="A100" t="s">
        <v>577</v>
      </c>
      <c r="B100" t="s">
        <v>578</v>
      </c>
      <c r="C100" t="s">
        <v>555</v>
      </c>
      <c r="D100" t="s">
        <v>556</v>
      </c>
      <c r="E100" t="s">
        <v>579</v>
      </c>
      <c r="F100" t="s">
        <v>580</v>
      </c>
      <c r="G100" t="s">
        <v>581</v>
      </c>
      <c r="H100" t="s">
        <v>395</v>
      </c>
      <c r="I100" t="s">
        <v>582</v>
      </c>
      <c r="J100" s="65">
        <v>3.74</v>
      </c>
      <c r="K100" t="s">
        <v>105</v>
      </c>
      <c r="L100" s="66">
        <v>5.3800000000000001E-2</v>
      </c>
      <c r="M100" s="66">
        <v>4.6100000000000002E-2</v>
      </c>
      <c r="N100" s="65">
        <v>1291000</v>
      </c>
      <c r="O100" s="65">
        <v>104.81773611154144</v>
      </c>
      <c r="P100" s="65">
        <v>0</v>
      </c>
      <c r="Q100" s="65">
        <v>4824.1472094580004</v>
      </c>
      <c r="R100" s="66">
        <v>0</v>
      </c>
      <c r="S100" s="66">
        <v>2.23E-2</v>
      </c>
      <c r="T100" s="66">
        <v>2.3E-3</v>
      </c>
    </row>
    <row r="101" spans="1:20">
      <c r="A101" t="s">
        <v>583</v>
      </c>
      <c r="B101" t="s">
        <v>584</v>
      </c>
      <c r="C101" t="s">
        <v>122</v>
      </c>
      <c r="D101" t="s">
        <v>556</v>
      </c>
      <c r="E101" t="s">
        <v>585</v>
      </c>
      <c r="F101" t="s">
        <v>122</v>
      </c>
      <c r="G101" t="s">
        <v>581</v>
      </c>
      <c r="H101" t="s">
        <v>395</v>
      </c>
      <c r="I101" t="s">
        <v>586</v>
      </c>
      <c r="J101" s="65">
        <v>2.2999999999999998</v>
      </c>
      <c r="K101" t="s">
        <v>105</v>
      </c>
      <c r="L101" s="66">
        <v>5.5E-2</v>
      </c>
      <c r="M101" s="66">
        <v>8.6599999999999996E-2</v>
      </c>
      <c r="N101" s="65">
        <v>1277000</v>
      </c>
      <c r="O101" s="65">
        <v>96.138999999999996</v>
      </c>
      <c r="P101" s="65">
        <v>125.1938875</v>
      </c>
      <c r="Q101" s="65">
        <v>4501.9266694500002</v>
      </c>
      <c r="R101" s="66">
        <v>0</v>
      </c>
      <c r="S101" s="66">
        <v>2.0799999999999999E-2</v>
      </c>
      <c r="T101" s="66">
        <v>2.2000000000000001E-3</v>
      </c>
    </row>
    <row r="102" spans="1:20">
      <c r="A102" t="s">
        <v>587</v>
      </c>
      <c r="B102" t="s">
        <v>588</v>
      </c>
      <c r="C102" t="s">
        <v>122</v>
      </c>
      <c r="D102" t="s">
        <v>556</v>
      </c>
      <c r="E102" t="s">
        <v>589</v>
      </c>
      <c r="F102" t="s">
        <v>573</v>
      </c>
      <c r="G102" t="s">
        <v>590</v>
      </c>
      <c r="H102" t="s">
        <v>395</v>
      </c>
      <c r="I102" t="s">
        <v>591</v>
      </c>
      <c r="J102" s="65">
        <v>7.19</v>
      </c>
      <c r="K102" t="s">
        <v>105</v>
      </c>
      <c r="L102" s="66">
        <v>5.45E-2</v>
      </c>
      <c r="M102" s="66">
        <v>8.5199999999999998E-2</v>
      </c>
      <c r="N102" s="65">
        <v>899000</v>
      </c>
      <c r="O102" s="65">
        <v>83.061333337041162</v>
      </c>
      <c r="P102" s="65">
        <v>0</v>
      </c>
      <c r="Q102" s="65">
        <v>2662.0617435855002</v>
      </c>
      <c r="R102" s="66">
        <v>0</v>
      </c>
      <c r="S102" s="66">
        <v>1.23E-2</v>
      </c>
      <c r="T102" s="66">
        <v>1.2999999999999999E-3</v>
      </c>
    </row>
    <row r="103" spans="1:20">
      <c r="A103" t="s">
        <v>592</v>
      </c>
      <c r="B103" t="s">
        <v>593</v>
      </c>
      <c r="C103" t="s">
        <v>555</v>
      </c>
      <c r="D103" t="s">
        <v>556</v>
      </c>
      <c r="E103" t="s">
        <v>594</v>
      </c>
      <c r="F103" t="s">
        <v>595</v>
      </c>
      <c r="G103" t="s">
        <v>596</v>
      </c>
      <c r="H103" t="s">
        <v>575</v>
      </c>
      <c r="I103" t="s">
        <v>569</v>
      </c>
      <c r="J103" s="65">
        <v>1.62</v>
      </c>
      <c r="K103" t="s">
        <v>105</v>
      </c>
      <c r="L103" s="66">
        <v>6.3799999999999996E-2</v>
      </c>
      <c r="M103" s="66">
        <v>6.4600000000000005E-2</v>
      </c>
      <c r="N103" s="65">
        <v>1041000</v>
      </c>
      <c r="O103" s="65">
        <v>101.85937500480307</v>
      </c>
      <c r="P103" s="65">
        <v>0</v>
      </c>
      <c r="Q103" s="65">
        <v>3780.1694743970002</v>
      </c>
      <c r="R103" s="66">
        <v>0</v>
      </c>
      <c r="S103" s="66">
        <v>1.7500000000000002E-2</v>
      </c>
      <c r="T103" s="66">
        <v>1.8E-3</v>
      </c>
    </row>
    <row r="104" spans="1:20">
      <c r="A104" s="76" t="s">
        <v>235</v>
      </c>
      <c r="B104" s="14"/>
      <c r="C104" s="14"/>
      <c r="D104" s="14"/>
      <c r="E104" s="14"/>
    </row>
    <row r="105" spans="1:20">
      <c r="A105" s="76" t="s">
        <v>291</v>
      </c>
      <c r="B105" s="14"/>
      <c r="C105" s="14"/>
      <c r="D105" s="14"/>
      <c r="E105" s="14"/>
    </row>
    <row r="106" spans="1:20">
      <c r="A106" s="76" t="s">
        <v>292</v>
      </c>
      <c r="B106" s="14"/>
      <c r="C106" s="14"/>
      <c r="D106" s="14"/>
      <c r="E106" s="14"/>
    </row>
    <row r="107" spans="1:20">
      <c r="A107" s="76" t="s">
        <v>293</v>
      </c>
      <c r="B107" s="14"/>
      <c r="C107" s="14"/>
      <c r="D107" s="14"/>
      <c r="E107" s="14"/>
    </row>
    <row r="108" spans="1:20">
      <c r="A108" s="76" t="s">
        <v>294</v>
      </c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39"/>
  <sheetViews>
    <sheetView rightToLeft="1" workbookViewId="0">
      <selection activeCell="A7" sqref="A7"/>
    </sheetView>
  </sheetViews>
  <sheetFormatPr defaultColWidth="0" defaultRowHeight="18" zeroHeight="1"/>
  <cols>
    <col min="1" max="1" width="46" style="13" customWidth="1"/>
    <col min="2" max="2" width="14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1" width="0" style="14" hidden="1"/>
    <col min="62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103" t="s">
        <v>69</v>
      </c>
      <c r="D7" s="103" t="s">
        <v>82</v>
      </c>
      <c r="E7" s="103" t="s">
        <v>49</v>
      </c>
      <c r="F7" s="103" t="s">
        <v>83</v>
      </c>
      <c r="G7" s="103" t="s">
        <v>52</v>
      </c>
      <c r="H7" s="99" t="s">
        <v>186</v>
      </c>
      <c r="I7" s="99" t="s">
        <v>187</v>
      </c>
      <c r="J7" s="99" t="s">
        <v>191</v>
      </c>
      <c r="K7" s="99" t="s">
        <v>55</v>
      </c>
      <c r="L7" s="99" t="s">
        <v>72</v>
      </c>
      <c r="M7" s="9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40886149.780000001</v>
      </c>
      <c r="I10" s="7"/>
      <c r="J10" s="63">
        <v>183.95193</v>
      </c>
      <c r="K10" s="63">
        <v>420523.90805032803</v>
      </c>
      <c r="L10" s="7"/>
      <c r="M10" s="64">
        <v>1</v>
      </c>
      <c r="N10" s="64">
        <v>0.20150000000000001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39910121.780000001</v>
      </c>
      <c r="J11" s="69">
        <v>183.95193</v>
      </c>
      <c r="K11" s="69">
        <v>289733.61927371903</v>
      </c>
      <c r="M11" s="68">
        <v>0.68899999999999995</v>
      </c>
      <c r="N11" s="68">
        <v>0.1389</v>
      </c>
    </row>
    <row r="12" spans="1:61">
      <c r="A12" s="67" t="s">
        <v>597</v>
      </c>
      <c r="D12" s="14"/>
      <c r="E12" s="14"/>
      <c r="F12" s="14"/>
      <c r="H12" s="69">
        <v>12025100.58</v>
      </c>
      <c r="J12" s="69">
        <v>96.780789999999996</v>
      </c>
      <c r="K12" s="69">
        <v>170520.39390723771</v>
      </c>
      <c r="M12" s="68">
        <v>0.40550000000000003</v>
      </c>
      <c r="N12" s="68">
        <v>8.1699999999999995E-2</v>
      </c>
    </row>
    <row r="13" spans="1:61">
      <c r="A13" t="s">
        <v>598</v>
      </c>
      <c r="B13" t="s">
        <v>599</v>
      </c>
      <c r="C13" t="s">
        <v>99</v>
      </c>
      <c r="D13" t="s">
        <v>122</v>
      </c>
      <c r="E13" t="s">
        <v>354</v>
      </c>
      <c r="F13" t="s">
        <v>122</v>
      </c>
      <c r="G13" t="s">
        <v>101</v>
      </c>
      <c r="H13" s="65">
        <v>179984</v>
      </c>
      <c r="I13" s="65">
        <v>2720</v>
      </c>
      <c r="J13" s="65">
        <v>0</v>
      </c>
      <c r="K13" s="65">
        <v>4895.5648000000001</v>
      </c>
      <c r="L13" s="66">
        <v>1E-3</v>
      </c>
      <c r="M13" s="66">
        <v>1.1599999999999999E-2</v>
      </c>
      <c r="N13" s="66">
        <v>2.3E-3</v>
      </c>
    </row>
    <row r="14" spans="1:61">
      <c r="A14" t="s">
        <v>600</v>
      </c>
      <c r="B14" t="s">
        <v>601</v>
      </c>
      <c r="C14" t="s">
        <v>99</v>
      </c>
      <c r="D14" t="s">
        <v>122</v>
      </c>
      <c r="E14" t="s">
        <v>387</v>
      </c>
      <c r="F14" t="s">
        <v>330</v>
      </c>
      <c r="G14" t="s">
        <v>101</v>
      </c>
      <c r="H14" s="65">
        <v>3632199</v>
      </c>
      <c r="I14" s="65">
        <v>97.1</v>
      </c>
      <c r="J14" s="65">
        <v>0</v>
      </c>
      <c r="K14" s="65">
        <v>3526.865229</v>
      </c>
      <c r="L14" s="66">
        <v>1.1000000000000001E-3</v>
      </c>
      <c r="M14" s="66">
        <v>8.3999999999999995E-3</v>
      </c>
      <c r="N14" s="66">
        <v>1.6999999999999999E-3</v>
      </c>
    </row>
    <row r="15" spans="1:61">
      <c r="A15" t="s">
        <v>602</v>
      </c>
      <c r="B15" t="s">
        <v>603</v>
      </c>
      <c r="C15" t="s">
        <v>99</v>
      </c>
      <c r="D15" t="s">
        <v>122</v>
      </c>
      <c r="E15" t="s">
        <v>604</v>
      </c>
      <c r="F15" t="s">
        <v>435</v>
      </c>
      <c r="G15" t="s">
        <v>101</v>
      </c>
      <c r="H15" s="65">
        <v>212637</v>
      </c>
      <c r="I15" s="65">
        <v>1700</v>
      </c>
      <c r="J15" s="65">
        <v>0</v>
      </c>
      <c r="K15" s="65">
        <v>3614.8290000000002</v>
      </c>
      <c r="L15" s="66">
        <v>8.0000000000000004E-4</v>
      </c>
      <c r="M15" s="66">
        <v>8.6E-3</v>
      </c>
      <c r="N15" s="66">
        <v>1.6999999999999999E-3</v>
      </c>
    </row>
    <row r="16" spans="1:61">
      <c r="A16" t="s">
        <v>605</v>
      </c>
      <c r="B16" t="s">
        <v>606</v>
      </c>
      <c r="C16" t="s">
        <v>99</v>
      </c>
      <c r="D16" t="s">
        <v>122</v>
      </c>
      <c r="E16" t="s">
        <v>607</v>
      </c>
      <c r="F16" t="s">
        <v>435</v>
      </c>
      <c r="G16" t="s">
        <v>101</v>
      </c>
      <c r="H16" s="65">
        <v>710340</v>
      </c>
      <c r="I16" s="65">
        <v>1940</v>
      </c>
      <c r="J16" s="65">
        <v>0</v>
      </c>
      <c r="K16" s="65">
        <v>13780.596</v>
      </c>
      <c r="L16" s="66">
        <v>3.2000000000000002E-3</v>
      </c>
      <c r="M16" s="66">
        <v>3.2800000000000003E-2</v>
      </c>
      <c r="N16" s="66">
        <v>6.6E-3</v>
      </c>
    </row>
    <row r="17" spans="1:14">
      <c r="A17" t="s">
        <v>608</v>
      </c>
      <c r="B17" t="s">
        <v>609</v>
      </c>
      <c r="C17" t="s">
        <v>99</v>
      </c>
      <c r="D17" t="s">
        <v>122</v>
      </c>
      <c r="E17" t="s">
        <v>610</v>
      </c>
      <c r="F17" t="s">
        <v>442</v>
      </c>
      <c r="G17" t="s">
        <v>101</v>
      </c>
      <c r="H17" s="65">
        <v>6677</v>
      </c>
      <c r="I17" s="65">
        <v>46240</v>
      </c>
      <c r="J17" s="65">
        <v>0</v>
      </c>
      <c r="K17" s="65">
        <v>3087.4448000000002</v>
      </c>
      <c r="L17" s="66">
        <v>2.0000000000000001E-4</v>
      </c>
      <c r="M17" s="66">
        <v>7.3000000000000001E-3</v>
      </c>
      <c r="N17" s="66">
        <v>1.5E-3</v>
      </c>
    </row>
    <row r="18" spans="1:14">
      <c r="A18" t="s">
        <v>611</v>
      </c>
      <c r="B18" t="s">
        <v>612</v>
      </c>
      <c r="C18" t="s">
        <v>99</v>
      </c>
      <c r="D18" t="s">
        <v>122</v>
      </c>
      <c r="E18" t="s">
        <v>613</v>
      </c>
      <c r="F18" t="s">
        <v>302</v>
      </c>
      <c r="G18" t="s">
        <v>101</v>
      </c>
      <c r="H18" s="65">
        <v>47270</v>
      </c>
      <c r="I18" s="65">
        <v>8676</v>
      </c>
      <c r="J18" s="65">
        <v>0</v>
      </c>
      <c r="K18" s="65">
        <v>4101.1451999999999</v>
      </c>
      <c r="L18" s="66">
        <v>5.0000000000000001E-4</v>
      </c>
      <c r="M18" s="66">
        <v>9.7999999999999997E-3</v>
      </c>
      <c r="N18" s="66">
        <v>2E-3</v>
      </c>
    </row>
    <row r="19" spans="1:14">
      <c r="A19" t="s">
        <v>614</v>
      </c>
      <c r="B19" t="s">
        <v>615</v>
      </c>
      <c r="C19" t="s">
        <v>99</v>
      </c>
      <c r="D19" t="s">
        <v>122</v>
      </c>
      <c r="E19" t="s">
        <v>616</v>
      </c>
      <c r="F19" t="s">
        <v>302</v>
      </c>
      <c r="G19" t="s">
        <v>101</v>
      </c>
      <c r="H19" s="65">
        <v>961357</v>
      </c>
      <c r="I19" s="65">
        <v>1050</v>
      </c>
      <c r="J19" s="65">
        <v>40.2624</v>
      </c>
      <c r="K19" s="65">
        <v>10134.510899999999</v>
      </c>
      <c r="L19" s="66">
        <v>8.0000000000000004E-4</v>
      </c>
      <c r="M19" s="66">
        <v>2.41E-2</v>
      </c>
      <c r="N19" s="66">
        <v>4.8999999999999998E-3</v>
      </c>
    </row>
    <row r="20" spans="1:14">
      <c r="A20" t="s">
        <v>617</v>
      </c>
      <c r="B20" t="s">
        <v>618</v>
      </c>
      <c r="C20" t="s">
        <v>99</v>
      </c>
      <c r="D20" t="s">
        <v>122</v>
      </c>
      <c r="E20" t="s">
        <v>334</v>
      </c>
      <c r="F20" t="s">
        <v>302</v>
      </c>
      <c r="G20" t="s">
        <v>101</v>
      </c>
      <c r="H20" s="65">
        <v>1063299</v>
      </c>
      <c r="I20" s="65">
        <v>1960</v>
      </c>
      <c r="J20" s="65">
        <v>0</v>
      </c>
      <c r="K20" s="65">
        <v>20840.660400000001</v>
      </c>
      <c r="L20" s="66">
        <v>6.9999999999999999E-4</v>
      </c>
      <c r="M20" s="66">
        <v>4.9599999999999998E-2</v>
      </c>
      <c r="N20" s="66">
        <v>0.01</v>
      </c>
    </row>
    <row r="21" spans="1:14">
      <c r="A21" t="s">
        <v>619</v>
      </c>
      <c r="B21" t="s">
        <v>620</v>
      </c>
      <c r="C21" t="s">
        <v>99</v>
      </c>
      <c r="D21" t="s">
        <v>122</v>
      </c>
      <c r="E21" t="s">
        <v>363</v>
      </c>
      <c r="F21" t="s">
        <v>302</v>
      </c>
      <c r="G21" t="s">
        <v>101</v>
      </c>
      <c r="H21" s="65">
        <v>55192</v>
      </c>
      <c r="I21" s="65">
        <v>6623</v>
      </c>
      <c r="J21" s="65">
        <v>0</v>
      </c>
      <c r="K21" s="65">
        <v>3655.36616</v>
      </c>
      <c r="L21" s="66">
        <v>2.0000000000000001E-4</v>
      </c>
      <c r="M21" s="66">
        <v>8.6999999999999994E-3</v>
      </c>
      <c r="N21" s="66">
        <v>1.8E-3</v>
      </c>
    </row>
    <row r="22" spans="1:14">
      <c r="A22" t="s">
        <v>621</v>
      </c>
      <c r="B22" t="s">
        <v>622</v>
      </c>
      <c r="C22" t="s">
        <v>99</v>
      </c>
      <c r="D22" t="s">
        <v>122</v>
      </c>
      <c r="E22" t="s">
        <v>623</v>
      </c>
      <c r="F22" t="s">
        <v>302</v>
      </c>
      <c r="G22" t="s">
        <v>101</v>
      </c>
      <c r="H22" s="65">
        <v>1108990</v>
      </c>
      <c r="I22" s="65">
        <v>2131</v>
      </c>
      <c r="J22" s="65">
        <v>0</v>
      </c>
      <c r="K22" s="65">
        <v>23632.5769</v>
      </c>
      <c r="L22" s="66">
        <v>8.0000000000000004E-4</v>
      </c>
      <c r="M22" s="66">
        <v>5.62E-2</v>
      </c>
      <c r="N22" s="66">
        <v>1.1299999999999999E-2</v>
      </c>
    </row>
    <row r="23" spans="1:14">
      <c r="A23" t="s">
        <v>624</v>
      </c>
      <c r="B23" t="s">
        <v>625</v>
      </c>
      <c r="C23" t="s">
        <v>99</v>
      </c>
      <c r="D23" t="s">
        <v>122</v>
      </c>
      <c r="E23" t="s">
        <v>626</v>
      </c>
      <c r="F23" t="s">
        <v>111</v>
      </c>
      <c r="G23" t="s">
        <v>101</v>
      </c>
      <c r="H23" s="65">
        <v>3876</v>
      </c>
      <c r="I23" s="65">
        <v>148890</v>
      </c>
      <c r="J23" s="65">
        <v>0</v>
      </c>
      <c r="K23" s="65">
        <v>5770.9763999999996</v>
      </c>
      <c r="L23" s="66">
        <v>1E-3</v>
      </c>
      <c r="M23" s="66">
        <v>1.37E-2</v>
      </c>
      <c r="N23" s="66">
        <v>2.8E-3</v>
      </c>
    </row>
    <row r="24" spans="1:14">
      <c r="A24" t="s">
        <v>627</v>
      </c>
      <c r="B24" t="s">
        <v>628</v>
      </c>
      <c r="C24" t="s">
        <v>99</v>
      </c>
      <c r="D24" t="s">
        <v>122</v>
      </c>
      <c r="E24" t="s">
        <v>390</v>
      </c>
      <c r="F24" t="s">
        <v>111</v>
      </c>
      <c r="G24" t="s">
        <v>101</v>
      </c>
      <c r="H24" s="65">
        <v>6746</v>
      </c>
      <c r="I24" s="65">
        <v>35900</v>
      </c>
      <c r="J24" s="65">
        <v>0</v>
      </c>
      <c r="K24" s="65">
        <v>2421.8139999999999</v>
      </c>
      <c r="L24" s="66">
        <v>8.9999999999999998E-4</v>
      </c>
      <c r="M24" s="66">
        <v>5.7999999999999996E-3</v>
      </c>
      <c r="N24" s="66">
        <v>1.1999999999999999E-3</v>
      </c>
    </row>
    <row r="25" spans="1:14">
      <c r="A25" t="s">
        <v>629</v>
      </c>
      <c r="B25" t="s">
        <v>630</v>
      </c>
      <c r="C25" t="s">
        <v>99</v>
      </c>
      <c r="D25" t="s">
        <v>122</v>
      </c>
      <c r="E25" t="s">
        <v>631</v>
      </c>
      <c r="F25" t="s">
        <v>632</v>
      </c>
      <c r="G25" t="s">
        <v>101</v>
      </c>
      <c r="H25" s="65">
        <v>159020</v>
      </c>
      <c r="I25" s="65">
        <v>297</v>
      </c>
      <c r="J25" s="65">
        <v>0</v>
      </c>
      <c r="K25" s="65">
        <v>472.2894</v>
      </c>
      <c r="L25" s="66">
        <v>1E-4</v>
      </c>
      <c r="M25" s="66">
        <v>1.1000000000000001E-3</v>
      </c>
      <c r="N25" s="66">
        <v>2.0000000000000001E-4</v>
      </c>
    </row>
    <row r="26" spans="1:14">
      <c r="A26" t="s">
        <v>633</v>
      </c>
      <c r="B26" t="s">
        <v>634</v>
      </c>
      <c r="C26" t="s">
        <v>99</v>
      </c>
      <c r="D26" t="s">
        <v>122</v>
      </c>
      <c r="E26" t="s">
        <v>430</v>
      </c>
      <c r="F26" t="s">
        <v>341</v>
      </c>
      <c r="G26" t="s">
        <v>101</v>
      </c>
      <c r="H26" s="65">
        <v>423626</v>
      </c>
      <c r="I26" s="65">
        <v>1128</v>
      </c>
      <c r="J26" s="65">
        <v>0</v>
      </c>
      <c r="K26" s="65">
        <v>4778.5012800000004</v>
      </c>
      <c r="L26" s="66">
        <v>2.9999999999999997E-4</v>
      </c>
      <c r="M26" s="66">
        <v>1.14E-2</v>
      </c>
      <c r="N26" s="66">
        <v>2.3E-3</v>
      </c>
    </row>
    <row r="27" spans="1:14">
      <c r="A27" t="s">
        <v>635</v>
      </c>
      <c r="B27" t="s">
        <v>636</v>
      </c>
      <c r="C27" t="s">
        <v>99</v>
      </c>
      <c r="D27" t="s">
        <v>122</v>
      </c>
      <c r="E27" t="s">
        <v>423</v>
      </c>
      <c r="F27" t="s">
        <v>424</v>
      </c>
      <c r="G27" t="s">
        <v>101</v>
      </c>
      <c r="H27" s="65">
        <v>3112</v>
      </c>
      <c r="I27" s="65">
        <v>9250</v>
      </c>
      <c r="J27" s="65">
        <v>0</v>
      </c>
      <c r="K27" s="65">
        <v>287.86</v>
      </c>
      <c r="L27" s="66">
        <v>0</v>
      </c>
      <c r="M27" s="66">
        <v>6.9999999999999999E-4</v>
      </c>
      <c r="N27" s="66">
        <v>1E-4</v>
      </c>
    </row>
    <row r="28" spans="1:14">
      <c r="A28" t="s">
        <v>637</v>
      </c>
      <c r="B28" t="s">
        <v>638</v>
      </c>
      <c r="C28" t="s">
        <v>99</v>
      </c>
      <c r="D28" t="s">
        <v>122</v>
      </c>
      <c r="E28" t="s">
        <v>639</v>
      </c>
      <c r="F28" t="s">
        <v>640</v>
      </c>
      <c r="G28" t="s">
        <v>101</v>
      </c>
      <c r="H28" s="65">
        <v>15278</v>
      </c>
      <c r="I28" s="65">
        <v>12180</v>
      </c>
      <c r="J28" s="65">
        <v>0</v>
      </c>
      <c r="K28" s="65">
        <v>1860.8604</v>
      </c>
      <c r="L28" s="66">
        <v>1.1000000000000001E-3</v>
      </c>
      <c r="M28" s="66">
        <v>4.4000000000000003E-3</v>
      </c>
      <c r="N28" s="66">
        <v>8.9999999999999998E-4</v>
      </c>
    </row>
    <row r="29" spans="1:14">
      <c r="A29" t="s">
        <v>641</v>
      </c>
      <c r="B29" t="s">
        <v>642</v>
      </c>
      <c r="C29" t="s">
        <v>99</v>
      </c>
      <c r="D29" t="s">
        <v>122</v>
      </c>
      <c r="E29" t="s">
        <v>643</v>
      </c>
      <c r="F29" t="s">
        <v>472</v>
      </c>
      <c r="G29" t="s">
        <v>101</v>
      </c>
      <c r="H29" s="65">
        <v>345317</v>
      </c>
      <c r="I29" s="65">
        <v>2010</v>
      </c>
      <c r="J29" s="65">
        <v>0</v>
      </c>
      <c r="K29" s="65">
        <v>6940.8716999999997</v>
      </c>
      <c r="L29" s="66">
        <v>1.4E-3</v>
      </c>
      <c r="M29" s="66">
        <v>1.6500000000000001E-2</v>
      </c>
      <c r="N29" s="66">
        <v>3.3E-3</v>
      </c>
    </row>
    <row r="30" spans="1:14">
      <c r="A30" t="s">
        <v>644</v>
      </c>
      <c r="B30" t="s">
        <v>645</v>
      </c>
      <c r="C30" t="s">
        <v>99</v>
      </c>
      <c r="D30" t="s">
        <v>122</v>
      </c>
      <c r="E30" t="s">
        <v>646</v>
      </c>
      <c r="F30" t="s">
        <v>647</v>
      </c>
      <c r="G30" t="s">
        <v>101</v>
      </c>
      <c r="H30" s="65">
        <v>170375</v>
      </c>
      <c r="I30" s="65">
        <v>2269</v>
      </c>
      <c r="J30" s="65">
        <v>0</v>
      </c>
      <c r="K30" s="65">
        <v>3865.8087500000001</v>
      </c>
      <c r="L30" s="66">
        <v>5.0000000000000001E-4</v>
      </c>
      <c r="M30" s="66">
        <v>9.1999999999999998E-3</v>
      </c>
      <c r="N30" s="66">
        <v>1.9E-3</v>
      </c>
    </row>
    <row r="31" spans="1:14">
      <c r="A31" t="s">
        <v>648</v>
      </c>
      <c r="B31" t="s">
        <v>649</v>
      </c>
      <c r="C31" t="s">
        <v>99</v>
      </c>
      <c r="D31" t="s">
        <v>122</v>
      </c>
      <c r="E31" t="s">
        <v>650</v>
      </c>
      <c r="F31" t="s">
        <v>315</v>
      </c>
      <c r="G31" t="s">
        <v>101</v>
      </c>
      <c r="H31" s="65">
        <v>46873.43</v>
      </c>
      <c r="I31" s="65">
        <v>5200</v>
      </c>
      <c r="J31" s="65">
        <v>0</v>
      </c>
      <c r="K31" s="65">
        <v>2437.4183600000001</v>
      </c>
      <c r="L31" s="66">
        <v>4.0000000000000002E-4</v>
      </c>
      <c r="M31" s="66">
        <v>5.7999999999999996E-3</v>
      </c>
      <c r="N31" s="66">
        <v>1.1999999999999999E-3</v>
      </c>
    </row>
    <row r="32" spans="1:14">
      <c r="A32" t="s">
        <v>651</v>
      </c>
      <c r="B32" t="s">
        <v>652</v>
      </c>
      <c r="C32" t="s">
        <v>99</v>
      </c>
      <c r="D32" t="s">
        <v>122</v>
      </c>
      <c r="E32" t="s">
        <v>448</v>
      </c>
      <c r="F32" t="s">
        <v>315</v>
      </c>
      <c r="G32" t="s">
        <v>101</v>
      </c>
      <c r="H32" s="65">
        <v>194891</v>
      </c>
      <c r="I32" s="65">
        <v>4130</v>
      </c>
      <c r="J32" s="65">
        <v>56.518389999999997</v>
      </c>
      <c r="K32" s="65">
        <v>8105.5166900000004</v>
      </c>
      <c r="L32" s="66">
        <v>1.1000000000000001E-3</v>
      </c>
      <c r="M32" s="66">
        <v>1.9300000000000001E-2</v>
      </c>
      <c r="N32" s="66">
        <v>3.8999999999999998E-3</v>
      </c>
    </row>
    <row r="33" spans="1:14">
      <c r="A33" t="s">
        <v>653</v>
      </c>
      <c r="B33" t="s">
        <v>654</v>
      </c>
      <c r="C33" t="s">
        <v>99</v>
      </c>
      <c r="D33" t="s">
        <v>122</v>
      </c>
      <c r="E33" t="s">
        <v>325</v>
      </c>
      <c r="F33" t="s">
        <v>315</v>
      </c>
      <c r="G33" t="s">
        <v>101</v>
      </c>
      <c r="H33" s="65">
        <v>465480</v>
      </c>
      <c r="I33" s="65">
        <v>2100</v>
      </c>
      <c r="J33" s="65">
        <v>0</v>
      </c>
      <c r="K33" s="65">
        <v>9775.08</v>
      </c>
      <c r="L33" s="66">
        <v>1.1999999999999999E-3</v>
      </c>
      <c r="M33" s="66">
        <v>2.3199999999999998E-2</v>
      </c>
      <c r="N33" s="66">
        <v>4.7000000000000002E-3</v>
      </c>
    </row>
    <row r="34" spans="1:14">
      <c r="A34" t="s">
        <v>655</v>
      </c>
      <c r="B34" t="s">
        <v>656</v>
      </c>
      <c r="C34" t="s">
        <v>99</v>
      </c>
      <c r="D34" t="s">
        <v>122</v>
      </c>
      <c r="E34" t="s">
        <v>393</v>
      </c>
      <c r="F34" t="s">
        <v>315</v>
      </c>
      <c r="G34" t="s">
        <v>101</v>
      </c>
      <c r="H34" s="65">
        <v>1012181.15</v>
      </c>
      <c r="I34" s="65">
        <v>771</v>
      </c>
      <c r="J34" s="65">
        <v>0</v>
      </c>
      <c r="K34" s="65">
        <v>7803.9166665000002</v>
      </c>
      <c r="L34" s="66">
        <v>1.1999999999999999E-3</v>
      </c>
      <c r="M34" s="66">
        <v>1.8599999999999998E-2</v>
      </c>
      <c r="N34" s="66">
        <v>3.7000000000000002E-3</v>
      </c>
    </row>
    <row r="35" spans="1:14">
      <c r="A35" t="s">
        <v>657</v>
      </c>
      <c r="B35" t="s">
        <v>658</v>
      </c>
      <c r="C35" t="s">
        <v>99</v>
      </c>
      <c r="D35" t="s">
        <v>122</v>
      </c>
      <c r="E35" t="s">
        <v>393</v>
      </c>
      <c r="F35" t="s">
        <v>315</v>
      </c>
      <c r="G35" t="s">
        <v>101</v>
      </c>
      <c r="H35" s="65">
        <v>-1371</v>
      </c>
      <c r="I35" s="65">
        <v>43.715846994535738</v>
      </c>
      <c r="J35" s="65">
        <v>0</v>
      </c>
      <c r="K35" s="65">
        <v>-0.59934426229508497</v>
      </c>
      <c r="L35" s="66">
        <v>0</v>
      </c>
      <c r="M35" s="66">
        <v>0</v>
      </c>
      <c r="N35" s="66">
        <v>0</v>
      </c>
    </row>
    <row r="36" spans="1:14">
      <c r="A36" t="s">
        <v>659</v>
      </c>
      <c r="B36" t="s">
        <v>660</v>
      </c>
      <c r="C36" t="s">
        <v>99</v>
      </c>
      <c r="D36" t="s">
        <v>122</v>
      </c>
      <c r="E36" t="s">
        <v>314</v>
      </c>
      <c r="F36" t="s">
        <v>315</v>
      </c>
      <c r="G36" t="s">
        <v>101</v>
      </c>
      <c r="H36" s="65">
        <v>59670</v>
      </c>
      <c r="I36" s="65">
        <v>20480</v>
      </c>
      <c r="J36" s="65">
        <v>0</v>
      </c>
      <c r="K36" s="65">
        <v>12220.415999999999</v>
      </c>
      <c r="L36" s="66">
        <v>5.0000000000000001E-4</v>
      </c>
      <c r="M36" s="66">
        <v>2.9100000000000001E-2</v>
      </c>
      <c r="N36" s="66">
        <v>5.8999999999999999E-3</v>
      </c>
    </row>
    <row r="37" spans="1:14">
      <c r="A37" t="s">
        <v>661</v>
      </c>
      <c r="B37" t="s">
        <v>662</v>
      </c>
      <c r="C37" t="s">
        <v>99</v>
      </c>
      <c r="D37" t="s">
        <v>122</v>
      </c>
      <c r="E37" t="s">
        <v>403</v>
      </c>
      <c r="F37" t="s">
        <v>315</v>
      </c>
      <c r="G37" t="s">
        <v>101</v>
      </c>
      <c r="H37" s="65">
        <v>13826</v>
      </c>
      <c r="I37" s="65">
        <v>1230</v>
      </c>
      <c r="J37" s="65">
        <v>0</v>
      </c>
      <c r="K37" s="65">
        <v>170.0598</v>
      </c>
      <c r="L37" s="66">
        <v>0</v>
      </c>
      <c r="M37" s="66">
        <v>4.0000000000000002E-4</v>
      </c>
      <c r="N37" s="66">
        <v>1E-4</v>
      </c>
    </row>
    <row r="38" spans="1:14">
      <c r="A38" t="s">
        <v>663</v>
      </c>
      <c r="B38" t="s">
        <v>664</v>
      </c>
      <c r="C38" t="s">
        <v>99</v>
      </c>
      <c r="D38" t="s">
        <v>122</v>
      </c>
      <c r="E38" t="s">
        <v>665</v>
      </c>
      <c r="F38" t="s">
        <v>124</v>
      </c>
      <c r="G38" t="s">
        <v>101</v>
      </c>
      <c r="H38" s="65">
        <v>3995</v>
      </c>
      <c r="I38" s="65">
        <v>24100</v>
      </c>
      <c r="J38" s="65">
        <v>0</v>
      </c>
      <c r="K38" s="65">
        <v>962.79499999999996</v>
      </c>
      <c r="L38" s="66">
        <v>1E-4</v>
      </c>
      <c r="M38" s="66">
        <v>2.3E-3</v>
      </c>
      <c r="N38" s="66">
        <v>5.0000000000000001E-4</v>
      </c>
    </row>
    <row r="39" spans="1:14">
      <c r="A39" t="s">
        <v>666</v>
      </c>
      <c r="B39" t="s">
        <v>667</v>
      </c>
      <c r="C39" t="s">
        <v>99</v>
      </c>
      <c r="D39" t="s">
        <v>122</v>
      </c>
      <c r="E39" t="s">
        <v>668</v>
      </c>
      <c r="F39" t="s">
        <v>128</v>
      </c>
      <c r="G39" t="s">
        <v>101</v>
      </c>
      <c r="H39" s="65">
        <v>16298</v>
      </c>
      <c r="I39" s="65">
        <v>52350</v>
      </c>
      <c r="J39" s="65">
        <v>0</v>
      </c>
      <c r="K39" s="65">
        <v>8532.0030000000006</v>
      </c>
      <c r="L39" s="66">
        <v>2.0000000000000001E-4</v>
      </c>
      <c r="M39" s="66">
        <v>2.0299999999999999E-2</v>
      </c>
      <c r="N39" s="66">
        <v>4.1000000000000003E-3</v>
      </c>
    </row>
    <row r="40" spans="1:14">
      <c r="A40" t="s">
        <v>669</v>
      </c>
      <c r="B40" t="s">
        <v>670</v>
      </c>
      <c r="C40" t="s">
        <v>99</v>
      </c>
      <c r="D40" t="s">
        <v>122</v>
      </c>
      <c r="E40" t="s">
        <v>452</v>
      </c>
      <c r="F40" t="s">
        <v>131</v>
      </c>
      <c r="G40" t="s">
        <v>101</v>
      </c>
      <c r="H40" s="65">
        <v>1107962</v>
      </c>
      <c r="I40" s="65">
        <v>256.8</v>
      </c>
      <c r="J40" s="65">
        <v>0</v>
      </c>
      <c r="K40" s="65">
        <v>2845.246416</v>
      </c>
      <c r="L40" s="66">
        <v>4.0000000000000002E-4</v>
      </c>
      <c r="M40" s="66">
        <v>6.7999999999999996E-3</v>
      </c>
      <c r="N40" s="66">
        <v>1.4E-3</v>
      </c>
    </row>
    <row r="41" spans="1:14">
      <c r="A41" s="67" t="s">
        <v>671</v>
      </c>
      <c r="D41" s="14"/>
      <c r="E41" s="14"/>
      <c r="F41" s="14"/>
      <c r="H41" s="69">
        <v>10980889.439999999</v>
      </c>
      <c r="J41" s="69">
        <v>87.171139999999994</v>
      </c>
      <c r="K41" s="69">
        <v>96695.652535481306</v>
      </c>
      <c r="M41" s="68">
        <v>0.22989999999999999</v>
      </c>
      <c r="N41" s="68">
        <v>4.6300000000000001E-2</v>
      </c>
    </row>
    <row r="42" spans="1:14">
      <c r="A42" t="s">
        <v>672</v>
      </c>
      <c r="B42" t="s">
        <v>673</v>
      </c>
      <c r="C42" t="s">
        <v>99</v>
      </c>
      <c r="D42" t="s">
        <v>122</v>
      </c>
      <c r="E42" t="s">
        <v>407</v>
      </c>
      <c r="F42" t="s">
        <v>122</v>
      </c>
      <c r="G42" t="s">
        <v>101</v>
      </c>
      <c r="H42" s="65">
        <v>361200</v>
      </c>
      <c r="I42" s="65">
        <v>465.1</v>
      </c>
      <c r="J42" s="65">
        <v>24.684909999999999</v>
      </c>
      <c r="K42" s="65">
        <v>1704.6261099999999</v>
      </c>
      <c r="L42" s="66">
        <v>2.3999999999999998E-3</v>
      </c>
      <c r="M42" s="66">
        <v>4.1000000000000003E-3</v>
      </c>
      <c r="N42" s="66">
        <v>8.0000000000000004E-4</v>
      </c>
    </row>
    <row r="43" spans="1:14">
      <c r="A43" t="s">
        <v>674</v>
      </c>
      <c r="B43" t="s">
        <v>675</v>
      </c>
      <c r="C43" t="s">
        <v>99</v>
      </c>
      <c r="D43" t="s">
        <v>122</v>
      </c>
      <c r="E43" t="s">
        <v>676</v>
      </c>
      <c r="F43" t="s">
        <v>122</v>
      </c>
      <c r="G43" t="s">
        <v>101</v>
      </c>
      <c r="H43" s="65">
        <v>317686</v>
      </c>
      <c r="I43" s="65">
        <v>1693</v>
      </c>
      <c r="J43" s="65">
        <v>0</v>
      </c>
      <c r="K43" s="65">
        <v>5378.4239799999996</v>
      </c>
      <c r="L43" s="66">
        <v>5.5999999999999999E-3</v>
      </c>
      <c r="M43" s="66">
        <v>1.2800000000000001E-2</v>
      </c>
      <c r="N43" s="66">
        <v>2.5999999999999999E-3</v>
      </c>
    </row>
    <row r="44" spans="1:14">
      <c r="A44" t="s">
        <v>677</v>
      </c>
      <c r="B44" t="s">
        <v>678</v>
      </c>
      <c r="C44" t="s">
        <v>99</v>
      </c>
      <c r="D44" t="s">
        <v>122</v>
      </c>
      <c r="E44" t="s">
        <v>530</v>
      </c>
      <c r="F44" t="s">
        <v>122</v>
      </c>
      <c r="G44" t="s">
        <v>101</v>
      </c>
      <c r="H44" s="65">
        <v>35295</v>
      </c>
      <c r="I44" s="65">
        <v>8972</v>
      </c>
      <c r="J44" s="65">
        <v>0</v>
      </c>
      <c r="K44" s="65">
        <v>3166.6673999999998</v>
      </c>
      <c r="L44" s="66">
        <v>1.1000000000000001E-3</v>
      </c>
      <c r="M44" s="66">
        <v>7.4999999999999997E-3</v>
      </c>
      <c r="N44" s="66">
        <v>1.5E-3</v>
      </c>
    </row>
    <row r="45" spans="1:14">
      <c r="A45" t="s">
        <v>679</v>
      </c>
      <c r="B45" t="s">
        <v>680</v>
      </c>
      <c r="C45" t="s">
        <v>99</v>
      </c>
      <c r="D45" t="s">
        <v>122</v>
      </c>
      <c r="E45" t="s">
        <v>438</v>
      </c>
      <c r="F45" t="s">
        <v>122</v>
      </c>
      <c r="G45" t="s">
        <v>101</v>
      </c>
      <c r="H45" s="65">
        <v>52894</v>
      </c>
      <c r="I45" s="65">
        <v>3250</v>
      </c>
      <c r="J45" s="65">
        <v>0</v>
      </c>
      <c r="K45" s="65">
        <v>1719.0550000000001</v>
      </c>
      <c r="L45" s="66">
        <v>8.0000000000000004E-4</v>
      </c>
      <c r="M45" s="66">
        <v>4.1000000000000003E-3</v>
      </c>
      <c r="N45" s="66">
        <v>8.0000000000000004E-4</v>
      </c>
    </row>
    <row r="46" spans="1:14">
      <c r="A46" t="s">
        <v>681</v>
      </c>
      <c r="B46" t="s">
        <v>682</v>
      </c>
      <c r="C46" t="s">
        <v>99</v>
      </c>
      <c r="D46" t="s">
        <v>122</v>
      </c>
      <c r="E46" t="s">
        <v>683</v>
      </c>
      <c r="F46" t="s">
        <v>330</v>
      </c>
      <c r="G46" t="s">
        <v>101</v>
      </c>
      <c r="H46" s="65">
        <v>1276337</v>
      </c>
      <c r="I46" s="65">
        <v>64.900000000000006</v>
      </c>
      <c r="J46" s="65">
        <v>0</v>
      </c>
      <c r="K46" s="65">
        <v>828.342713</v>
      </c>
      <c r="L46" s="66">
        <v>1.6999999999999999E-3</v>
      </c>
      <c r="M46" s="66">
        <v>2E-3</v>
      </c>
      <c r="N46" s="66">
        <v>4.0000000000000002E-4</v>
      </c>
    </row>
    <row r="47" spans="1:14">
      <c r="A47" t="s">
        <v>684</v>
      </c>
      <c r="B47" t="s">
        <v>685</v>
      </c>
      <c r="C47" t="s">
        <v>99</v>
      </c>
      <c r="D47" t="s">
        <v>122</v>
      </c>
      <c r="E47" t="s">
        <v>370</v>
      </c>
      <c r="F47" t="s">
        <v>330</v>
      </c>
      <c r="G47" t="s">
        <v>101</v>
      </c>
      <c r="H47" s="65">
        <v>19581</v>
      </c>
      <c r="I47" s="65">
        <v>29840</v>
      </c>
      <c r="J47" s="65">
        <v>0</v>
      </c>
      <c r="K47" s="65">
        <v>5842.9704000000002</v>
      </c>
      <c r="L47" s="66">
        <v>1.5E-3</v>
      </c>
      <c r="M47" s="66">
        <v>1.3899999999999999E-2</v>
      </c>
      <c r="N47" s="66">
        <v>2.8E-3</v>
      </c>
    </row>
    <row r="48" spans="1:14">
      <c r="A48" t="s">
        <v>686</v>
      </c>
      <c r="B48" t="s">
        <v>687</v>
      </c>
      <c r="C48" t="s">
        <v>99</v>
      </c>
      <c r="D48" t="s">
        <v>122</v>
      </c>
      <c r="E48" t="s">
        <v>688</v>
      </c>
      <c r="F48" t="s">
        <v>435</v>
      </c>
      <c r="G48" t="s">
        <v>101</v>
      </c>
      <c r="H48" s="65">
        <v>19577</v>
      </c>
      <c r="I48" s="65">
        <v>9525</v>
      </c>
      <c r="J48" s="65">
        <v>0</v>
      </c>
      <c r="K48" s="65">
        <v>1864.7092500000001</v>
      </c>
      <c r="L48" s="66">
        <v>1.2999999999999999E-3</v>
      </c>
      <c r="M48" s="66">
        <v>4.4000000000000003E-3</v>
      </c>
      <c r="N48" s="66">
        <v>8.9999999999999998E-4</v>
      </c>
    </row>
    <row r="49" spans="1:14">
      <c r="A49" t="s">
        <v>689</v>
      </c>
      <c r="B49" t="s">
        <v>690</v>
      </c>
      <c r="C49" t="s">
        <v>99</v>
      </c>
      <c r="D49" t="s">
        <v>122</v>
      </c>
      <c r="E49" t="s">
        <v>691</v>
      </c>
      <c r="F49" t="s">
        <v>435</v>
      </c>
      <c r="G49" t="s">
        <v>101</v>
      </c>
      <c r="H49" s="65">
        <v>163899</v>
      </c>
      <c r="I49" s="65">
        <v>2959</v>
      </c>
      <c r="J49" s="65">
        <v>0</v>
      </c>
      <c r="K49" s="65">
        <v>4849.7714100000003</v>
      </c>
      <c r="L49" s="66">
        <v>2.3999999999999998E-3</v>
      </c>
      <c r="M49" s="66">
        <v>1.15E-2</v>
      </c>
      <c r="N49" s="66">
        <v>2.3E-3</v>
      </c>
    </row>
    <row r="50" spans="1:14">
      <c r="A50" t="s">
        <v>692</v>
      </c>
      <c r="B50" t="s">
        <v>693</v>
      </c>
      <c r="C50" t="s">
        <v>99</v>
      </c>
      <c r="D50" t="s">
        <v>122</v>
      </c>
      <c r="E50" t="s">
        <v>694</v>
      </c>
      <c r="F50" t="s">
        <v>435</v>
      </c>
      <c r="G50" t="s">
        <v>101</v>
      </c>
      <c r="H50" s="65">
        <v>4034</v>
      </c>
      <c r="I50" s="65">
        <v>186.1</v>
      </c>
      <c r="J50" s="65">
        <v>0</v>
      </c>
      <c r="K50" s="65">
        <v>7.5072739999999998</v>
      </c>
      <c r="L50" s="66">
        <v>0</v>
      </c>
      <c r="M50" s="66">
        <v>0</v>
      </c>
      <c r="N50" s="66">
        <v>0</v>
      </c>
    </row>
    <row r="51" spans="1:14">
      <c r="A51" t="s">
        <v>695</v>
      </c>
      <c r="B51" t="s">
        <v>696</v>
      </c>
      <c r="C51" t="s">
        <v>99</v>
      </c>
      <c r="D51" t="s">
        <v>122</v>
      </c>
      <c r="E51" t="s">
        <v>697</v>
      </c>
      <c r="F51" t="s">
        <v>111</v>
      </c>
      <c r="G51" t="s">
        <v>101</v>
      </c>
      <c r="H51" s="65">
        <v>12187</v>
      </c>
      <c r="I51" s="65">
        <v>6874</v>
      </c>
      <c r="J51" s="65">
        <v>0</v>
      </c>
      <c r="K51" s="65">
        <v>837.73437999999999</v>
      </c>
      <c r="L51" s="66">
        <v>2.9999999999999997E-4</v>
      </c>
      <c r="M51" s="66">
        <v>2E-3</v>
      </c>
      <c r="N51" s="66">
        <v>4.0000000000000002E-4</v>
      </c>
    </row>
    <row r="52" spans="1:14">
      <c r="A52" t="s">
        <v>698</v>
      </c>
      <c r="B52" t="s">
        <v>699</v>
      </c>
      <c r="C52" t="s">
        <v>99</v>
      </c>
      <c r="D52" t="s">
        <v>122</v>
      </c>
      <c r="E52" t="s">
        <v>700</v>
      </c>
      <c r="F52" t="s">
        <v>111</v>
      </c>
      <c r="G52" t="s">
        <v>101</v>
      </c>
      <c r="H52" s="65">
        <v>20659</v>
      </c>
      <c r="I52" s="65">
        <v>5200</v>
      </c>
      <c r="J52" s="65">
        <v>0</v>
      </c>
      <c r="K52" s="65">
        <v>1074.268</v>
      </c>
      <c r="L52" s="66">
        <v>4.0000000000000002E-4</v>
      </c>
      <c r="M52" s="66">
        <v>2.5999999999999999E-3</v>
      </c>
      <c r="N52" s="66">
        <v>5.0000000000000001E-4</v>
      </c>
    </row>
    <row r="53" spans="1:14">
      <c r="A53" t="s">
        <v>701</v>
      </c>
      <c r="B53" t="s">
        <v>702</v>
      </c>
      <c r="C53" t="s">
        <v>99</v>
      </c>
      <c r="D53" t="s">
        <v>122</v>
      </c>
      <c r="E53" t="s">
        <v>703</v>
      </c>
      <c r="F53" t="s">
        <v>632</v>
      </c>
      <c r="G53" t="s">
        <v>101</v>
      </c>
      <c r="H53" s="65">
        <v>3287227.6</v>
      </c>
      <c r="I53" s="65">
        <v>33</v>
      </c>
      <c r="J53" s="65">
        <v>0</v>
      </c>
      <c r="K53" s="65">
        <v>1084.785108</v>
      </c>
      <c r="L53" s="66">
        <v>5.9999999999999995E-4</v>
      </c>
      <c r="M53" s="66">
        <v>2.5999999999999999E-3</v>
      </c>
      <c r="N53" s="66">
        <v>5.0000000000000001E-4</v>
      </c>
    </row>
    <row r="54" spans="1:14">
      <c r="A54" t="s">
        <v>704</v>
      </c>
      <c r="B54" t="s">
        <v>705</v>
      </c>
      <c r="C54" t="s">
        <v>99</v>
      </c>
      <c r="D54" t="s">
        <v>122</v>
      </c>
      <c r="E54" t="s">
        <v>706</v>
      </c>
      <c r="F54" t="s">
        <v>632</v>
      </c>
      <c r="G54" t="s">
        <v>101</v>
      </c>
      <c r="H54" s="65">
        <v>1178448.1200000001</v>
      </c>
      <c r="I54" s="65">
        <v>99.3</v>
      </c>
      <c r="J54" s="65">
        <v>0</v>
      </c>
      <c r="K54" s="65">
        <v>1170.1989831599999</v>
      </c>
      <c r="L54" s="66">
        <v>1E-3</v>
      </c>
      <c r="M54" s="66">
        <v>2.8E-3</v>
      </c>
      <c r="N54" s="66">
        <v>5.9999999999999995E-4</v>
      </c>
    </row>
    <row r="55" spans="1:14">
      <c r="A55" t="s">
        <v>707</v>
      </c>
      <c r="B55" t="s">
        <v>708</v>
      </c>
      <c r="C55" t="s">
        <v>99</v>
      </c>
      <c r="D55" t="s">
        <v>122</v>
      </c>
      <c r="E55" t="s">
        <v>709</v>
      </c>
      <c r="F55" t="s">
        <v>472</v>
      </c>
      <c r="G55" t="s">
        <v>101</v>
      </c>
      <c r="H55" s="65">
        <v>16552</v>
      </c>
      <c r="I55" s="65">
        <v>14030</v>
      </c>
      <c r="J55" s="65">
        <v>0</v>
      </c>
      <c r="K55" s="65">
        <v>2322.2456000000002</v>
      </c>
      <c r="L55" s="66">
        <v>1.2999999999999999E-3</v>
      </c>
      <c r="M55" s="66">
        <v>5.4999999999999997E-3</v>
      </c>
      <c r="N55" s="66">
        <v>1.1000000000000001E-3</v>
      </c>
    </row>
    <row r="56" spans="1:14">
      <c r="A56" t="s">
        <v>710</v>
      </c>
      <c r="B56" t="s">
        <v>711</v>
      </c>
      <c r="C56" t="s">
        <v>99</v>
      </c>
      <c r="D56" t="s">
        <v>122</v>
      </c>
      <c r="E56" t="s">
        <v>712</v>
      </c>
      <c r="F56" t="s">
        <v>472</v>
      </c>
      <c r="G56" t="s">
        <v>101</v>
      </c>
      <c r="H56" s="65">
        <v>11482</v>
      </c>
      <c r="I56" s="65">
        <v>19640</v>
      </c>
      <c r="J56" s="65">
        <v>0</v>
      </c>
      <c r="K56" s="65">
        <v>2255.0648000000001</v>
      </c>
      <c r="L56" s="66">
        <v>8.0000000000000004E-4</v>
      </c>
      <c r="M56" s="66">
        <v>5.4000000000000003E-3</v>
      </c>
      <c r="N56" s="66">
        <v>1.1000000000000001E-3</v>
      </c>
    </row>
    <row r="57" spans="1:14">
      <c r="A57" t="s">
        <v>713</v>
      </c>
      <c r="B57" t="s">
        <v>714</v>
      </c>
      <c r="C57" t="s">
        <v>99</v>
      </c>
      <c r="D57" t="s">
        <v>122</v>
      </c>
      <c r="E57" t="s">
        <v>715</v>
      </c>
      <c r="F57" t="s">
        <v>647</v>
      </c>
      <c r="G57" t="s">
        <v>101</v>
      </c>
      <c r="H57" s="65">
        <v>145143</v>
      </c>
      <c r="I57" s="65">
        <v>1226</v>
      </c>
      <c r="J57" s="65">
        <v>0</v>
      </c>
      <c r="K57" s="65">
        <v>1779.45318</v>
      </c>
      <c r="L57" s="66">
        <v>1.2999999999999999E-3</v>
      </c>
      <c r="M57" s="66">
        <v>4.1999999999999997E-3</v>
      </c>
      <c r="N57" s="66">
        <v>8.9999999999999998E-4</v>
      </c>
    </row>
    <row r="58" spans="1:14">
      <c r="A58" t="s">
        <v>716</v>
      </c>
      <c r="B58" t="s">
        <v>717</v>
      </c>
      <c r="C58" t="s">
        <v>99</v>
      </c>
      <c r="D58" t="s">
        <v>122</v>
      </c>
      <c r="E58" t="s">
        <v>344</v>
      </c>
      <c r="F58" t="s">
        <v>315</v>
      </c>
      <c r="G58" t="s">
        <v>101</v>
      </c>
      <c r="H58" s="65">
        <v>9364</v>
      </c>
      <c r="I58" s="65">
        <v>26020</v>
      </c>
      <c r="J58" s="65">
        <v>0</v>
      </c>
      <c r="K58" s="65">
        <v>2436.5128</v>
      </c>
      <c r="L58" s="66">
        <v>5.9999999999999995E-4</v>
      </c>
      <c r="M58" s="66">
        <v>5.7999999999999996E-3</v>
      </c>
      <c r="N58" s="66">
        <v>1.1999999999999999E-3</v>
      </c>
    </row>
    <row r="59" spans="1:14">
      <c r="A59" t="s">
        <v>718</v>
      </c>
      <c r="B59" t="s">
        <v>719</v>
      </c>
      <c r="C59" t="s">
        <v>99</v>
      </c>
      <c r="D59" t="s">
        <v>122</v>
      </c>
      <c r="E59" t="s">
        <v>720</v>
      </c>
      <c r="F59" t="s">
        <v>315</v>
      </c>
      <c r="G59" t="s">
        <v>101</v>
      </c>
      <c r="H59" s="65">
        <v>1192</v>
      </c>
      <c r="I59" s="65">
        <v>207340</v>
      </c>
      <c r="J59" s="65">
        <v>0</v>
      </c>
      <c r="K59" s="65">
        <v>2471.4928</v>
      </c>
      <c r="L59" s="66">
        <v>5.9999999999999995E-4</v>
      </c>
      <c r="M59" s="66">
        <v>5.8999999999999999E-3</v>
      </c>
      <c r="N59" s="66">
        <v>1.1999999999999999E-3</v>
      </c>
    </row>
    <row r="60" spans="1:14">
      <c r="A60" t="s">
        <v>721</v>
      </c>
      <c r="B60" t="s">
        <v>722</v>
      </c>
      <c r="C60" t="s">
        <v>99</v>
      </c>
      <c r="D60" t="s">
        <v>122</v>
      </c>
      <c r="E60" t="s">
        <v>482</v>
      </c>
      <c r="F60" t="s">
        <v>315</v>
      </c>
      <c r="G60" t="s">
        <v>101</v>
      </c>
      <c r="H60" s="65">
        <v>65955</v>
      </c>
      <c r="I60" s="65">
        <v>9800</v>
      </c>
      <c r="J60" s="65">
        <v>0</v>
      </c>
      <c r="K60" s="65">
        <v>6463.59</v>
      </c>
      <c r="L60" s="66">
        <v>3.5000000000000001E-3</v>
      </c>
      <c r="M60" s="66">
        <v>1.54E-2</v>
      </c>
      <c r="N60" s="66">
        <v>3.0999999999999999E-3</v>
      </c>
    </row>
    <row r="61" spans="1:14">
      <c r="A61" t="s">
        <v>723</v>
      </c>
      <c r="B61" t="s">
        <v>724</v>
      </c>
      <c r="C61" t="s">
        <v>99</v>
      </c>
      <c r="D61" t="s">
        <v>122</v>
      </c>
      <c r="E61" t="s">
        <v>725</v>
      </c>
      <c r="F61" t="s">
        <v>315</v>
      </c>
      <c r="G61" t="s">
        <v>101</v>
      </c>
      <c r="H61" s="65">
        <v>-5879</v>
      </c>
      <c r="I61" s="65">
        <v>42.622950819672226</v>
      </c>
      <c r="J61" s="65">
        <v>0</v>
      </c>
      <c r="K61" s="65">
        <v>-2.5058032786885298</v>
      </c>
      <c r="L61" s="66">
        <v>0</v>
      </c>
      <c r="M61" s="66">
        <v>0</v>
      </c>
      <c r="N61" s="66">
        <v>0</v>
      </c>
    </row>
    <row r="62" spans="1:14">
      <c r="A62" t="s">
        <v>726</v>
      </c>
      <c r="B62" t="s">
        <v>727</v>
      </c>
      <c r="C62" t="s">
        <v>99</v>
      </c>
      <c r="D62" t="s">
        <v>122</v>
      </c>
      <c r="E62" t="s">
        <v>725</v>
      </c>
      <c r="F62" t="s">
        <v>315</v>
      </c>
      <c r="G62" t="s">
        <v>101</v>
      </c>
      <c r="H62" s="65">
        <v>1026</v>
      </c>
      <c r="I62" s="65">
        <v>3218</v>
      </c>
      <c r="J62" s="65">
        <v>0</v>
      </c>
      <c r="K62" s="65">
        <v>33.016680000000001</v>
      </c>
      <c r="L62" s="66">
        <v>0</v>
      </c>
      <c r="M62" s="66">
        <v>1E-4</v>
      </c>
      <c r="N62" s="66">
        <v>0</v>
      </c>
    </row>
    <row r="63" spans="1:14">
      <c r="A63" t="s">
        <v>728</v>
      </c>
      <c r="B63" t="s">
        <v>729</v>
      </c>
      <c r="C63" t="s">
        <v>99</v>
      </c>
      <c r="D63" t="s">
        <v>122</v>
      </c>
      <c r="E63" t="s">
        <v>399</v>
      </c>
      <c r="F63" t="s">
        <v>315</v>
      </c>
      <c r="G63" t="s">
        <v>101</v>
      </c>
      <c r="H63" s="65">
        <v>36740</v>
      </c>
      <c r="I63" s="65">
        <v>8629</v>
      </c>
      <c r="J63" s="65">
        <v>30.344670000000001</v>
      </c>
      <c r="K63" s="65">
        <v>3200.6392700000001</v>
      </c>
      <c r="L63" s="66">
        <v>1E-3</v>
      </c>
      <c r="M63" s="66">
        <v>7.6E-3</v>
      </c>
      <c r="N63" s="66">
        <v>1.5E-3</v>
      </c>
    </row>
    <row r="64" spans="1:14">
      <c r="A64" t="s">
        <v>730</v>
      </c>
      <c r="B64" t="s">
        <v>731</v>
      </c>
      <c r="C64" t="s">
        <v>99</v>
      </c>
      <c r="D64" t="s">
        <v>122</v>
      </c>
      <c r="E64" t="s">
        <v>732</v>
      </c>
      <c r="F64" t="s">
        <v>315</v>
      </c>
      <c r="G64" t="s">
        <v>101</v>
      </c>
      <c r="H64" s="65">
        <v>826640</v>
      </c>
      <c r="I64" s="65">
        <v>720</v>
      </c>
      <c r="J64" s="65">
        <v>0</v>
      </c>
      <c r="K64" s="65">
        <v>5951.808</v>
      </c>
      <c r="L64" s="66">
        <v>4.3E-3</v>
      </c>
      <c r="M64" s="66">
        <v>1.4200000000000001E-2</v>
      </c>
      <c r="N64" s="66">
        <v>2.8999999999999998E-3</v>
      </c>
    </row>
    <row r="65" spans="1:14">
      <c r="A65" t="s">
        <v>733</v>
      </c>
      <c r="B65" t="s">
        <v>734</v>
      </c>
      <c r="C65" t="s">
        <v>99</v>
      </c>
      <c r="D65" t="s">
        <v>122</v>
      </c>
      <c r="E65" t="s">
        <v>373</v>
      </c>
      <c r="F65" t="s">
        <v>315</v>
      </c>
      <c r="G65" t="s">
        <v>101</v>
      </c>
      <c r="H65" s="65">
        <v>7403</v>
      </c>
      <c r="I65" s="65">
        <v>14130</v>
      </c>
      <c r="J65" s="65">
        <v>0</v>
      </c>
      <c r="K65" s="65">
        <v>1046.0438999999999</v>
      </c>
      <c r="L65" s="66">
        <v>5.9999999999999995E-4</v>
      </c>
      <c r="M65" s="66">
        <v>2.5000000000000001E-3</v>
      </c>
      <c r="N65" s="66">
        <v>5.0000000000000001E-4</v>
      </c>
    </row>
    <row r="66" spans="1:14">
      <c r="A66" t="s">
        <v>735</v>
      </c>
      <c r="B66" t="s">
        <v>736</v>
      </c>
      <c r="C66" t="s">
        <v>99</v>
      </c>
      <c r="D66" t="s">
        <v>122</v>
      </c>
      <c r="E66" t="s">
        <v>737</v>
      </c>
      <c r="F66" t="s">
        <v>315</v>
      </c>
      <c r="G66" t="s">
        <v>101</v>
      </c>
      <c r="H66" s="65">
        <v>189068</v>
      </c>
      <c r="I66" s="65">
        <v>1726</v>
      </c>
      <c r="J66" s="65">
        <v>32.141559999999998</v>
      </c>
      <c r="K66" s="65">
        <v>3295.4552399999998</v>
      </c>
      <c r="L66" s="66">
        <v>1.1000000000000001E-3</v>
      </c>
      <c r="M66" s="66">
        <v>7.7999999999999996E-3</v>
      </c>
      <c r="N66" s="66">
        <v>1.6000000000000001E-3</v>
      </c>
    </row>
    <row r="67" spans="1:14">
      <c r="A67" t="s">
        <v>738</v>
      </c>
      <c r="B67" t="s">
        <v>739</v>
      </c>
      <c r="C67" t="s">
        <v>99</v>
      </c>
      <c r="D67" t="s">
        <v>122</v>
      </c>
      <c r="E67" t="s">
        <v>740</v>
      </c>
      <c r="F67" t="s">
        <v>124</v>
      </c>
      <c r="G67" t="s">
        <v>101</v>
      </c>
      <c r="H67" s="65">
        <v>1278824</v>
      </c>
      <c r="I67" s="65">
        <v>356.8</v>
      </c>
      <c r="J67" s="65">
        <v>0</v>
      </c>
      <c r="K67" s="65">
        <v>4562.844032</v>
      </c>
      <c r="L67" s="66">
        <v>1.6999999999999999E-3</v>
      </c>
      <c r="M67" s="66">
        <v>1.09E-2</v>
      </c>
      <c r="N67" s="66">
        <v>2.2000000000000001E-3</v>
      </c>
    </row>
    <row r="68" spans="1:14">
      <c r="A68" t="s">
        <v>741</v>
      </c>
      <c r="B68" t="s">
        <v>742</v>
      </c>
      <c r="C68" t="s">
        <v>99</v>
      </c>
      <c r="D68" t="s">
        <v>122</v>
      </c>
      <c r="E68" t="s">
        <v>504</v>
      </c>
      <c r="F68" t="s">
        <v>124</v>
      </c>
      <c r="G68" t="s">
        <v>101</v>
      </c>
      <c r="H68" s="65">
        <v>135108</v>
      </c>
      <c r="I68" s="65">
        <v>1021</v>
      </c>
      <c r="J68" s="65">
        <v>0</v>
      </c>
      <c r="K68" s="65">
        <v>1379.4526800000001</v>
      </c>
      <c r="L68" s="66">
        <v>2.9999999999999997E-4</v>
      </c>
      <c r="M68" s="66">
        <v>3.3E-3</v>
      </c>
      <c r="N68" s="66">
        <v>6.9999999999999999E-4</v>
      </c>
    </row>
    <row r="69" spans="1:14">
      <c r="A69" t="s">
        <v>743</v>
      </c>
      <c r="B69" t="s">
        <v>744</v>
      </c>
      <c r="C69" t="s">
        <v>99</v>
      </c>
      <c r="D69" t="s">
        <v>122</v>
      </c>
      <c r="E69" t="s">
        <v>745</v>
      </c>
      <c r="F69" t="s">
        <v>746</v>
      </c>
      <c r="G69" t="s">
        <v>101</v>
      </c>
      <c r="H69" s="65">
        <v>8074</v>
      </c>
      <c r="I69" s="65">
        <v>23400</v>
      </c>
      <c r="J69" s="65">
        <v>0</v>
      </c>
      <c r="K69" s="65">
        <v>1889.316</v>
      </c>
      <c r="L69" s="66">
        <v>1.1999999999999999E-3</v>
      </c>
      <c r="M69" s="66">
        <v>4.4999999999999997E-3</v>
      </c>
      <c r="N69" s="66">
        <v>8.9999999999999998E-4</v>
      </c>
    </row>
    <row r="70" spans="1:14">
      <c r="A70" t="s">
        <v>747</v>
      </c>
      <c r="B70" t="s">
        <v>748</v>
      </c>
      <c r="C70" t="s">
        <v>99</v>
      </c>
      <c r="D70" t="s">
        <v>122</v>
      </c>
      <c r="E70" t="s">
        <v>749</v>
      </c>
      <c r="F70" t="s">
        <v>746</v>
      </c>
      <c r="G70" t="s">
        <v>101</v>
      </c>
      <c r="H70" s="65">
        <v>16910</v>
      </c>
      <c r="I70" s="65">
        <v>11160</v>
      </c>
      <c r="J70" s="65">
        <v>0</v>
      </c>
      <c r="K70" s="65">
        <v>1887.1559999999999</v>
      </c>
      <c r="L70" s="66">
        <v>6.9999999999999999E-4</v>
      </c>
      <c r="M70" s="66">
        <v>4.4999999999999997E-3</v>
      </c>
      <c r="N70" s="66">
        <v>8.9999999999999998E-4</v>
      </c>
    </row>
    <row r="71" spans="1:14">
      <c r="A71" t="s">
        <v>750</v>
      </c>
      <c r="B71" t="s">
        <v>751</v>
      </c>
      <c r="C71" t="s">
        <v>99</v>
      </c>
      <c r="D71" t="s">
        <v>122</v>
      </c>
      <c r="E71" t="s">
        <v>752</v>
      </c>
      <c r="F71" t="s">
        <v>746</v>
      </c>
      <c r="G71" t="s">
        <v>101</v>
      </c>
      <c r="H71" s="65">
        <v>88229</v>
      </c>
      <c r="I71" s="65">
        <v>5810</v>
      </c>
      <c r="J71" s="65">
        <v>0</v>
      </c>
      <c r="K71" s="65">
        <v>5126.1049000000003</v>
      </c>
      <c r="L71" s="66">
        <v>1.4E-3</v>
      </c>
      <c r="M71" s="66">
        <v>1.2200000000000001E-2</v>
      </c>
      <c r="N71" s="66">
        <v>2.5000000000000001E-3</v>
      </c>
    </row>
    <row r="72" spans="1:14">
      <c r="A72" t="s">
        <v>753</v>
      </c>
      <c r="B72" t="s">
        <v>754</v>
      </c>
      <c r="C72" t="s">
        <v>99</v>
      </c>
      <c r="D72" t="s">
        <v>122</v>
      </c>
      <c r="E72" t="s">
        <v>755</v>
      </c>
      <c r="F72" t="s">
        <v>746</v>
      </c>
      <c r="G72" t="s">
        <v>101</v>
      </c>
      <c r="H72" s="65">
        <v>18192</v>
      </c>
      <c r="I72" s="65">
        <v>19700</v>
      </c>
      <c r="J72" s="65">
        <v>0</v>
      </c>
      <c r="K72" s="65">
        <v>3583.8240000000001</v>
      </c>
      <c r="L72" s="66">
        <v>1.1000000000000001E-3</v>
      </c>
      <c r="M72" s="66">
        <v>8.5000000000000006E-3</v>
      </c>
      <c r="N72" s="66">
        <v>1.6999999999999999E-3</v>
      </c>
    </row>
    <row r="73" spans="1:14">
      <c r="A73" t="s">
        <v>756</v>
      </c>
      <c r="B73" t="s">
        <v>757</v>
      </c>
      <c r="C73" t="s">
        <v>99</v>
      </c>
      <c r="D73" t="s">
        <v>122</v>
      </c>
      <c r="E73" t="s">
        <v>758</v>
      </c>
      <c r="F73" t="s">
        <v>127</v>
      </c>
      <c r="G73" t="s">
        <v>101</v>
      </c>
      <c r="H73" s="65">
        <v>822342</v>
      </c>
      <c r="I73" s="65">
        <v>1262</v>
      </c>
      <c r="J73" s="65">
        <v>0</v>
      </c>
      <c r="K73" s="65">
        <v>10377.956039999999</v>
      </c>
      <c r="L73" s="66">
        <v>4.3E-3</v>
      </c>
      <c r="M73" s="66">
        <v>2.47E-2</v>
      </c>
      <c r="N73" s="66">
        <v>5.0000000000000001E-3</v>
      </c>
    </row>
    <row r="74" spans="1:14">
      <c r="A74" t="s">
        <v>759</v>
      </c>
      <c r="B74" t="s">
        <v>760</v>
      </c>
      <c r="C74" t="s">
        <v>99</v>
      </c>
      <c r="D74" t="s">
        <v>122</v>
      </c>
      <c r="E74" t="s">
        <v>427</v>
      </c>
      <c r="F74" t="s">
        <v>127</v>
      </c>
      <c r="G74" t="s">
        <v>101</v>
      </c>
      <c r="H74" s="65">
        <v>126323.72</v>
      </c>
      <c r="I74" s="65">
        <v>950.5</v>
      </c>
      <c r="J74" s="65">
        <v>0</v>
      </c>
      <c r="K74" s="65">
        <v>1200.7069586</v>
      </c>
      <c r="L74" s="66">
        <v>5.9999999999999995E-4</v>
      </c>
      <c r="M74" s="66">
        <v>2.8999999999999998E-3</v>
      </c>
      <c r="N74" s="66">
        <v>5.9999999999999995E-4</v>
      </c>
    </row>
    <row r="75" spans="1:14">
      <c r="A75" t="s">
        <v>761</v>
      </c>
      <c r="B75" t="s">
        <v>762</v>
      </c>
      <c r="C75" t="s">
        <v>99</v>
      </c>
      <c r="D75" t="s">
        <v>122</v>
      </c>
      <c r="E75" t="s">
        <v>763</v>
      </c>
      <c r="F75" t="s">
        <v>127</v>
      </c>
      <c r="G75" t="s">
        <v>101</v>
      </c>
      <c r="H75" s="65">
        <v>202942</v>
      </c>
      <c r="I75" s="65">
        <v>1424</v>
      </c>
      <c r="J75" s="65">
        <v>0</v>
      </c>
      <c r="K75" s="65">
        <v>2889.89408</v>
      </c>
      <c r="L75" s="66">
        <v>6.1999999999999998E-3</v>
      </c>
      <c r="M75" s="66">
        <v>6.8999999999999999E-3</v>
      </c>
      <c r="N75" s="66">
        <v>1.4E-3</v>
      </c>
    </row>
    <row r="76" spans="1:14">
      <c r="A76" t="s">
        <v>764</v>
      </c>
      <c r="B76" t="s">
        <v>765</v>
      </c>
      <c r="C76" t="s">
        <v>99</v>
      </c>
      <c r="D76" t="s">
        <v>122</v>
      </c>
      <c r="E76" t="s">
        <v>527</v>
      </c>
      <c r="F76" t="s">
        <v>131</v>
      </c>
      <c r="G76" t="s">
        <v>101</v>
      </c>
      <c r="H76" s="65">
        <v>10415</v>
      </c>
      <c r="I76" s="65">
        <v>1040</v>
      </c>
      <c r="J76" s="65">
        <v>0</v>
      </c>
      <c r="K76" s="65">
        <v>108.316</v>
      </c>
      <c r="L76" s="66">
        <v>1E-4</v>
      </c>
      <c r="M76" s="66">
        <v>2.9999999999999997E-4</v>
      </c>
      <c r="N76" s="66">
        <v>1E-4</v>
      </c>
    </row>
    <row r="77" spans="1:14">
      <c r="A77" t="s">
        <v>766</v>
      </c>
      <c r="B77" t="s">
        <v>767</v>
      </c>
      <c r="C77" t="s">
        <v>99</v>
      </c>
      <c r="D77" t="s">
        <v>122</v>
      </c>
      <c r="E77" t="s">
        <v>491</v>
      </c>
      <c r="F77" t="s">
        <v>131</v>
      </c>
      <c r="G77" t="s">
        <v>101</v>
      </c>
      <c r="H77" s="65">
        <v>219819</v>
      </c>
      <c r="I77" s="65">
        <v>1323</v>
      </c>
      <c r="J77" s="65">
        <v>0</v>
      </c>
      <c r="K77" s="65">
        <v>2908.2053700000001</v>
      </c>
      <c r="L77" s="66">
        <v>1.1999999999999999E-3</v>
      </c>
      <c r="M77" s="66">
        <v>6.8999999999999999E-3</v>
      </c>
      <c r="N77" s="66">
        <v>1.4E-3</v>
      </c>
    </row>
    <row r="78" spans="1:14">
      <c r="A78" s="67" t="s">
        <v>768</v>
      </c>
      <c r="D78" s="14"/>
      <c r="E78" s="14"/>
      <c r="F78" s="14"/>
      <c r="H78" s="69">
        <v>16904131.760000002</v>
      </c>
      <c r="J78" s="69">
        <v>0</v>
      </c>
      <c r="K78" s="69">
        <v>22517.572831000001</v>
      </c>
      <c r="M78" s="68">
        <v>5.3499999999999999E-2</v>
      </c>
      <c r="N78" s="68">
        <v>1.0800000000000001E-2</v>
      </c>
    </row>
    <row r="79" spans="1:14">
      <c r="A79" t="s">
        <v>769</v>
      </c>
      <c r="B79" t="s">
        <v>770</v>
      </c>
      <c r="C79" t="s">
        <v>99</v>
      </c>
      <c r="D79" t="s">
        <v>122</v>
      </c>
      <c r="E79" t="s">
        <v>771</v>
      </c>
      <c r="F79" t="s">
        <v>111</v>
      </c>
      <c r="G79" t="s">
        <v>101</v>
      </c>
      <c r="H79" s="65">
        <v>192057</v>
      </c>
      <c r="I79" s="65">
        <v>378</v>
      </c>
      <c r="J79" s="65">
        <v>0</v>
      </c>
      <c r="K79" s="65">
        <v>725.97546</v>
      </c>
      <c r="L79" s="66">
        <v>1.1999999999999999E-3</v>
      </c>
      <c r="M79" s="66">
        <v>1.6999999999999999E-3</v>
      </c>
      <c r="N79" s="66">
        <v>2.9999999999999997E-4</v>
      </c>
    </row>
    <row r="80" spans="1:14">
      <c r="A80" t="s">
        <v>772</v>
      </c>
      <c r="B80" t="s">
        <v>773</v>
      </c>
      <c r="C80" t="s">
        <v>99</v>
      </c>
      <c r="D80" t="s">
        <v>122</v>
      </c>
      <c r="E80" t="s">
        <v>774</v>
      </c>
      <c r="F80" t="s">
        <v>424</v>
      </c>
      <c r="G80" t="s">
        <v>101</v>
      </c>
      <c r="H80" s="65">
        <v>6943.76</v>
      </c>
      <c r="I80" s="65">
        <v>10160</v>
      </c>
      <c r="J80" s="65">
        <v>0</v>
      </c>
      <c r="K80" s="65">
        <v>705.48601599999995</v>
      </c>
      <c r="L80" s="66">
        <v>2.0999999999999999E-3</v>
      </c>
      <c r="M80" s="66">
        <v>1.6999999999999999E-3</v>
      </c>
      <c r="N80" s="66">
        <v>2.9999999999999997E-4</v>
      </c>
    </row>
    <row r="81" spans="1:14">
      <c r="A81" t="s">
        <v>775</v>
      </c>
      <c r="B81" t="s">
        <v>776</v>
      </c>
      <c r="C81" t="s">
        <v>99</v>
      </c>
      <c r="D81" t="s">
        <v>122</v>
      </c>
      <c r="E81" t="s">
        <v>777</v>
      </c>
      <c r="F81" t="s">
        <v>472</v>
      </c>
      <c r="G81" t="s">
        <v>101</v>
      </c>
      <c r="H81" s="65">
        <v>8370894</v>
      </c>
      <c r="I81" s="65">
        <v>39.799999999999997</v>
      </c>
      <c r="J81" s="65">
        <v>0</v>
      </c>
      <c r="K81" s="65">
        <v>3331.615812</v>
      </c>
      <c r="L81" s="66">
        <v>4.7899999999999998E-2</v>
      </c>
      <c r="M81" s="66">
        <v>7.9000000000000008E-3</v>
      </c>
      <c r="N81" s="66">
        <v>1.6000000000000001E-3</v>
      </c>
    </row>
    <row r="82" spans="1:14">
      <c r="A82" t="s">
        <v>778</v>
      </c>
      <c r="B82" t="s">
        <v>779</v>
      </c>
      <c r="C82" t="s">
        <v>99</v>
      </c>
      <c r="D82" t="s">
        <v>122</v>
      </c>
      <c r="E82" t="s">
        <v>780</v>
      </c>
      <c r="F82" t="s">
        <v>315</v>
      </c>
      <c r="G82" t="s">
        <v>101</v>
      </c>
      <c r="H82" s="65">
        <v>77510</v>
      </c>
      <c r="I82" s="65">
        <v>8198</v>
      </c>
      <c r="J82" s="65">
        <v>0</v>
      </c>
      <c r="K82" s="65">
        <v>6354.2698</v>
      </c>
      <c r="L82" s="66">
        <v>6.1000000000000004E-3</v>
      </c>
      <c r="M82" s="66">
        <v>1.5100000000000001E-2</v>
      </c>
      <c r="N82" s="66">
        <v>3.0000000000000001E-3</v>
      </c>
    </row>
    <row r="83" spans="1:14">
      <c r="A83" t="s">
        <v>781</v>
      </c>
      <c r="B83" t="s">
        <v>782</v>
      </c>
      <c r="C83" t="s">
        <v>99</v>
      </c>
      <c r="D83" t="s">
        <v>122</v>
      </c>
      <c r="E83" t="s">
        <v>783</v>
      </c>
      <c r="F83" t="s">
        <v>315</v>
      </c>
      <c r="G83" t="s">
        <v>101</v>
      </c>
      <c r="H83" s="65">
        <v>744011</v>
      </c>
      <c r="I83" s="65">
        <v>764.3</v>
      </c>
      <c r="J83" s="65">
        <v>0</v>
      </c>
      <c r="K83" s="65">
        <v>5686.4760729999998</v>
      </c>
      <c r="L83" s="66">
        <v>1.44E-2</v>
      </c>
      <c r="M83" s="66">
        <v>1.35E-2</v>
      </c>
      <c r="N83" s="66">
        <v>2.7000000000000001E-3</v>
      </c>
    </row>
    <row r="84" spans="1:14">
      <c r="A84" t="s">
        <v>784</v>
      </c>
      <c r="B84" t="s">
        <v>785</v>
      </c>
      <c r="C84" t="s">
        <v>99</v>
      </c>
      <c r="D84" t="s">
        <v>122</v>
      </c>
      <c r="E84" t="s">
        <v>786</v>
      </c>
      <c r="F84" t="s">
        <v>315</v>
      </c>
      <c r="G84" t="s">
        <v>101</v>
      </c>
      <c r="H84" s="65">
        <v>6992000</v>
      </c>
      <c r="I84" s="65">
        <v>52.2</v>
      </c>
      <c r="J84" s="65">
        <v>0</v>
      </c>
      <c r="K84" s="65">
        <v>3649.8240000000001</v>
      </c>
      <c r="L84" s="66">
        <v>7.4000000000000003E-3</v>
      </c>
      <c r="M84" s="66">
        <v>8.6999999999999994E-3</v>
      </c>
      <c r="N84" s="66">
        <v>1.6999999999999999E-3</v>
      </c>
    </row>
    <row r="85" spans="1:14">
      <c r="A85" t="s">
        <v>787</v>
      </c>
      <c r="B85" t="s">
        <v>788</v>
      </c>
      <c r="C85" t="s">
        <v>99</v>
      </c>
      <c r="D85" t="s">
        <v>122</v>
      </c>
      <c r="E85" t="s">
        <v>789</v>
      </c>
      <c r="F85" t="s">
        <v>315</v>
      </c>
      <c r="G85" t="s">
        <v>101</v>
      </c>
      <c r="H85" s="65">
        <v>371621</v>
      </c>
      <c r="I85" s="65">
        <v>427</v>
      </c>
      <c r="J85" s="65">
        <v>0</v>
      </c>
      <c r="K85" s="65">
        <v>1586.82167</v>
      </c>
      <c r="L85" s="66">
        <v>4.1999999999999997E-3</v>
      </c>
      <c r="M85" s="66">
        <v>3.8E-3</v>
      </c>
      <c r="N85" s="66">
        <v>8.0000000000000004E-4</v>
      </c>
    </row>
    <row r="86" spans="1:14">
      <c r="A86" t="s">
        <v>790</v>
      </c>
      <c r="B86" t="s">
        <v>791</v>
      </c>
      <c r="C86" t="s">
        <v>99</v>
      </c>
      <c r="D86" t="s">
        <v>122</v>
      </c>
      <c r="E86" t="s">
        <v>792</v>
      </c>
      <c r="F86" t="s">
        <v>131</v>
      </c>
      <c r="G86" t="s">
        <v>101</v>
      </c>
      <c r="H86" s="65">
        <v>149095</v>
      </c>
      <c r="I86" s="65">
        <v>320</v>
      </c>
      <c r="J86" s="65">
        <v>0</v>
      </c>
      <c r="K86" s="65">
        <v>477.10399999999998</v>
      </c>
      <c r="L86" s="66">
        <v>1.2999999999999999E-3</v>
      </c>
      <c r="M86" s="66">
        <v>1.1000000000000001E-3</v>
      </c>
      <c r="N86" s="66">
        <v>2.0000000000000001E-4</v>
      </c>
    </row>
    <row r="87" spans="1:14">
      <c r="A87" s="67" t="s">
        <v>793</v>
      </c>
      <c r="D87" s="14"/>
      <c r="E87" s="14"/>
      <c r="F87" s="14"/>
      <c r="H87" s="69">
        <v>0</v>
      </c>
      <c r="J87" s="69">
        <v>0</v>
      </c>
      <c r="K87" s="69">
        <v>0</v>
      </c>
      <c r="M87" s="68">
        <v>0</v>
      </c>
      <c r="N87" s="68">
        <v>0</v>
      </c>
    </row>
    <row r="88" spans="1:14">
      <c r="A88" t="s">
        <v>228</v>
      </c>
      <c r="B88" t="s">
        <v>228</v>
      </c>
      <c r="D88" s="14"/>
      <c r="E88" s="14"/>
      <c r="F88" t="s">
        <v>228</v>
      </c>
      <c r="G88" t="s">
        <v>228</v>
      </c>
      <c r="H88" s="65">
        <v>0</v>
      </c>
      <c r="I88" s="65">
        <v>0</v>
      </c>
      <c r="K88" s="65">
        <v>0</v>
      </c>
      <c r="L88" s="66">
        <v>0</v>
      </c>
      <c r="M88" s="66">
        <v>0</v>
      </c>
      <c r="N88" s="66">
        <v>0</v>
      </c>
    </row>
    <row r="89" spans="1:14">
      <c r="A89" s="67" t="s">
        <v>233</v>
      </c>
      <c r="D89" s="14"/>
      <c r="E89" s="14"/>
      <c r="F89" s="14"/>
      <c r="H89" s="69">
        <v>976028</v>
      </c>
      <c r="J89" s="69">
        <v>0</v>
      </c>
      <c r="K89" s="69">
        <v>130790.288776609</v>
      </c>
      <c r="M89" s="68">
        <v>0.311</v>
      </c>
      <c r="N89" s="68">
        <v>6.2700000000000006E-2</v>
      </c>
    </row>
    <row r="90" spans="1:14">
      <c r="A90" s="67" t="s">
        <v>297</v>
      </c>
      <c r="D90" s="14"/>
      <c r="E90" s="14"/>
      <c r="F90" s="14"/>
      <c r="H90" s="69">
        <v>214747</v>
      </c>
      <c r="J90" s="69">
        <v>0</v>
      </c>
      <c r="K90" s="69">
        <v>7972.5955217000001</v>
      </c>
      <c r="M90" s="68">
        <v>1.9E-2</v>
      </c>
      <c r="N90" s="68">
        <v>3.8E-3</v>
      </c>
    </row>
    <row r="91" spans="1:14">
      <c r="A91" t="s">
        <v>794</v>
      </c>
      <c r="B91" t="s">
        <v>795</v>
      </c>
      <c r="C91" t="s">
        <v>555</v>
      </c>
      <c r="D91" t="s">
        <v>556</v>
      </c>
      <c r="E91" t="s">
        <v>796</v>
      </c>
      <c r="F91" t="s">
        <v>797</v>
      </c>
      <c r="G91" t="s">
        <v>105</v>
      </c>
      <c r="H91" s="65">
        <v>34112</v>
      </c>
      <c r="I91" s="65">
        <v>2489</v>
      </c>
      <c r="J91" s="65">
        <v>0</v>
      </c>
      <c r="K91" s="65">
        <v>3026.8549791999999</v>
      </c>
      <c r="L91" s="66">
        <v>0</v>
      </c>
      <c r="M91" s="66">
        <v>7.1999999999999998E-3</v>
      </c>
      <c r="N91" s="66">
        <v>1.5E-3</v>
      </c>
    </row>
    <row r="92" spans="1:14">
      <c r="A92" t="s">
        <v>798</v>
      </c>
      <c r="B92" t="s">
        <v>799</v>
      </c>
      <c r="C92" t="s">
        <v>800</v>
      </c>
      <c r="D92" t="s">
        <v>556</v>
      </c>
      <c r="E92" t="s">
        <v>801</v>
      </c>
      <c r="F92" t="s">
        <v>797</v>
      </c>
      <c r="G92" t="s">
        <v>105</v>
      </c>
      <c r="H92" s="65">
        <v>142440</v>
      </c>
      <c r="I92" s="65">
        <v>350</v>
      </c>
      <c r="J92" s="65">
        <v>0</v>
      </c>
      <c r="K92" s="65">
        <v>1777.2951</v>
      </c>
      <c r="L92" s="66">
        <v>0</v>
      </c>
      <c r="M92" s="66">
        <v>4.1999999999999997E-3</v>
      </c>
      <c r="N92" s="66">
        <v>8.9999999999999998E-4</v>
      </c>
    </row>
    <row r="93" spans="1:14">
      <c r="A93" t="s">
        <v>802</v>
      </c>
      <c r="B93" t="s">
        <v>803</v>
      </c>
      <c r="C93" t="s">
        <v>800</v>
      </c>
      <c r="D93" t="s">
        <v>556</v>
      </c>
      <c r="E93" t="s">
        <v>804</v>
      </c>
      <c r="F93" t="s">
        <v>805</v>
      </c>
      <c r="G93" t="s">
        <v>105</v>
      </c>
      <c r="H93" s="65">
        <v>9905</v>
      </c>
      <c r="I93" s="65">
        <v>1784</v>
      </c>
      <c r="J93" s="65">
        <v>0</v>
      </c>
      <c r="K93" s="65">
        <v>629.95403799999997</v>
      </c>
      <c r="L93" s="66">
        <v>0</v>
      </c>
      <c r="M93" s="66">
        <v>1.5E-3</v>
      </c>
      <c r="N93" s="66">
        <v>2.9999999999999997E-4</v>
      </c>
    </row>
    <row r="94" spans="1:14">
      <c r="A94" t="s">
        <v>806</v>
      </c>
      <c r="B94" t="s">
        <v>807</v>
      </c>
      <c r="C94" t="s">
        <v>555</v>
      </c>
      <c r="D94" t="s">
        <v>556</v>
      </c>
      <c r="E94" t="s">
        <v>808</v>
      </c>
      <c r="F94" t="s">
        <v>809</v>
      </c>
      <c r="G94" t="s">
        <v>105</v>
      </c>
      <c r="H94" s="65">
        <v>28290</v>
      </c>
      <c r="I94" s="65">
        <v>2517</v>
      </c>
      <c r="J94" s="65">
        <v>0</v>
      </c>
      <c r="K94" s="65">
        <v>2538.4914045</v>
      </c>
      <c r="L94" s="66">
        <v>0</v>
      </c>
      <c r="M94" s="66">
        <v>6.0000000000000001E-3</v>
      </c>
      <c r="N94" s="66">
        <v>1.1999999999999999E-3</v>
      </c>
    </row>
    <row r="95" spans="1:14">
      <c r="A95" s="67" t="s">
        <v>298</v>
      </c>
      <c r="D95" s="14"/>
      <c r="E95" s="14"/>
      <c r="F95" s="14"/>
      <c r="H95" s="69">
        <v>761281</v>
      </c>
      <c r="J95" s="69">
        <v>0</v>
      </c>
      <c r="K95" s="69">
        <v>122817.693254909</v>
      </c>
      <c r="M95" s="68">
        <v>0.29210000000000003</v>
      </c>
      <c r="N95" s="68">
        <v>5.8900000000000001E-2</v>
      </c>
    </row>
    <row r="96" spans="1:14">
      <c r="A96" t="s">
        <v>810</v>
      </c>
      <c r="B96" t="s">
        <v>811</v>
      </c>
      <c r="C96" t="s">
        <v>555</v>
      </c>
      <c r="D96" t="s">
        <v>556</v>
      </c>
      <c r="E96" t="s">
        <v>812</v>
      </c>
      <c r="F96" t="s">
        <v>813</v>
      </c>
      <c r="G96" t="s">
        <v>105</v>
      </c>
      <c r="H96" s="65">
        <v>4676</v>
      </c>
      <c r="I96" s="65">
        <v>24156</v>
      </c>
      <c r="J96" s="65">
        <v>0</v>
      </c>
      <c r="K96" s="65">
        <v>4026.7907064000001</v>
      </c>
      <c r="L96" s="66">
        <v>0</v>
      </c>
      <c r="M96" s="66">
        <v>9.5999999999999992E-3</v>
      </c>
      <c r="N96" s="66">
        <v>1.9E-3</v>
      </c>
    </row>
    <row r="97" spans="1:14">
      <c r="A97" t="s">
        <v>814</v>
      </c>
      <c r="B97" t="s">
        <v>815</v>
      </c>
      <c r="C97" t="s">
        <v>99</v>
      </c>
      <c r="D97" t="s">
        <v>556</v>
      </c>
      <c r="E97" t="s">
        <v>816</v>
      </c>
      <c r="F97" t="s">
        <v>817</v>
      </c>
      <c r="G97" t="s">
        <v>105</v>
      </c>
      <c r="H97" s="65">
        <v>21333</v>
      </c>
      <c r="I97" s="65">
        <v>16680</v>
      </c>
      <c r="J97" s="65">
        <v>0</v>
      </c>
      <c r="K97" s="65">
        <v>12685.497786</v>
      </c>
      <c r="L97" s="66">
        <v>0</v>
      </c>
      <c r="M97" s="66">
        <v>3.0200000000000001E-2</v>
      </c>
      <c r="N97" s="66">
        <v>6.1000000000000004E-3</v>
      </c>
    </row>
    <row r="98" spans="1:14">
      <c r="A98" t="s">
        <v>818</v>
      </c>
      <c r="B98" t="s">
        <v>819</v>
      </c>
      <c r="C98" t="s">
        <v>555</v>
      </c>
      <c r="D98" t="s">
        <v>556</v>
      </c>
      <c r="E98" t="s">
        <v>820</v>
      </c>
      <c r="F98" t="s">
        <v>817</v>
      </c>
      <c r="G98" t="s">
        <v>105</v>
      </c>
      <c r="H98" s="65">
        <v>1524</v>
      </c>
      <c r="I98" s="65">
        <v>99300</v>
      </c>
      <c r="J98" s="65">
        <v>0</v>
      </c>
      <c r="K98" s="65">
        <v>5395.0285800000001</v>
      </c>
      <c r="L98" s="66">
        <v>0</v>
      </c>
      <c r="M98" s="66">
        <v>1.2800000000000001E-2</v>
      </c>
      <c r="N98" s="66">
        <v>2.5999999999999999E-3</v>
      </c>
    </row>
    <row r="99" spans="1:14">
      <c r="A99" t="s">
        <v>821</v>
      </c>
      <c r="B99" t="s">
        <v>822</v>
      </c>
      <c r="C99" t="s">
        <v>563</v>
      </c>
      <c r="D99" t="s">
        <v>556</v>
      </c>
      <c r="E99" t="s">
        <v>823</v>
      </c>
      <c r="F99" t="s">
        <v>797</v>
      </c>
      <c r="G99" t="s">
        <v>109</v>
      </c>
      <c r="H99" s="65">
        <v>12283</v>
      </c>
      <c r="I99" s="65">
        <v>5934</v>
      </c>
      <c r="J99" s="65">
        <v>0</v>
      </c>
      <c r="K99" s="65">
        <v>2842.8242199659999</v>
      </c>
      <c r="L99" s="66">
        <v>0</v>
      </c>
      <c r="M99" s="66">
        <v>6.7999999999999996E-3</v>
      </c>
      <c r="N99" s="66">
        <v>1.4E-3</v>
      </c>
    </row>
    <row r="100" spans="1:14">
      <c r="A100" t="s">
        <v>824</v>
      </c>
      <c r="B100" t="s">
        <v>825</v>
      </c>
      <c r="C100" t="s">
        <v>555</v>
      </c>
      <c r="D100" t="s">
        <v>556</v>
      </c>
      <c r="E100" t="s">
        <v>826</v>
      </c>
      <c r="F100" t="s">
        <v>797</v>
      </c>
      <c r="G100" t="s">
        <v>105</v>
      </c>
      <c r="H100" s="65">
        <v>2161</v>
      </c>
      <c r="I100" s="65">
        <v>194972</v>
      </c>
      <c r="J100" s="65">
        <v>0</v>
      </c>
      <c r="K100" s="65">
        <v>15020.574639799999</v>
      </c>
      <c r="L100" s="66">
        <v>0</v>
      </c>
      <c r="M100" s="66">
        <v>3.5700000000000003E-2</v>
      </c>
      <c r="N100" s="66">
        <v>7.1999999999999998E-3</v>
      </c>
    </row>
    <row r="101" spans="1:14">
      <c r="A101" t="s">
        <v>827</v>
      </c>
      <c r="B101" t="s">
        <v>828</v>
      </c>
      <c r="C101" t="s">
        <v>563</v>
      </c>
      <c r="D101" t="s">
        <v>556</v>
      </c>
      <c r="E101" t="s">
        <v>829</v>
      </c>
      <c r="F101" t="s">
        <v>830</v>
      </c>
      <c r="G101" t="s">
        <v>109</v>
      </c>
      <c r="H101" s="65">
        <v>720</v>
      </c>
      <c r="I101" s="65">
        <v>2038</v>
      </c>
      <c r="J101" s="65">
        <v>0</v>
      </c>
      <c r="K101" s="65">
        <v>57.231442080000001</v>
      </c>
      <c r="L101" s="66">
        <v>0</v>
      </c>
      <c r="M101" s="66">
        <v>1E-4</v>
      </c>
      <c r="N101" s="66">
        <v>0</v>
      </c>
    </row>
    <row r="102" spans="1:14">
      <c r="A102" t="s">
        <v>831</v>
      </c>
      <c r="B102" t="s">
        <v>832</v>
      </c>
      <c r="C102" t="s">
        <v>122</v>
      </c>
      <c r="D102" t="s">
        <v>556</v>
      </c>
      <c r="E102" t="s">
        <v>833</v>
      </c>
      <c r="F102" t="s">
        <v>830</v>
      </c>
      <c r="G102" t="s">
        <v>109</v>
      </c>
      <c r="H102" s="65">
        <v>238651</v>
      </c>
      <c r="I102" s="65">
        <v>271</v>
      </c>
      <c r="J102" s="65">
        <v>0</v>
      </c>
      <c r="K102" s="65">
        <v>2522.4964422630001</v>
      </c>
      <c r="L102" s="66">
        <v>0</v>
      </c>
      <c r="M102" s="66">
        <v>6.0000000000000001E-3</v>
      </c>
      <c r="N102" s="66">
        <v>1.1999999999999999E-3</v>
      </c>
    </row>
    <row r="103" spans="1:14">
      <c r="A103" t="s">
        <v>834</v>
      </c>
      <c r="B103" t="s">
        <v>835</v>
      </c>
      <c r="C103" t="s">
        <v>836</v>
      </c>
      <c r="D103" t="s">
        <v>556</v>
      </c>
      <c r="E103" t="s">
        <v>837</v>
      </c>
      <c r="F103" t="s">
        <v>830</v>
      </c>
      <c r="G103" t="s">
        <v>112</v>
      </c>
      <c r="H103" s="65">
        <v>59142</v>
      </c>
      <c r="I103" s="65">
        <v>975</v>
      </c>
      <c r="J103" s="65">
        <v>0</v>
      </c>
      <c r="K103" s="65">
        <v>2536.3845117000001</v>
      </c>
      <c r="L103" s="66">
        <v>0</v>
      </c>
      <c r="M103" s="66">
        <v>6.0000000000000001E-3</v>
      </c>
      <c r="N103" s="66">
        <v>1.1999999999999999E-3</v>
      </c>
    </row>
    <row r="104" spans="1:14">
      <c r="A104" t="s">
        <v>838</v>
      </c>
      <c r="B104" t="s">
        <v>839</v>
      </c>
      <c r="C104" t="s">
        <v>555</v>
      </c>
      <c r="D104" t="s">
        <v>556</v>
      </c>
      <c r="E104" t="s">
        <v>840</v>
      </c>
      <c r="F104" t="s">
        <v>841</v>
      </c>
      <c r="G104" t="s">
        <v>105</v>
      </c>
      <c r="H104" s="65">
        <v>10207</v>
      </c>
      <c r="I104" s="65">
        <v>26360</v>
      </c>
      <c r="J104" s="65">
        <v>0</v>
      </c>
      <c r="K104" s="65">
        <v>9591.8649380000006</v>
      </c>
      <c r="L104" s="66">
        <v>0</v>
      </c>
      <c r="M104" s="66">
        <v>2.2800000000000001E-2</v>
      </c>
      <c r="N104" s="66">
        <v>4.5999999999999999E-3</v>
      </c>
    </row>
    <row r="105" spans="1:14">
      <c r="A105" t="s">
        <v>842</v>
      </c>
      <c r="B105" t="s">
        <v>843</v>
      </c>
      <c r="C105" t="s">
        <v>555</v>
      </c>
      <c r="D105" t="s">
        <v>556</v>
      </c>
      <c r="E105" t="s">
        <v>844</v>
      </c>
      <c r="F105" t="s">
        <v>809</v>
      </c>
      <c r="G105" t="s">
        <v>105</v>
      </c>
      <c r="H105" s="65">
        <v>8107</v>
      </c>
      <c r="I105" s="65">
        <v>19448</v>
      </c>
      <c r="J105" s="65">
        <v>0</v>
      </c>
      <c r="K105" s="65">
        <v>5620.7549683999996</v>
      </c>
      <c r="L105" s="66">
        <v>0</v>
      </c>
      <c r="M105" s="66">
        <v>1.34E-2</v>
      </c>
      <c r="N105" s="66">
        <v>2.7000000000000001E-3</v>
      </c>
    </row>
    <row r="106" spans="1:14">
      <c r="A106" t="s">
        <v>845</v>
      </c>
      <c r="B106" t="s">
        <v>846</v>
      </c>
      <c r="C106" t="s">
        <v>555</v>
      </c>
      <c r="D106" t="s">
        <v>556</v>
      </c>
      <c r="E106" t="s">
        <v>847</v>
      </c>
      <c r="F106" t="s">
        <v>809</v>
      </c>
      <c r="G106" t="s">
        <v>105</v>
      </c>
      <c r="H106" s="65">
        <v>30930</v>
      </c>
      <c r="I106" s="65">
        <v>15771</v>
      </c>
      <c r="J106" s="65">
        <v>0</v>
      </c>
      <c r="K106" s="65">
        <v>17389.9641195</v>
      </c>
      <c r="L106" s="66">
        <v>0</v>
      </c>
      <c r="M106" s="66">
        <v>4.1399999999999999E-2</v>
      </c>
      <c r="N106" s="66">
        <v>8.3000000000000001E-3</v>
      </c>
    </row>
    <row r="107" spans="1:14">
      <c r="A107" t="s">
        <v>848</v>
      </c>
      <c r="B107" t="s">
        <v>849</v>
      </c>
      <c r="C107" t="s">
        <v>800</v>
      </c>
      <c r="D107" t="s">
        <v>556</v>
      </c>
      <c r="E107" t="s">
        <v>850</v>
      </c>
      <c r="F107" t="s">
        <v>809</v>
      </c>
      <c r="G107" t="s">
        <v>105</v>
      </c>
      <c r="H107" s="65">
        <v>19899</v>
      </c>
      <c r="I107" s="65">
        <v>9574</v>
      </c>
      <c r="J107" s="65">
        <v>0</v>
      </c>
      <c r="K107" s="65">
        <v>6791.7893769000002</v>
      </c>
      <c r="L107" s="66">
        <v>0</v>
      </c>
      <c r="M107" s="66">
        <v>1.6199999999999999E-2</v>
      </c>
      <c r="N107" s="66">
        <v>3.3E-3</v>
      </c>
    </row>
    <row r="108" spans="1:14">
      <c r="A108" t="s">
        <v>851</v>
      </c>
      <c r="B108" t="s">
        <v>852</v>
      </c>
      <c r="C108" t="s">
        <v>555</v>
      </c>
      <c r="D108" t="s">
        <v>556</v>
      </c>
      <c r="E108" t="s">
        <v>853</v>
      </c>
      <c r="F108" t="s">
        <v>809</v>
      </c>
      <c r="G108" t="s">
        <v>105</v>
      </c>
      <c r="H108" s="65">
        <v>19734</v>
      </c>
      <c r="I108" s="65">
        <v>4909</v>
      </c>
      <c r="J108" s="65">
        <v>0</v>
      </c>
      <c r="K108" s="65">
        <v>3453.5654439</v>
      </c>
      <c r="L108" s="66">
        <v>0</v>
      </c>
      <c r="M108" s="66">
        <v>8.2000000000000007E-3</v>
      </c>
      <c r="N108" s="66">
        <v>1.6999999999999999E-3</v>
      </c>
    </row>
    <row r="109" spans="1:14">
      <c r="A109" t="s">
        <v>854</v>
      </c>
      <c r="B109" t="s">
        <v>855</v>
      </c>
      <c r="C109" t="s">
        <v>555</v>
      </c>
      <c r="D109" t="s">
        <v>556</v>
      </c>
      <c r="E109" t="s">
        <v>856</v>
      </c>
      <c r="F109" t="s">
        <v>595</v>
      </c>
      <c r="G109" t="s">
        <v>105</v>
      </c>
      <c r="H109" s="65">
        <v>3653</v>
      </c>
      <c r="I109" s="65">
        <v>25429</v>
      </c>
      <c r="J109" s="65">
        <v>0</v>
      </c>
      <c r="K109" s="65">
        <v>3311.6046840499998</v>
      </c>
      <c r="L109" s="66">
        <v>0</v>
      </c>
      <c r="M109" s="66">
        <v>7.9000000000000008E-3</v>
      </c>
      <c r="N109" s="66">
        <v>1.6000000000000001E-3</v>
      </c>
    </row>
    <row r="110" spans="1:14">
      <c r="A110" t="s">
        <v>857</v>
      </c>
      <c r="B110" t="s">
        <v>858</v>
      </c>
      <c r="C110" t="s">
        <v>800</v>
      </c>
      <c r="D110" t="s">
        <v>556</v>
      </c>
      <c r="E110" t="s">
        <v>859</v>
      </c>
      <c r="F110" t="s">
        <v>595</v>
      </c>
      <c r="G110" t="s">
        <v>105</v>
      </c>
      <c r="H110" s="65">
        <v>23806</v>
      </c>
      <c r="I110" s="65">
        <v>3931</v>
      </c>
      <c r="J110" s="65">
        <v>0</v>
      </c>
      <c r="K110" s="65">
        <v>3336.1764109000001</v>
      </c>
      <c r="L110" s="66">
        <v>0</v>
      </c>
      <c r="M110" s="66">
        <v>7.9000000000000008E-3</v>
      </c>
      <c r="N110" s="66">
        <v>1.6000000000000001E-3</v>
      </c>
    </row>
    <row r="111" spans="1:14">
      <c r="A111" t="s">
        <v>860</v>
      </c>
      <c r="B111" t="s">
        <v>861</v>
      </c>
      <c r="C111" t="s">
        <v>800</v>
      </c>
      <c r="D111" t="s">
        <v>556</v>
      </c>
      <c r="E111" t="s">
        <v>862</v>
      </c>
      <c r="F111" t="s">
        <v>595</v>
      </c>
      <c r="G111" t="s">
        <v>105</v>
      </c>
      <c r="H111" s="65">
        <v>4139</v>
      </c>
      <c r="I111" s="65">
        <v>116195</v>
      </c>
      <c r="J111" s="65">
        <v>0</v>
      </c>
      <c r="K111" s="65">
        <v>17145.193893250002</v>
      </c>
      <c r="L111" s="66">
        <v>0</v>
      </c>
      <c r="M111" s="66">
        <v>4.0800000000000003E-2</v>
      </c>
      <c r="N111" s="66">
        <v>8.2000000000000007E-3</v>
      </c>
    </row>
    <row r="112" spans="1:14">
      <c r="A112" t="s">
        <v>863</v>
      </c>
      <c r="B112" t="s">
        <v>864</v>
      </c>
      <c r="C112" t="s">
        <v>555</v>
      </c>
      <c r="D112" t="s">
        <v>556</v>
      </c>
      <c r="E112" t="s">
        <v>865</v>
      </c>
      <c r="F112" t="s">
        <v>595</v>
      </c>
      <c r="G112" t="s">
        <v>105</v>
      </c>
      <c r="H112" s="65">
        <v>9232</v>
      </c>
      <c r="I112" s="65">
        <v>8188</v>
      </c>
      <c r="J112" s="65">
        <v>0</v>
      </c>
      <c r="K112" s="65">
        <v>2694.8411104000002</v>
      </c>
      <c r="L112" s="66">
        <v>0</v>
      </c>
      <c r="M112" s="66">
        <v>6.4000000000000003E-3</v>
      </c>
      <c r="N112" s="66">
        <v>1.2999999999999999E-3</v>
      </c>
    </row>
    <row r="113" spans="1:14">
      <c r="A113" t="s">
        <v>866</v>
      </c>
      <c r="B113" t="s">
        <v>867</v>
      </c>
      <c r="C113" t="s">
        <v>555</v>
      </c>
      <c r="D113" t="s">
        <v>556</v>
      </c>
      <c r="E113" t="s">
        <v>868</v>
      </c>
      <c r="F113" t="s">
        <v>869</v>
      </c>
      <c r="G113" t="s">
        <v>105</v>
      </c>
      <c r="H113" s="65">
        <v>291084</v>
      </c>
      <c r="I113" s="65">
        <v>809</v>
      </c>
      <c r="J113" s="65">
        <v>0</v>
      </c>
      <c r="K113" s="65">
        <v>8395.1099814000008</v>
      </c>
      <c r="L113" s="66">
        <v>0</v>
      </c>
      <c r="M113" s="66">
        <v>0.02</v>
      </c>
      <c r="N113" s="66">
        <v>4.0000000000000001E-3</v>
      </c>
    </row>
    <row r="114" spans="1:14">
      <c r="A114" s="76" t="s">
        <v>235</v>
      </c>
      <c r="D114" s="14"/>
      <c r="E114" s="14"/>
      <c r="F114" s="14"/>
    </row>
    <row r="115" spans="1:14">
      <c r="A115" s="76" t="s">
        <v>291</v>
      </c>
      <c r="D115" s="14"/>
      <c r="E115" s="14"/>
      <c r="F115" s="14"/>
    </row>
    <row r="116" spans="1:14">
      <c r="A116" s="76" t="s">
        <v>292</v>
      </c>
      <c r="D116" s="14"/>
      <c r="E116" s="14"/>
      <c r="F116" s="14"/>
    </row>
    <row r="117" spans="1:14">
      <c r="A117" s="76" t="s">
        <v>293</v>
      </c>
      <c r="D117" s="14"/>
      <c r="E117" s="14"/>
      <c r="F117" s="14"/>
    </row>
    <row r="118" spans="1:14">
      <c r="A118" s="76" t="s">
        <v>294</v>
      </c>
      <c r="D118" s="14"/>
      <c r="E118" s="14"/>
      <c r="F118" s="14"/>
    </row>
    <row r="119" spans="1:14" hidden="1">
      <c r="D119" s="14"/>
      <c r="E119" s="14"/>
      <c r="F119" s="14"/>
    </row>
    <row r="120" spans="1:14" hidden="1">
      <c r="D120" s="14"/>
      <c r="E120" s="14"/>
      <c r="F120" s="14"/>
    </row>
    <row r="121" spans="1:14" hidden="1"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19"/>
  <sheetViews>
    <sheetView rightToLeft="1" workbookViewId="0">
      <selection activeCell="A7" sqref="A7"/>
    </sheetView>
  </sheetViews>
  <sheetFormatPr defaultColWidth="0" defaultRowHeight="18" zeroHeight="1"/>
  <cols>
    <col min="1" max="1" width="83.28515625" style="13" bestFit="1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2" width="0" style="14" hidden="1"/>
    <col min="63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10807405.140000001</v>
      </c>
      <c r="H10" s="7"/>
      <c r="I10" s="63">
        <v>390.86872</v>
      </c>
      <c r="J10" s="63">
        <f>J11+J30</f>
        <v>255829.98614803696</v>
      </c>
      <c r="K10" s="7"/>
      <c r="L10" s="64">
        <v>1</v>
      </c>
      <c r="M10" s="64">
        <v>0.1227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9307213.1400000006</v>
      </c>
      <c r="I11" s="69">
        <v>0</v>
      </c>
      <c r="J11" s="69">
        <v>88021.264025162003</v>
      </c>
      <c r="L11" s="68">
        <v>0.34389999999999998</v>
      </c>
      <c r="M11" s="68">
        <v>4.2200000000000001E-2</v>
      </c>
    </row>
    <row r="12" spans="1:62">
      <c r="A12" s="67" t="s">
        <v>870</v>
      </c>
      <c r="C12" s="14"/>
      <c r="D12" s="14"/>
      <c r="E12" s="14"/>
      <c r="F12" s="14"/>
      <c r="G12" s="69">
        <v>2230568</v>
      </c>
      <c r="I12" s="69">
        <v>0</v>
      </c>
      <c r="J12" s="69">
        <v>49268.04537</v>
      </c>
      <c r="L12" s="68">
        <v>0.1925</v>
      </c>
      <c r="M12" s="68">
        <v>2.3599999999999999E-2</v>
      </c>
    </row>
    <row r="13" spans="1:62">
      <c r="A13" t="s">
        <v>871</v>
      </c>
      <c r="B13" t="s">
        <v>872</v>
      </c>
      <c r="C13" t="s">
        <v>99</v>
      </c>
      <c r="D13" t="s">
        <v>873</v>
      </c>
      <c r="E13" t="s">
        <v>122</v>
      </c>
      <c r="F13" t="s">
        <v>101</v>
      </c>
      <c r="G13" s="65">
        <v>650319</v>
      </c>
      <c r="H13" s="65">
        <v>1063</v>
      </c>
      <c r="I13" s="65">
        <v>0</v>
      </c>
      <c r="J13" s="65">
        <v>6912.8909700000004</v>
      </c>
      <c r="K13" s="66">
        <v>6.9999999999999999E-4</v>
      </c>
      <c r="L13" s="66">
        <v>2.7E-2</v>
      </c>
      <c r="M13" s="66">
        <v>3.3E-3</v>
      </c>
    </row>
    <row r="14" spans="1:62">
      <c r="A14" t="s">
        <v>874</v>
      </c>
      <c r="B14" t="s">
        <v>875</v>
      </c>
      <c r="C14" t="s">
        <v>99</v>
      </c>
      <c r="D14" t="s">
        <v>876</v>
      </c>
      <c r="E14" t="s">
        <v>122</v>
      </c>
      <c r="F14" t="s">
        <v>101</v>
      </c>
      <c r="G14" s="65">
        <v>167500</v>
      </c>
      <c r="H14" s="65">
        <v>12940</v>
      </c>
      <c r="I14" s="65">
        <v>0</v>
      </c>
      <c r="J14" s="65">
        <v>21674.5</v>
      </c>
      <c r="K14" s="66">
        <v>6.0000000000000001E-3</v>
      </c>
      <c r="L14" s="66">
        <v>8.4699999999999998E-2</v>
      </c>
      <c r="M14" s="66">
        <v>1.04E-2</v>
      </c>
    </row>
    <row r="15" spans="1:62">
      <c r="A15" t="s">
        <v>877</v>
      </c>
      <c r="B15" t="s">
        <v>878</v>
      </c>
      <c r="C15" t="s">
        <v>99</v>
      </c>
      <c r="D15" t="s">
        <v>879</v>
      </c>
      <c r="E15" t="s">
        <v>122</v>
      </c>
      <c r="F15" t="s">
        <v>101</v>
      </c>
      <c r="G15" s="65">
        <v>717580</v>
      </c>
      <c r="H15" s="65">
        <v>1082</v>
      </c>
      <c r="I15" s="65">
        <v>0</v>
      </c>
      <c r="J15" s="65">
        <v>7764.2156000000004</v>
      </c>
      <c r="K15" s="66">
        <v>6.9999999999999999E-4</v>
      </c>
      <c r="L15" s="66">
        <v>3.0300000000000001E-2</v>
      </c>
      <c r="M15" s="66">
        <v>3.7000000000000002E-3</v>
      </c>
    </row>
    <row r="16" spans="1:62">
      <c r="A16" t="s">
        <v>880</v>
      </c>
      <c r="B16" t="s">
        <v>881</v>
      </c>
      <c r="C16" t="s">
        <v>99</v>
      </c>
      <c r="D16" t="s">
        <v>873</v>
      </c>
      <c r="E16" t="s">
        <v>882</v>
      </c>
      <c r="F16" t="s">
        <v>101</v>
      </c>
      <c r="G16" s="65">
        <v>531444</v>
      </c>
      <c r="H16" s="65">
        <v>1309</v>
      </c>
      <c r="I16" s="65">
        <v>0</v>
      </c>
      <c r="J16" s="65">
        <v>6956.60196</v>
      </c>
      <c r="K16" s="66">
        <v>6.9999999999999999E-4</v>
      </c>
      <c r="L16" s="66">
        <v>2.7199999999999998E-2</v>
      </c>
      <c r="M16" s="66">
        <v>3.3E-3</v>
      </c>
    </row>
    <row r="17" spans="1:13">
      <c r="A17" t="s">
        <v>883</v>
      </c>
      <c r="B17" t="s">
        <v>884</v>
      </c>
      <c r="C17" t="s">
        <v>99</v>
      </c>
      <c r="D17" t="s">
        <v>876</v>
      </c>
      <c r="E17" t="s">
        <v>882</v>
      </c>
      <c r="F17" t="s">
        <v>101</v>
      </c>
      <c r="G17" s="65">
        <v>34292</v>
      </c>
      <c r="H17" s="65">
        <v>10480</v>
      </c>
      <c r="I17" s="65">
        <v>0</v>
      </c>
      <c r="J17" s="65">
        <v>3593.8015999999998</v>
      </c>
      <c r="K17" s="66">
        <v>4.0000000000000002E-4</v>
      </c>
      <c r="L17" s="66">
        <v>1.4E-2</v>
      </c>
      <c r="M17" s="66">
        <v>1.6999999999999999E-3</v>
      </c>
    </row>
    <row r="18" spans="1:13">
      <c r="A18" t="s">
        <v>885</v>
      </c>
      <c r="B18" t="s">
        <v>886</v>
      </c>
      <c r="C18" t="s">
        <v>99</v>
      </c>
      <c r="D18" t="s">
        <v>879</v>
      </c>
      <c r="E18" t="s">
        <v>882</v>
      </c>
      <c r="F18" t="s">
        <v>101</v>
      </c>
      <c r="G18" s="65">
        <v>129433</v>
      </c>
      <c r="H18" s="65">
        <v>1828</v>
      </c>
      <c r="I18" s="65">
        <v>0</v>
      </c>
      <c r="J18" s="65">
        <v>2366.0352400000002</v>
      </c>
      <c r="K18" s="66">
        <v>6.9999999999999999E-4</v>
      </c>
      <c r="L18" s="66">
        <v>9.1999999999999998E-3</v>
      </c>
      <c r="M18" s="66">
        <v>1.1000000000000001E-3</v>
      </c>
    </row>
    <row r="19" spans="1:13">
      <c r="A19" s="67" t="s">
        <v>887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228</v>
      </c>
      <c r="B20" t="s">
        <v>228</v>
      </c>
      <c r="C20" s="14"/>
      <c r="D20" s="14"/>
      <c r="E20" t="s">
        <v>228</v>
      </c>
      <c r="F20" t="s">
        <v>228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888</v>
      </c>
      <c r="C21" s="14"/>
      <c r="D21" s="14"/>
      <c r="E21" s="14"/>
      <c r="F21" s="14"/>
      <c r="G21" s="69">
        <v>7076645.1399999997</v>
      </c>
      <c r="I21" s="69">
        <v>0</v>
      </c>
      <c r="J21" s="69">
        <v>38753.218655162003</v>
      </c>
      <c r="L21" s="68">
        <v>0.15140000000000001</v>
      </c>
      <c r="M21" s="68">
        <v>1.8599999999999998E-2</v>
      </c>
    </row>
    <row r="22" spans="1:13">
      <c r="A22" t="s">
        <v>889</v>
      </c>
      <c r="B22" t="s">
        <v>890</v>
      </c>
      <c r="C22" t="s">
        <v>99</v>
      </c>
      <c r="D22" t="s">
        <v>873</v>
      </c>
      <c r="E22" t="s">
        <v>882</v>
      </c>
      <c r="F22" t="s">
        <v>101</v>
      </c>
      <c r="G22" s="65">
        <v>6543958.1399999997</v>
      </c>
      <c r="H22" s="65">
        <v>322.83</v>
      </c>
      <c r="I22" s="65">
        <v>0</v>
      </c>
      <c r="J22" s="65">
        <v>21125.860063362001</v>
      </c>
      <c r="K22" s="66">
        <v>4.7999999999999996E-3</v>
      </c>
      <c r="L22" s="66">
        <v>8.2500000000000004E-2</v>
      </c>
      <c r="M22" s="66">
        <v>1.01E-2</v>
      </c>
    </row>
    <row r="23" spans="1:13">
      <c r="A23" t="s">
        <v>891</v>
      </c>
      <c r="B23" t="s">
        <v>892</v>
      </c>
      <c r="C23" t="s">
        <v>99</v>
      </c>
      <c r="D23" t="s">
        <v>873</v>
      </c>
      <c r="E23" t="s">
        <v>882</v>
      </c>
      <c r="F23" t="s">
        <v>101</v>
      </c>
      <c r="G23" s="65">
        <v>532687</v>
      </c>
      <c r="H23" s="65">
        <v>3309.14</v>
      </c>
      <c r="I23" s="65">
        <v>0</v>
      </c>
      <c r="J23" s="65">
        <v>17627.358591799999</v>
      </c>
      <c r="K23" s="66">
        <v>2.6800000000000001E-2</v>
      </c>
      <c r="L23" s="66">
        <v>6.8900000000000003E-2</v>
      </c>
      <c r="M23" s="66">
        <v>8.3999999999999995E-3</v>
      </c>
    </row>
    <row r="24" spans="1:13">
      <c r="A24" s="67" t="s">
        <v>893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228</v>
      </c>
      <c r="B25" t="s">
        <v>228</v>
      </c>
      <c r="C25" s="14"/>
      <c r="D25" s="14"/>
      <c r="E25" t="s">
        <v>228</v>
      </c>
      <c r="F25" t="s">
        <v>228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553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228</v>
      </c>
      <c r="B27" t="s">
        <v>228</v>
      </c>
      <c r="C27" s="14"/>
      <c r="D27" s="14"/>
      <c r="E27" t="s">
        <v>228</v>
      </c>
      <c r="F27" t="s">
        <v>228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894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228</v>
      </c>
      <c r="B29" t="s">
        <v>228</v>
      </c>
      <c r="C29" s="14"/>
      <c r="D29" s="14"/>
      <c r="E29" t="s">
        <v>228</v>
      </c>
      <c r="F29" t="s">
        <v>228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233</v>
      </c>
      <c r="C30" s="14"/>
      <c r="D30" s="14"/>
      <c r="E30" s="14"/>
      <c r="F30" s="14"/>
      <c r="G30" s="69">
        <v>1500192</v>
      </c>
      <c r="I30" s="69">
        <v>390.86872</v>
      </c>
      <c r="J30" s="69">
        <f>J31+J48+J52</f>
        <v>167808.72212287495</v>
      </c>
      <c r="L30" s="68">
        <v>0.65610000000000002</v>
      </c>
      <c r="M30" s="68">
        <v>8.0500000000000002E-2</v>
      </c>
    </row>
    <row r="31" spans="1:13">
      <c r="A31" s="67" t="s">
        <v>895</v>
      </c>
      <c r="C31" s="14"/>
      <c r="D31" s="14"/>
      <c r="E31" s="14"/>
      <c r="F31" s="14"/>
      <c r="G31" s="69">
        <v>1097848</v>
      </c>
      <c r="I31" s="69">
        <v>390.86872</v>
      </c>
      <c r="J31" s="69">
        <f>SUM(J32:J47)</f>
        <v>142641.48385849997</v>
      </c>
      <c r="L31" s="68">
        <v>0.55769999999999997</v>
      </c>
      <c r="M31" s="68">
        <v>6.8400000000000002E-2</v>
      </c>
    </row>
    <row r="32" spans="1:13">
      <c r="A32" t="s">
        <v>896</v>
      </c>
      <c r="B32" t="s">
        <v>897</v>
      </c>
      <c r="C32" t="s">
        <v>555</v>
      </c>
      <c r="D32" t="s">
        <v>898</v>
      </c>
      <c r="E32" t="s">
        <v>899</v>
      </c>
      <c r="F32" t="s">
        <v>105</v>
      </c>
      <c r="G32" s="65">
        <v>61938</v>
      </c>
      <c r="H32" s="65">
        <v>2906</v>
      </c>
      <c r="I32" s="65">
        <v>191.11949999999999</v>
      </c>
      <c r="J32" s="65">
        <v>6604.8339999999998</v>
      </c>
      <c r="K32" s="66">
        <v>0</v>
      </c>
      <c r="L32" s="66">
        <v>2.58E-2</v>
      </c>
      <c r="M32" s="66">
        <v>3.2000000000000002E-3</v>
      </c>
    </row>
    <row r="33" spans="1:13">
      <c r="A33" t="s">
        <v>900</v>
      </c>
      <c r="B33" t="s">
        <v>901</v>
      </c>
      <c r="C33" t="s">
        <v>555</v>
      </c>
      <c r="D33" t="s">
        <v>902</v>
      </c>
      <c r="E33" t="s">
        <v>797</v>
      </c>
      <c r="F33" t="s">
        <v>105</v>
      </c>
      <c r="G33" s="65">
        <v>102524</v>
      </c>
      <c r="H33" s="65">
        <v>1554</v>
      </c>
      <c r="I33" s="65">
        <v>0</v>
      </c>
      <c r="J33" s="65">
        <v>5679.8398524000004</v>
      </c>
      <c r="K33" s="66">
        <v>0</v>
      </c>
      <c r="L33" s="66">
        <v>2.2200000000000001E-2</v>
      </c>
      <c r="M33" s="66">
        <v>2.7000000000000001E-3</v>
      </c>
    </row>
    <row r="34" spans="1:13">
      <c r="A34" t="s">
        <v>903</v>
      </c>
      <c r="B34" t="s">
        <v>904</v>
      </c>
      <c r="C34" t="s">
        <v>555</v>
      </c>
      <c r="D34" t="s">
        <v>902</v>
      </c>
      <c r="E34" t="s">
        <v>797</v>
      </c>
      <c r="F34" t="s">
        <v>105</v>
      </c>
      <c r="G34" s="65">
        <v>58693</v>
      </c>
      <c r="H34" s="65">
        <v>2565</v>
      </c>
      <c r="I34" s="65">
        <v>0</v>
      </c>
      <c r="J34" s="65">
        <v>5367.0199792499998</v>
      </c>
      <c r="K34" s="66">
        <v>0</v>
      </c>
      <c r="L34" s="66">
        <v>2.1000000000000001E-2</v>
      </c>
      <c r="M34" s="66">
        <v>2.5999999999999999E-3</v>
      </c>
    </row>
    <row r="35" spans="1:13">
      <c r="A35" t="s">
        <v>905</v>
      </c>
      <c r="B35" t="s">
        <v>906</v>
      </c>
      <c r="C35" t="s">
        <v>555</v>
      </c>
      <c r="D35" t="s">
        <v>902</v>
      </c>
      <c r="E35" t="s">
        <v>797</v>
      </c>
      <c r="F35" t="s">
        <v>105</v>
      </c>
      <c r="G35" s="65">
        <v>7407</v>
      </c>
      <c r="H35" s="65">
        <v>20521</v>
      </c>
      <c r="I35" s="65">
        <v>0</v>
      </c>
      <c r="J35" s="65">
        <v>5418.7660255500004</v>
      </c>
      <c r="K35" s="66">
        <v>0</v>
      </c>
      <c r="L35" s="66">
        <v>2.12E-2</v>
      </c>
      <c r="M35" s="66">
        <v>2.5999999999999999E-3</v>
      </c>
    </row>
    <row r="36" spans="1:13">
      <c r="A36" t="s">
        <v>907</v>
      </c>
      <c r="B36" t="s">
        <v>908</v>
      </c>
      <c r="C36" t="s">
        <v>800</v>
      </c>
      <c r="D36" t="s">
        <v>909</v>
      </c>
      <c r="E36" t="s">
        <v>797</v>
      </c>
      <c r="F36" t="s">
        <v>105</v>
      </c>
      <c r="G36" s="65">
        <v>0</v>
      </c>
      <c r="H36" s="65">
        <v>0</v>
      </c>
      <c r="I36" s="65">
        <v>7.9687999999999999</v>
      </c>
      <c r="J36" s="65">
        <f>7.844</f>
        <v>7.8440000000000003</v>
      </c>
      <c r="K36" s="66">
        <v>0</v>
      </c>
      <c r="L36" s="66">
        <v>0</v>
      </c>
      <c r="M36" s="66">
        <v>0</v>
      </c>
    </row>
    <row r="37" spans="1:13">
      <c r="A37" t="s">
        <v>910</v>
      </c>
      <c r="B37" t="s">
        <v>911</v>
      </c>
      <c r="C37" t="s">
        <v>555</v>
      </c>
      <c r="D37" t="s">
        <v>912</v>
      </c>
      <c r="E37" t="s">
        <v>797</v>
      </c>
      <c r="F37" t="s">
        <v>105</v>
      </c>
      <c r="G37" s="65">
        <v>64630</v>
      </c>
      <c r="H37" s="65">
        <v>3413</v>
      </c>
      <c r="I37" s="65">
        <v>0</v>
      </c>
      <c r="J37" s="65">
        <v>7863.7550735000004</v>
      </c>
      <c r="K37" s="66">
        <v>0</v>
      </c>
      <c r="L37" s="66">
        <v>3.0700000000000002E-2</v>
      </c>
      <c r="M37" s="66">
        <v>3.8E-3</v>
      </c>
    </row>
    <row r="38" spans="1:13">
      <c r="A38" t="s">
        <v>913</v>
      </c>
      <c r="B38" t="s">
        <v>914</v>
      </c>
      <c r="C38" t="s">
        <v>555</v>
      </c>
      <c r="D38" t="s">
        <v>915</v>
      </c>
      <c r="E38" t="s">
        <v>797</v>
      </c>
      <c r="F38" t="s">
        <v>105</v>
      </c>
      <c r="G38" s="65">
        <v>86743</v>
      </c>
      <c r="H38" s="65">
        <v>1473</v>
      </c>
      <c r="I38" s="65">
        <v>0</v>
      </c>
      <c r="J38" s="65">
        <v>4555.0874503499999</v>
      </c>
      <c r="K38" s="66">
        <v>0</v>
      </c>
      <c r="L38" s="66">
        <v>1.78E-2</v>
      </c>
      <c r="M38" s="66">
        <v>2.2000000000000001E-3</v>
      </c>
    </row>
    <row r="39" spans="1:13">
      <c r="A39" t="s">
        <v>916</v>
      </c>
      <c r="B39" t="s">
        <v>917</v>
      </c>
      <c r="C39" t="s">
        <v>555</v>
      </c>
      <c r="D39" t="s">
        <v>918</v>
      </c>
      <c r="E39" t="s">
        <v>797</v>
      </c>
      <c r="F39" t="s">
        <v>105</v>
      </c>
      <c r="G39" s="65">
        <v>143969</v>
      </c>
      <c r="H39" s="65">
        <v>4527</v>
      </c>
      <c r="I39" s="65">
        <v>0</v>
      </c>
      <c r="J39" s="65">
        <v>23234.804185950001</v>
      </c>
      <c r="K39" s="66">
        <v>0</v>
      </c>
      <c r="L39" s="66">
        <v>9.0800000000000006E-2</v>
      </c>
      <c r="M39" s="66">
        <v>1.11E-2</v>
      </c>
    </row>
    <row r="40" spans="1:13">
      <c r="A40" t="s">
        <v>919</v>
      </c>
      <c r="B40" t="s">
        <v>920</v>
      </c>
      <c r="C40" t="s">
        <v>555</v>
      </c>
      <c r="D40" t="s">
        <v>898</v>
      </c>
      <c r="E40" t="s">
        <v>797</v>
      </c>
      <c r="F40" t="s">
        <v>105</v>
      </c>
      <c r="G40" s="65">
        <v>38165</v>
      </c>
      <c r="H40" s="65">
        <v>8858</v>
      </c>
      <c r="I40" s="65">
        <v>0</v>
      </c>
      <c r="J40" s="65">
        <v>12052.037570500001</v>
      </c>
      <c r="K40" s="66">
        <v>0</v>
      </c>
      <c r="L40" s="66">
        <v>4.7100000000000003E-2</v>
      </c>
      <c r="M40" s="66">
        <v>5.7999999999999996E-3</v>
      </c>
    </row>
    <row r="41" spans="1:13">
      <c r="A41" t="s">
        <v>921</v>
      </c>
      <c r="B41" t="s">
        <v>922</v>
      </c>
      <c r="C41" t="s">
        <v>555</v>
      </c>
      <c r="D41" t="s">
        <v>898</v>
      </c>
      <c r="E41" t="s">
        <v>797</v>
      </c>
      <c r="F41" t="s">
        <v>105</v>
      </c>
      <c r="G41" s="65">
        <v>0</v>
      </c>
      <c r="H41" s="65">
        <v>0</v>
      </c>
      <c r="I41" s="65">
        <v>99.074349999999995</v>
      </c>
      <c r="J41" s="65">
        <f>97.521</f>
        <v>97.521000000000001</v>
      </c>
      <c r="K41" s="66">
        <v>0</v>
      </c>
      <c r="L41" s="66">
        <v>4.0000000000000002E-4</v>
      </c>
      <c r="M41" s="66">
        <v>0</v>
      </c>
    </row>
    <row r="42" spans="1:13">
      <c r="A42" t="s">
        <v>923</v>
      </c>
      <c r="B42" t="s">
        <v>924</v>
      </c>
      <c r="C42" t="s">
        <v>555</v>
      </c>
      <c r="D42" t="s">
        <v>898</v>
      </c>
      <c r="E42" t="s">
        <v>797</v>
      </c>
      <c r="F42" t="s">
        <v>105</v>
      </c>
      <c r="G42" s="65">
        <v>85897</v>
      </c>
      <c r="H42" s="65">
        <v>5901</v>
      </c>
      <c r="I42" s="65">
        <v>92.706069999999997</v>
      </c>
      <c r="J42" s="65">
        <f>18070.207</f>
        <v>18070.206999999999</v>
      </c>
      <c r="K42" s="66">
        <v>0</v>
      </c>
      <c r="L42" s="66">
        <v>7.0999999999999994E-2</v>
      </c>
      <c r="M42" s="66">
        <v>8.6999999999999994E-3</v>
      </c>
    </row>
    <row r="43" spans="1:13">
      <c r="A43" t="s">
        <v>925</v>
      </c>
      <c r="B43" t="s">
        <v>926</v>
      </c>
      <c r="C43" t="s">
        <v>555</v>
      </c>
      <c r="D43" t="s">
        <v>927</v>
      </c>
      <c r="E43" t="s">
        <v>797</v>
      </c>
      <c r="F43" t="s">
        <v>105</v>
      </c>
      <c r="G43" s="65">
        <v>22338</v>
      </c>
      <c r="H43" s="65">
        <v>21190</v>
      </c>
      <c r="I43" s="65">
        <v>0</v>
      </c>
      <c r="J43" s="65">
        <v>16874.650142999999</v>
      </c>
      <c r="K43" s="66">
        <v>0</v>
      </c>
      <c r="L43" s="66">
        <v>6.59E-2</v>
      </c>
      <c r="M43" s="66">
        <v>8.0999999999999996E-3</v>
      </c>
    </row>
    <row r="44" spans="1:13">
      <c r="A44" t="s">
        <v>928</v>
      </c>
      <c r="B44" t="s">
        <v>929</v>
      </c>
      <c r="C44" t="s">
        <v>555</v>
      </c>
      <c r="D44" t="s">
        <v>930</v>
      </c>
      <c r="E44" t="s">
        <v>797</v>
      </c>
      <c r="F44" t="s">
        <v>105</v>
      </c>
      <c r="G44" s="65">
        <v>35454</v>
      </c>
      <c r="H44" s="65">
        <v>1620</v>
      </c>
      <c r="I44" s="65">
        <v>0</v>
      </c>
      <c r="J44" s="65">
        <v>2047.5748619999999</v>
      </c>
      <c r="K44" s="66">
        <v>0</v>
      </c>
      <c r="L44" s="66">
        <v>8.0000000000000002E-3</v>
      </c>
      <c r="M44" s="66">
        <v>1E-3</v>
      </c>
    </row>
    <row r="45" spans="1:13">
      <c r="A45" t="s">
        <v>931</v>
      </c>
      <c r="B45" t="s">
        <v>932</v>
      </c>
      <c r="C45" t="s">
        <v>555</v>
      </c>
      <c r="D45" t="s">
        <v>933</v>
      </c>
      <c r="E45" t="s">
        <v>809</v>
      </c>
      <c r="F45" t="s">
        <v>105</v>
      </c>
      <c r="G45" s="65">
        <v>117938</v>
      </c>
      <c r="H45" s="65">
        <v>3567</v>
      </c>
      <c r="I45" s="65">
        <v>0</v>
      </c>
      <c r="J45" s="65">
        <v>14997.414759900001</v>
      </c>
      <c r="K45" s="66">
        <v>0</v>
      </c>
      <c r="L45" s="66">
        <v>5.8599999999999999E-2</v>
      </c>
      <c r="M45" s="66">
        <v>7.1999999999999998E-3</v>
      </c>
    </row>
    <row r="46" spans="1:13">
      <c r="A46" t="s">
        <v>934</v>
      </c>
      <c r="B46" t="s">
        <v>935</v>
      </c>
      <c r="C46" t="s">
        <v>555</v>
      </c>
      <c r="D46" t="s">
        <v>936</v>
      </c>
      <c r="E46" t="s">
        <v>595</v>
      </c>
      <c r="F46" t="s">
        <v>105</v>
      </c>
      <c r="G46" s="65">
        <v>52049</v>
      </c>
      <c r="H46" s="65">
        <v>5449</v>
      </c>
      <c r="I46" s="65">
        <v>0</v>
      </c>
      <c r="J46" s="65">
        <v>10110.874785649999</v>
      </c>
      <c r="K46" s="66">
        <v>0</v>
      </c>
      <c r="L46" s="66">
        <v>3.95E-2</v>
      </c>
      <c r="M46" s="66">
        <v>4.7999999999999996E-3</v>
      </c>
    </row>
    <row r="47" spans="1:13">
      <c r="A47" t="s">
        <v>937</v>
      </c>
      <c r="B47" t="s">
        <v>938</v>
      </c>
      <c r="C47" t="s">
        <v>122</v>
      </c>
      <c r="D47" t="s">
        <v>939</v>
      </c>
      <c r="E47" t="s">
        <v>122</v>
      </c>
      <c r="F47" t="s">
        <v>105</v>
      </c>
      <c r="G47" s="65">
        <v>220103</v>
      </c>
      <c r="H47" s="65">
        <v>1231</v>
      </c>
      <c r="I47" s="65">
        <v>0</v>
      </c>
      <c r="J47" s="65">
        <v>9659.2531704499997</v>
      </c>
      <c r="K47" s="66">
        <v>0</v>
      </c>
      <c r="L47" s="66">
        <v>3.7699999999999997E-2</v>
      </c>
      <c r="M47" s="66">
        <v>4.5999999999999999E-3</v>
      </c>
    </row>
    <row r="48" spans="1:13">
      <c r="A48" s="67" t="s">
        <v>940</v>
      </c>
      <c r="C48" s="14"/>
      <c r="D48" s="14"/>
      <c r="E48" s="14"/>
      <c r="F48" s="14"/>
      <c r="G48" s="69">
        <v>35189</v>
      </c>
      <c r="I48" s="69">
        <v>0</v>
      </c>
      <c r="J48" s="69">
        <v>12883.134844225</v>
      </c>
      <c r="L48" s="68">
        <v>5.0299999999999997E-2</v>
      </c>
      <c r="M48" s="68">
        <v>6.1999999999999998E-3</v>
      </c>
    </row>
    <row r="49" spans="1:13">
      <c r="A49" t="s">
        <v>941</v>
      </c>
      <c r="B49" t="s">
        <v>942</v>
      </c>
      <c r="C49" t="s">
        <v>122</v>
      </c>
      <c r="D49" t="s">
        <v>912</v>
      </c>
      <c r="E49" t="s">
        <v>797</v>
      </c>
      <c r="F49" t="s">
        <v>105</v>
      </c>
      <c r="G49" s="65">
        <v>17565</v>
      </c>
      <c r="H49" s="65">
        <v>9732</v>
      </c>
      <c r="I49" s="65">
        <v>0</v>
      </c>
      <c r="J49" s="65">
        <v>6094.1029769999996</v>
      </c>
      <c r="K49" s="66">
        <v>0</v>
      </c>
      <c r="L49" s="66">
        <v>2.3800000000000002E-2</v>
      </c>
      <c r="M49" s="66">
        <v>2.8999999999999998E-3</v>
      </c>
    </row>
    <row r="50" spans="1:13">
      <c r="A50" t="s">
        <v>943</v>
      </c>
      <c r="B50" t="s">
        <v>944</v>
      </c>
      <c r="C50" t="s">
        <v>555</v>
      </c>
      <c r="D50" t="s">
        <v>912</v>
      </c>
      <c r="E50" t="s">
        <v>797</v>
      </c>
      <c r="F50" t="s">
        <v>105</v>
      </c>
      <c r="G50" s="65">
        <v>8689</v>
      </c>
      <c r="H50" s="65">
        <v>12351</v>
      </c>
      <c r="I50" s="65">
        <v>0</v>
      </c>
      <c r="J50" s="65">
        <v>3825.8809603499999</v>
      </c>
      <c r="K50" s="66">
        <v>0</v>
      </c>
      <c r="L50" s="66">
        <v>1.49E-2</v>
      </c>
      <c r="M50" s="66">
        <v>1.8E-3</v>
      </c>
    </row>
    <row r="51" spans="1:13">
      <c r="A51" t="s">
        <v>945</v>
      </c>
      <c r="B51" t="s">
        <v>946</v>
      </c>
      <c r="C51" t="s">
        <v>836</v>
      </c>
      <c r="D51" t="s">
        <v>947</v>
      </c>
      <c r="E51" t="s">
        <v>797</v>
      </c>
      <c r="F51" t="s">
        <v>105</v>
      </c>
      <c r="G51" s="65">
        <v>8935</v>
      </c>
      <c r="H51" s="65">
        <v>9302.5</v>
      </c>
      <c r="I51" s="65">
        <v>0</v>
      </c>
      <c r="J51" s="65">
        <v>2963.1509068750001</v>
      </c>
      <c r="K51" s="66">
        <v>0</v>
      </c>
      <c r="L51" s="66">
        <v>1.1599999999999999E-2</v>
      </c>
      <c r="M51" s="66">
        <v>1.4E-3</v>
      </c>
    </row>
    <row r="52" spans="1:13">
      <c r="A52" s="67" t="s">
        <v>553</v>
      </c>
      <c r="C52" s="14"/>
      <c r="D52" s="14"/>
      <c r="E52" s="14"/>
      <c r="F52" s="14"/>
      <c r="G52" s="69">
        <v>367155</v>
      </c>
      <c r="I52" s="69">
        <v>0</v>
      </c>
      <c r="J52" s="69">
        <v>12284.103420150001</v>
      </c>
      <c r="L52" s="68">
        <v>4.8000000000000001E-2</v>
      </c>
      <c r="M52" s="68">
        <v>5.8999999999999999E-3</v>
      </c>
    </row>
    <row r="53" spans="1:13">
      <c r="A53" t="s">
        <v>948</v>
      </c>
      <c r="B53" t="s">
        <v>949</v>
      </c>
      <c r="C53" t="s">
        <v>555</v>
      </c>
      <c r="D53" t="s">
        <v>950</v>
      </c>
      <c r="E53" t="s">
        <v>797</v>
      </c>
      <c r="F53" t="s">
        <v>105</v>
      </c>
      <c r="G53" s="65">
        <v>347614</v>
      </c>
      <c r="H53" s="65">
        <v>159</v>
      </c>
      <c r="I53" s="65">
        <v>0</v>
      </c>
      <c r="J53" s="65">
        <v>1970.3978169</v>
      </c>
      <c r="K53" s="66">
        <v>0</v>
      </c>
      <c r="L53" s="66">
        <v>7.7000000000000002E-3</v>
      </c>
      <c r="M53" s="66">
        <v>8.9999999999999998E-4</v>
      </c>
    </row>
    <row r="54" spans="1:13">
      <c r="A54" t="s">
        <v>951</v>
      </c>
      <c r="B54" t="s">
        <v>952</v>
      </c>
      <c r="C54" t="s">
        <v>555</v>
      </c>
      <c r="D54" t="s">
        <v>953</v>
      </c>
      <c r="E54" t="s">
        <v>797</v>
      </c>
      <c r="F54" t="s">
        <v>105</v>
      </c>
      <c r="G54" s="65">
        <v>19541</v>
      </c>
      <c r="H54" s="65">
        <v>14805</v>
      </c>
      <c r="I54" s="65">
        <v>0</v>
      </c>
      <c r="J54" s="65">
        <v>10313.70560325</v>
      </c>
      <c r="K54" s="66">
        <v>0</v>
      </c>
      <c r="L54" s="66">
        <v>4.0300000000000002E-2</v>
      </c>
      <c r="M54" s="66">
        <v>4.8999999999999998E-3</v>
      </c>
    </row>
    <row r="55" spans="1:13">
      <c r="A55" s="67" t="s">
        <v>894</v>
      </c>
      <c r="C55" s="14"/>
      <c r="D55" s="14"/>
      <c r="E55" s="14"/>
      <c r="F55" s="14"/>
      <c r="G55" s="69">
        <v>0</v>
      </c>
      <c r="I55" s="69">
        <v>0</v>
      </c>
      <c r="J55" s="69">
        <v>0</v>
      </c>
      <c r="L55" s="68">
        <v>0</v>
      </c>
      <c r="M55" s="68">
        <v>0</v>
      </c>
    </row>
    <row r="56" spans="1:13">
      <c r="A56" t="s">
        <v>228</v>
      </c>
      <c r="B56" t="s">
        <v>228</v>
      </c>
      <c r="C56" s="14"/>
      <c r="D56" s="14"/>
      <c r="E56" t="s">
        <v>228</v>
      </c>
      <c r="F56" t="s">
        <v>228</v>
      </c>
      <c r="G56" s="65">
        <v>0</v>
      </c>
      <c r="H56" s="65">
        <v>0</v>
      </c>
      <c r="J56" s="65">
        <v>0</v>
      </c>
      <c r="K56" s="66">
        <v>0</v>
      </c>
      <c r="L56" s="66">
        <v>0</v>
      </c>
      <c r="M56" s="66">
        <v>0</v>
      </c>
    </row>
    <row r="57" spans="1:13">
      <c r="A57" s="76" t="s">
        <v>235</v>
      </c>
      <c r="C57" s="14"/>
      <c r="D57" s="14"/>
      <c r="E57" s="14"/>
      <c r="F57" s="14"/>
    </row>
    <row r="58" spans="1:13">
      <c r="A58" s="76" t="s">
        <v>291</v>
      </c>
      <c r="C58" s="14"/>
      <c r="D58" s="14"/>
      <c r="E58" s="14"/>
      <c r="F58" s="14"/>
    </row>
    <row r="59" spans="1:13">
      <c r="A59" s="76" t="s">
        <v>292</v>
      </c>
      <c r="C59" s="14"/>
      <c r="D59" s="14"/>
      <c r="E59" s="14"/>
      <c r="F59" s="14"/>
    </row>
    <row r="60" spans="1:13">
      <c r="A60" s="76" t="s">
        <v>293</v>
      </c>
      <c r="C60" s="14"/>
      <c r="D60" s="14"/>
      <c r="E60" s="14"/>
      <c r="F60" s="14"/>
    </row>
    <row r="61" spans="1:13">
      <c r="A61" s="76" t="s">
        <v>294</v>
      </c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</sheetData>
  <dataValidations count="1">
    <dataValidation allowBlank="1" showInputMessage="1" showErrorMessage="1" sqref="J7:M1048576 I8:I1048576 N1:XFD1048576 I1:M6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4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8586098.6999999993</v>
      </c>
      <c r="J10" s="7"/>
      <c r="K10" s="63">
        <v>11855.319459689999</v>
      </c>
      <c r="L10" s="7"/>
      <c r="M10" s="64">
        <v>1</v>
      </c>
      <c r="N10" s="64">
        <v>5.7000000000000002E-3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8561724</v>
      </c>
      <c r="K11" s="69">
        <v>5308.2688799999996</v>
      </c>
      <c r="M11" s="68">
        <v>0.44779999999999998</v>
      </c>
      <c r="N11" s="68">
        <v>2.5000000000000001E-3</v>
      </c>
    </row>
    <row r="12" spans="1:64">
      <c r="A12" s="67" t="s">
        <v>954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H13" t="s">
        <v>228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955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H15" t="s">
        <v>228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8561724</v>
      </c>
      <c r="K16" s="69">
        <v>5308.2688799999996</v>
      </c>
      <c r="M16" s="68">
        <v>0.44779999999999998</v>
      </c>
      <c r="N16" s="68">
        <v>2.5000000000000001E-3</v>
      </c>
    </row>
    <row r="17" spans="1:14">
      <c r="A17" t="s">
        <v>956</v>
      </c>
      <c r="B17" t="s">
        <v>957</v>
      </c>
      <c r="C17" t="s">
        <v>99</v>
      </c>
      <c r="D17" t="s">
        <v>957</v>
      </c>
      <c r="E17" t="s">
        <v>958</v>
      </c>
      <c r="F17" t="s">
        <v>1290</v>
      </c>
      <c r="G17" t="s">
        <v>207</v>
      </c>
      <c r="H17" t="s">
        <v>105</v>
      </c>
      <c r="I17" s="65">
        <v>8561724</v>
      </c>
      <c r="J17" s="65">
        <v>62</v>
      </c>
      <c r="K17" s="65">
        <v>5308.2688799999996</v>
      </c>
      <c r="L17" s="66">
        <v>2.12E-2</v>
      </c>
      <c r="M17" s="66">
        <v>0.44779999999999998</v>
      </c>
      <c r="N17" s="66">
        <v>2.5000000000000001E-3</v>
      </c>
    </row>
    <row r="18" spans="1:14">
      <c r="A18" s="67" t="s">
        <v>553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H19" t="s">
        <v>228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233</v>
      </c>
      <c r="B20" s="14"/>
      <c r="C20" s="14"/>
      <c r="D20" s="14"/>
      <c r="I20" s="69">
        <v>24374.7</v>
      </c>
      <c r="K20" s="69">
        <v>6547.0505796899997</v>
      </c>
      <c r="M20" s="68">
        <v>0.55220000000000002</v>
      </c>
      <c r="N20" s="68">
        <v>3.0999999999999999E-3</v>
      </c>
    </row>
    <row r="21" spans="1:14">
      <c r="A21" s="67" t="s">
        <v>954</v>
      </c>
      <c r="B21" s="14"/>
      <c r="C21" s="14"/>
      <c r="D21" s="14"/>
      <c r="I21" s="69">
        <v>4384.7</v>
      </c>
      <c r="K21" s="69">
        <v>1626.1403156649999</v>
      </c>
      <c r="M21" s="68">
        <v>0.13719999999999999</v>
      </c>
      <c r="N21" s="68">
        <v>8.0000000000000004E-4</v>
      </c>
    </row>
    <row r="22" spans="1:14">
      <c r="A22" t="s">
        <v>959</v>
      </c>
      <c r="B22" t="s">
        <v>960</v>
      </c>
      <c r="C22" t="s">
        <v>122</v>
      </c>
      <c r="D22" t="s">
        <v>961</v>
      </c>
      <c r="E22" t="s">
        <v>797</v>
      </c>
      <c r="F22" t="s">
        <v>240</v>
      </c>
      <c r="G22" t="s">
        <v>575</v>
      </c>
      <c r="H22" t="s">
        <v>105</v>
      </c>
      <c r="I22" s="65">
        <v>4384.7</v>
      </c>
      <c r="J22" s="65">
        <v>10403</v>
      </c>
      <c r="K22" s="65">
        <v>1626.1403156649999</v>
      </c>
      <c r="L22" s="66">
        <v>0</v>
      </c>
      <c r="M22" s="66">
        <v>0.13719999999999999</v>
      </c>
      <c r="N22" s="66">
        <v>8.0000000000000004E-4</v>
      </c>
    </row>
    <row r="23" spans="1:14">
      <c r="A23" s="67" t="s">
        <v>955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H24" t="s">
        <v>228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19990</v>
      </c>
      <c r="K25" s="69">
        <v>4920.9102640250003</v>
      </c>
      <c r="M25" s="68">
        <v>0.41510000000000002</v>
      </c>
      <c r="N25" s="68">
        <v>2.3999999999999998E-3</v>
      </c>
    </row>
    <row r="26" spans="1:14">
      <c r="A26" t="s">
        <v>962</v>
      </c>
      <c r="B26" t="s">
        <v>963</v>
      </c>
      <c r="C26" t="s">
        <v>122</v>
      </c>
      <c r="D26" t="s">
        <v>964</v>
      </c>
      <c r="E26" t="s">
        <v>797</v>
      </c>
      <c r="F26" t="s">
        <v>228</v>
      </c>
      <c r="G26" t="s">
        <v>420</v>
      </c>
      <c r="H26" t="s">
        <v>105</v>
      </c>
      <c r="I26" s="65">
        <v>19990</v>
      </c>
      <c r="J26" s="65">
        <v>6905.15</v>
      </c>
      <c r="K26" s="65">
        <v>4920.9102640250003</v>
      </c>
      <c r="L26" s="66">
        <v>0</v>
      </c>
      <c r="M26" s="66">
        <v>0.41510000000000002</v>
      </c>
      <c r="N26" s="66">
        <v>2.3999999999999998E-3</v>
      </c>
    </row>
    <row r="27" spans="1:14">
      <c r="A27" s="67" t="s">
        <v>553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228</v>
      </c>
      <c r="B28" t="s">
        <v>228</v>
      </c>
      <c r="C28" s="14"/>
      <c r="D28" s="14"/>
      <c r="E28" t="s">
        <v>228</v>
      </c>
      <c r="F28" t="s">
        <v>228</v>
      </c>
      <c r="H28" t="s">
        <v>228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6" t="s">
        <v>235</v>
      </c>
      <c r="B29" s="14"/>
      <c r="C29" s="14"/>
      <c r="D29" s="14"/>
    </row>
    <row r="30" spans="1:14">
      <c r="A30" s="76" t="s">
        <v>291</v>
      </c>
      <c r="B30" s="14"/>
      <c r="C30" s="14"/>
      <c r="D30" s="14"/>
    </row>
    <row r="31" spans="1:14">
      <c r="A31" s="76" t="s">
        <v>292</v>
      </c>
      <c r="B31" s="14"/>
      <c r="C31" s="14"/>
      <c r="D31" s="14"/>
    </row>
    <row r="32" spans="1:14">
      <c r="A32" s="76" t="s">
        <v>293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965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228</v>
      </c>
      <c r="B13" t="s">
        <v>228</v>
      </c>
      <c r="C13" s="14"/>
      <c r="D13" t="s">
        <v>228</v>
      </c>
      <c r="E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233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966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228</v>
      </c>
      <c r="B16" t="s">
        <v>228</v>
      </c>
      <c r="C16" s="14"/>
      <c r="D16" t="s">
        <v>228</v>
      </c>
      <c r="E16" t="s">
        <v>228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6" t="s">
        <v>235</v>
      </c>
      <c r="C17" s="14"/>
      <c r="D17" s="14"/>
    </row>
    <row r="18" spans="1:4">
      <c r="A18" s="76" t="s">
        <v>291</v>
      </c>
      <c r="C18" s="14"/>
      <c r="D18" s="14"/>
    </row>
    <row r="19" spans="1:4">
      <c r="A19" s="76" t="s">
        <v>292</v>
      </c>
      <c r="C19" s="14"/>
      <c r="D19" s="14"/>
    </row>
    <row r="20" spans="1:4">
      <c r="A20" s="76" t="s">
        <v>293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52380</v>
      </c>
      <c r="G10" s="7"/>
      <c r="H10" s="63">
        <v>668.79682000000003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-220</v>
      </c>
      <c r="H11" s="69">
        <v>-407.22</v>
      </c>
      <c r="J11" s="68">
        <v>-0.6089</v>
      </c>
      <c r="K11" s="68">
        <v>-2.0000000000000001E-4</v>
      </c>
    </row>
    <row r="12" spans="1:60">
      <c r="A12" s="67" t="s">
        <v>967</v>
      </c>
      <c r="B12" s="14"/>
      <c r="C12" s="14"/>
      <c r="D12" s="14"/>
      <c r="F12" s="69">
        <v>-220</v>
      </c>
      <c r="H12" s="69">
        <v>-407.22</v>
      </c>
      <c r="J12" s="68">
        <v>-0.6089</v>
      </c>
      <c r="K12" s="68">
        <v>-2.0000000000000001E-4</v>
      </c>
    </row>
    <row r="13" spans="1:60">
      <c r="A13" t="s">
        <v>968</v>
      </c>
      <c r="B13" t="s">
        <v>969</v>
      </c>
      <c r="C13" t="s">
        <v>99</v>
      </c>
      <c r="D13" t="s">
        <v>122</v>
      </c>
      <c r="E13" t="s">
        <v>101</v>
      </c>
      <c r="F13" s="65">
        <v>-220</v>
      </c>
      <c r="G13" s="65">
        <v>185100</v>
      </c>
      <c r="H13" s="65">
        <v>-407.22</v>
      </c>
      <c r="I13" s="66">
        <v>0</v>
      </c>
      <c r="J13" s="66">
        <v>-0.6089</v>
      </c>
      <c r="K13" s="66">
        <v>-2.0000000000000001E-4</v>
      </c>
    </row>
    <row r="14" spans="1:60">
      <c r="A14" s="67" t="s">
        <v>970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228</v>
      </c>
      <c r="B15" t="s">
        <v>228</v>
      </c>
      <c r="C15" s="14"/>
      <c r="D15" t="s">
        <v>228</v>
      </c>
      <c r="E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971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s="14"/>
      <c r="D17" t="s">
        <v>228</v>
      </c>
      <c r="E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s="14"/>
      <c r="D19" t="s">
        <v>228</v>
      </c>
      <c r="E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233</v>
      </c>
      <c r="B20" s="14"/>
      <c r="C20" s="14"/>
      <c r="D20" s="14"/>
      <c r="F20" s="69">
        <v>52600</v>
      </c>
      <c r="H20" s="69">
        <v>1076.0168200000001</v>
      </c>
      <c r="J20" s="68">
        <v>1.6089</v>
      </c>
      <c r="K20" s="68">
        <v>5.0000000000000001E-4</v>
      </c>
    </row>
    <row r="21" spans="1:11">
      <c r="A21" s="67" t="s">
        <v>967</v>
      </c>
      <c r="B21" s="14"/>
      <c r="C21" s="14"/>
      <c r="D21" s="14"/>
      <c r="F21" s="69">
        <v>52600</v>
      </c>
      <c r="H21" s="69">
        <v>1076.0168200000001</v>
      </c>
      <c r="J21" s="68">
        <v>1.6089</v>
      </c>
      <c r="K21" s="68">
        <v>5.0000000000000001E-4</v>
      </c>
    </row>
    <row r="22" spans="1:11">
      <c r="A22" t="s">
        <v>972</v>
      </c>
      <c r="B22" t="s">
        <v>973</v>
      </c>
      <c r="C22" t="s">
        <v>122</v>
      </c>
      <c r="D22" t="s">
        <v>797</v>
      </c>
      <c r="E22" t="s">
        <v>105</v>
      </c>
      <c r="F22" s="65">
        <v>47600</v>
      </c>
      <c r="G22" s="65">
        <v>53</v>
      </c>
      <c r="H22" s="65">
        <v>89.937820000000002</v>
      </c>
      <c r="I22" s="66">
        <v>0</v>
      </c>
      <c r="J22" s="66">
        <v>0.13450000000000001</v>
      </c>
      <c r="K22" s="66">
        <v>0</v>
      </c>
    </row>
    <row r="23" spans="1:11">
      <c r="A23" t="s">
        <v>974</v>
      </c>
      <c r="B23" t="s">
        <v>975</v>
      </c>
      <c r="C23" t="s">
        <v>122</v>
      </c>
      <c r="D23" t="s">
        <v>797</v>
      </c>
      <c r="E23" t="s">
        <v>105</v>
      </c>
      <c r="F23" s="65">
        <v>5000</v>
      </c>
      <c r="G23" s="65">
        <v>5532</v>
      </c>
      <c r="H23" s="65">
        <v>986.07899999999995</v>
      </c>
      <c r="I23" s="66">
        <v>0</v>
      </c>
      <c r="J23" s="66">
        <v>1.4743999999999999</v>
      </c>
      <c r="K23" s="66">
        <v>5.0000000000000001E-4</v>
      </c>
    </row>
    <row r="24" spans="1:11">
      <c r="A24" s="67" t="s">
        <v>976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228</v>
      </c>
      <c r="B25" t="s">
        <v>228</v>
      </c>
      <c r="C25" s="14"/>
      <c r="D25" t="s">
        <v>228</v>
      </c>
      <c r="E25" t="s">
        <v>228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971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228</v>
      </c>
      <c r="B27" t="s">
        <v>228</v>
      </c>
      <c r="C27" s="14"/>
      <c r="D27" t="s">
        <v>228</v>
      </c>
      <c r="E27" t="s">
        <v>228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977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228</v>
      </c>
      <c r="B29" t="s">
        <v>228</v>
      </c>
      <c r="C29" s="14"/>
      <c r="D29" t="s">
        <v>228</v>
      </c>
      <c r="E29" t="s">
        <v>228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553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228</v>
      </c>
      <c r="B31" t="s">
        <v>228</v>
      </c>
      <c r="C31" s="14"/>
      <c r="D31" t="s">
        <v>228</v>
      </c>
      <c r="E31" t="s">
        <v>228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6" t="s">
        <v>235</v>
      </c>
      <c r="B32" s="14"/>
      <c r="C32" s="14"/>
      <c r="D32" s="14"/>
    </row>
    <row r="33" spans="1:4">
      <c r="A33" s="76" t="s">
        <v>291</v>
      </c>
      <c r="B33" s="14"/>
      <c r="C33" s="14"/>
      <c r="D33" s="14"/>
    </row>
    <row r="34" spans="1:4">
      <c r="A34" s="76" t="s">
        <v>292</v>
      </c>
      <c r="B34" s="14"/>
      <c r="C34" s="14"/>
      <c r="D34" s="14"/>
    </row>
    <row r="35" spans="1:4">
      <c r="A35" s="76" t="s">
        <v>293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56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5703125" style="14" customWidth="1"/>
    <col min="54" max="58" width="9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4500610.79</v>
      </c>
      <c r="G10" s="22"/>
      <c r="H10" s="63">
        <v>15921.707983347969</v>
      </c>
      <c r="I10" s="64">
        <v>1</v>
      </c>
      <c r="J10" s="64">
        <v>7.6E-3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228</v>
      </c>
      <c r="B12" t="s">
        <v>228</v>
      </c>
      <c r="C12" s="16"/>
      <c r="D12" t="s">
        <v>228</v>
      </c>
      <c r="E12" t="s">
        <v>228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233</v>
      </c>
      <c r="B13" s="16"/>
      <c r="C13" s="16"/>
      <c r="D13" s="16"/>
      <c r="E13" s="16"/>
      <c r="F13" s="69">
        <v>4500610.79</v>
      </c>
      <c r="G13" s="16"/>
      <c r="H13" s="69">
        <v>15921.707983347969</v>
      </c>
      <c r="I13" s="68">
        <v>1</v>
      </c>
      <c r="J13" s="68">
        <v>7.6E-3</v>
      </c>
      <c r="BD13" s="14" t="s">
        <v>125</v>
      </c>
    </row>
    <row r="14" spans="1:58">
      <c r="A14" t="s">
        <v>978</v>
      </c>
      <c r="B14" t="s">
        <v>979</v>
      </c>
      <c r="C14" t="s">
        <v>122</v>
      </c>
      <c r="D14" t="s">
        <v>797</v>
      </c>
      <c r="E14" t="s">
        <v>105</v>
      </c>
      <c r="F14" s="65">
        <v>670000</v>
      </c>
      <c r="G14" s="65">
        <v>100</v>
      </c>
      <c r="H14" s="65">
        <v>2388.5500000000002</v>
      </c>
      <c r="I14" s="66">
        <v>0.15</v>
      </c>
      <c r="J14" s="66">
        <v>1.1000000000000001E-3</v>
      </c>
      <c r="BD14" s="14" t="s">
        <v>126</v>
      </c>
    </row>
    <row r="15" spans="1:58">
      <c r="A15" t="s">
        <v>980</v>
      </c>
      <c r="B15" t="s">
        <v>981</v>
      </c>
      <c r="C15" t="s">
        <v>122</v>
      </c>
      <c r="D15" t="s">
        <v>797</v>
      </c>
      <c r="E15" t="s">
        <v>105</v>
      </c>
      <c r="F15" s="65">
        <v>254</v>
      </c>
      <c r="G15" s="65">
        <v>0.25697500000000001</v>
      </c>
      <c r="H15" s="65">
        <v>2.3269343224999999E-3</v>
      </c>
      <c r="I15" s="66">
        <v>0</v>
      </c>
      <c r="J15" s="66">
        <v>0</v>
      </c>
      <c r="BD15" s="14" t="s">
        <v>127</v>
      </c>
    </row>
    <row r="16" spans="1:58">
      <c r="A16" t="s">
        <v>982</v>
      </c>
      <c r="B16" t="s">
        <v>983</v>
      </c>
      <c r="C16" t="s">
        <v>122</v>
      </c>
      <c r="D16" t="s">
        <v>797</v>
      </c>
      <c r="E16" t="s">
        <v>105</v>
      </c>
      <c r="F16" s="65">
        <v>-394647.81</v>
      </c>
      <c r="G16" s="65">
        <v>100</v>
      </c>
      <c r="H16" s="65">
        <v>-1406.9194426500001</v>
      </c>
      <c r="I16" s="66">
        <v>-8.8400000000000006E-2</v>
      </c>
      <c r="J16" s="66">
        <v>-6.9999999999999999E-4</v>
      </c>
      <c r="BD16" s="14" t="s">
        <v>128</v>
      </c>
    </row>
    <row r="17" spans="1:56">
      <c r="A17" t="s">
        <v>984</v>
      </c>
      <c r="B17" t="s">
        <v>985</v>
      </c>
      <c r="C17" t="s">
        <v>122</v>
      </c>
      <c r="D17" t="s">
        <v>797</v>
      </c>
      <c r="E17" t="s">
        <v>105</v>
      </c>
      <c r="F17" s="65">
        <v>10</v>
      </c>
      <c r="G17" s="65">
        <v>0.15966</v>
      </c>
      <c r="H17" s="65">
        <v>5.6918790000000001E-5</v>
      </c>
      <c r="I17" s="66">
        <v>0</v>
      </c>
      <c r="J17" s="66">
        <v>0</v>
      </c>
      <c r="BD17" s="14" t="s">
        <v>129</v>
      </c>
    </row>
    <row r="18" spans="1:56">
      <c r="A18" t="s">
        <v>986</v>
      </c>
      <c r="B18" t="s">
        <v>987</v>
      </c>
      <c r="C18" t="s">
        <v>122</v>
      </c>
      <c r="D18" t="s">
        <v>797</v>
      </c>
      <c r="E18" t="s">
        <v>105</v>
      </c>
      <c r="F18" s="65">
        <v>61</v>
      </c>
      <c r="G18" s="65">
        <v>0.77862500000000001</v>
      </c>
      <c r="H18" s="65">
        <v>1.69323685625E-3</v>
      </c>
      <c r="I18" s="66">
        <v>0</v>
      </c>
      <c r="J18" s="66">
        <v>0</v>
      </c>
      <c r="BD18" s="14" t="s">
        <v>130</v>
      </c>
    </row>
    <row r="19" spans="1:56">
      <c r="A19" t="s">
        <v>988</v>
      </c>
      <c r="B19" t="s">
        <v>989</v>
      </c>
      <c r="C19" t="s">
        <v>563</v>
      </c>
      <c r="D19" t="s">
        <v>797</v>
      </c>
      <c r="E19" t="s">
        <v>109</v>
      </c>
      <c r="F19" s="65">
        <v>-64879.24</v>
      </c>
      <c r="G19" s="65">
        <v>100</v>
      </c>
      <c r="H19" s="65">
        <v>-253.04849977200001</v>
      </c>
      <c r="I19" s="66">
        <v>-1.5900000000000001E-2</v>
      </c>
      <c r="J19" s="66">
        <v>-1E-4</v>
      </c>
      <c r="BD19" s="14" t="s">
        <v>131</v>
      </c>
    </row>
    <row r="20" spans="1:56">
      <c r="A20" t="s">
        <v>988</v>
      </c>
      <c r="B20" t="s">
        <v>989</v>
      </c>
      <c r="C20" t="s">
        <v>122</v>
      </c>
      <c r="D20" t="s">
        <v>797</v>
      </c>
      <c r="E20" t="s">
        <v>112</v>
      </c>
      <c r="F20" s="65">
        <v>-120034.7</v>
      </c>
      <c r="G20" s="65">
        <v>100</v>
      </c>
      <c r="H20" s="65">
        <v>-527.98463142000003</v>
      </c>
      <c r="I20" s="66">
        <v>-3.32E-2</v>
      </c>
      <c r="J20" s="66">
        <v>-2.9999999999999997E-4</v>
      </c>
      <c r="BD20" s="14" t="s">
        <v>122</v>
      </c>
    </row>
    <row r="21" spans="1:56">
      <c r="A21" t="s">
        <v>990</v>
      </c>
      <c r="B21" t="s">
        <v>991</v>
      </c>
      <c r="C21" t="s">
        <v>122</v>
      </c>
      <c r="D21" t="s">
        <v>797</v>
      </c>
      <c r="E21" t="s">
        <v>105</v>
      </c>
      <c r="F21" s="65">
        <v>4409847.54</v>
      </c>
      <c r="G21" s="65">
        <v>100</v>
      </c>
      <c r="H21" s="65">
        <v>15721.106480099999</v>
      </c>
      <c r="I21" s="66">
        <v>0.98740000000000006</v>
      </c>
      <c r="J21" s="66">
        <v>7.4999999999999997E-3</v>
      </c>
    </row>
    <row r="22" spans="1:56">
      <c r="A22" s="76" t="s">
        <v>235</v>
      </c>
      <c r="B22" s="16"/>
      <c r="C22" s="16"/>
      <c r="D22" s="16"/>
      <c r="E22" s="16"/>
      <c r="F22" s="16"/>
      <c r="G22" s="16"/>
    </row>
    <row r="23" spans="1:56">
      <c r="A23" s="76" t="s">
        <v>291</v>
      </c>
      <c r="B23" s="16"/>
      <c r="C23" s="16"/>
      <c r="D23" s="16"/>
      <c r="E23" s="16"/>
      <c r="F23" s="16"/>
      <c r="G23" s="16"/>
    </row>
    <row r="24" spans="1:56">
      <c r="A24" s="76" t="s">
        <v>292</v>
      </c>
      <c r="B24" s="16"/>
      <c r="C24" s="16"/>
      <c r="D24" s="16"/>
      <c r="E24" s="16"/>
      <c r="F24" s="16"/>
      <c r="G24" s="16"/>
    </row>
    <row r="25" spans="1:56">
      <c r="A25" s="76" t="s">
        <v>293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4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0" width="0" style="14" hidden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992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228</v>
      </c>
      <c r="B13" t="s">
        <v>228</v>
      </c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993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228</v>
      </c>
      <c r="B15" t="s">
        <v>228</v>
      </c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994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995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996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997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998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994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995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996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997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998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6" t="s">
        <v>235</v>
      </c>
    </row>
    <row r="40" spans="1:16">
      <c r="A40" s="76" t="s">
        <v>291</v>
      </c>
    </row>
    <row r="41" spans="1:16">
      <c r="A41" s="76" t="s">
        <v>292</v>
      </c>
    </row>
    <row r="42" spans="1:16">
      <c r="A42" s="76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29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1" width="0" style="14" hidden="1"/>
    <col min="72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999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228</v>
      </c>
      <c r="B13" t="s">
        <v>228</v>
      </c>
      <c r="C13" t="s">
        <v>228</v>
      </c>
      <c r="F13" s="65">
        <v>0</v>
      </c>
      <c r="G13" t="s">
        <v>228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1000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228</v>
      </c>
      <c r="B15" t="s">
        <v>228</v>
      </c>
      <c r="C15" t="s">
        <v>228</v>
      </c>
      <c r="F15" s="65">
        <v>0</v>
      </c>
      <c r="G15" t="s">
        <v>228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1001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228</v>
      </c>
      <c r="B17" t="s">
        <v>228</v>
      </c>
      <c r="C17" t="s">
        <v>228</v>
      </c>
      <c r="F17" s="65">
        <v>0</v>
      </c>
      <c r="G17" t="s">
        <v>228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1002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228</v>
      </c>
      <c r="B19" t="s">
        <v>228</v>
      </c>
      <c r="C19" t="s">
        <v>228</v>
      </c>
      <c r="F19" s="65">
        <v>0</v>
      </c>
      <c r="G19" t="s">
        <v>228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553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F21" s="65">
        <v>0</v>
      </c>
      <c r="G21" t="s">
        <v>228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228</v>
      </c>
      <c r="B24" t="s">
        <v>228</v>
      </c>
      <c r="C24" t="s">
        <v>228</v>
      </c>
      <c r="F24" s="65">
        <v>0</v>
      </c>
      <c r="G24" t="s">
        <v>228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1003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228</v>
      </c>
      <c r="B26" t="s">
        <v>228</v>
      </c>
      <c r="C26" t="s">
        <v>228</v>
      </c>
      <c r="F26" s="65">
        <v>0</v>
      </c>
      <c r="G26" t="s">
        <v>228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6" t="s">
        <v>291</v>
      </c>
    </row>
    <row r="28" spans="1:15">
      <c r="A28" s="76" t="s">
        <v>292</v>
      </c>
    </row>
    <row r="29" spans="1:15">
      <c r="A29" s="76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8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1004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I13" s="65">
        <v>0</v>
      </c>
      <c r="J13" t="s">
        <v>228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1005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I15" s="65">
        <v>0</v>
      </c>
      <c r="J15" t="s">
        <v>228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228</v>
      </c>
      <c r="B17" t="s">
        <v>228</v>
      </c>
      <c r="C17" s="14"/>
      <c r="D17" s="14"/>
      <c r="E17" t="s">
        <v>228</v>
      </c>
      <c r="F17" t="s">
        <v>228</v>
      </c>
      <c r="I17" s="65">
        <v>0</v>
      </c>
      <c r="J17" t="s">
        <v>228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553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I19" s="65">
        <v>0</v>
      </c>
      <c r="J19" t="s">
        <v>228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233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1006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I22" s="65">
        <v>0</v>
      </c>
      <c r="J22" t="s">
        <v>228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1007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I24" s="65">
        <v>0</v>
      </c>
      <c r="J24" t="s">
        <v>228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6" t="s">
        <v>235</v>
      </c>
      <c r="C25" s="14"/>
      <c r="D25" s="14"/>
      <c r="E25" s="14"/>
    </row>
    <row r="26" spans="1:18">
      <c r="A26" s="76" t="s">
        <v>291</v>
      </c>
      <c r="C26" s="14"/>
      <c r="D26" s="14"/>
      <c r="E26" s="14"/>
    </row>
    <row r="27" spans="1:18">
      <c r="A27" s="76" t="s">
        <v>292</v>
      </c>
      <c r="C27" s="14"/>
      <c r="D27" s="14"/>
      <c r="E27" s="14"/>
    </row>
    <row r="28" spans="1:18">
      <c r="A28" s="76" t="s">
        <v>293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A51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6.7109375" style="14" hidden="1"/>
    <col min="20" max="20" width="7.7109375" style="14" hidden="1"/>
    <col min="21" max="21" width="7.140625" style="14" hidden="1"/>
    <col min="22" max="22" width="6" style="14" hidden="1"/>
    <col min="23" max="23" width="7.85546875" style="14" hidden="1"/>
    <col min="24" max="24" width="8.140625" style="14" hidden="1"/>
    <col min="25" max="25" width="6.28515625" style="14" hidden="1"/>
    <col min="26" max="26" width="8" style="14" hidden="1"/>
    <col min="27" max="27" width="8.7109375" style="14" hidden="1"/>
    <col min="28" max="28" width="10" style="14" hidden="1"/>
    <col min="29" max="29" width="9.5703125" style="14" hidden="1"/>
    <col min="30" max="30" width="6.140625" style="14" hidden="1"/>
    <col min="31" max="32" width="5.7109375" style="14" hidden="1"/>
    <col min="33" max="33" width="6.85546875" style="14" hidden="1"/>
    <col min="34" max="34" width="6.42578125" style="14" hidden="1"/>
    <col min="35" max="35" width="6.7109375" style="14" hidden="1"/>
    <col min="36" max="36" width="7.28515625" style="14" hidden="1"/>
    <col min="37" max="48" width="5.7109375" style="14" hidden="1"/>
    <col min="49" max="49" width="9.140625" style="14" hidden="1"/>
    <col min="50" max="79" width="0" style="14" hidden="1"/>
    <col min="80" max="16384" width="9.140625" style="14" hidden="1"/>
  </cols>
  <sheetData>
    <row r="1" spans="1:79">
      <c r="A1" s="2" t="s">
        <v>0</v>
      </c>
      <c r="B1" t="s">
        <v>196</v>
      </c>
    </row>
    <row r="2" spans="1:79">
      <c r="A2" s="2" t="s">
        <v>1</v>
      </c>
      <c r="B2" t="s">
        <v>197</v>
      </c>
    </row>
    <row r="3" spans="1:79">
      <c r="A3" s="2" t="s">
        <v>2</v>
      </c>
      <c r="B3" t="s">
        <v>198</v>
      </c>
    </row>
    <row r="4" spans="1:79">
      <c r="A4" s="2" t="s">
        <v>3</v>
      </c>
      <c r="B4" t="s">
        <v>199</v>
      </c>
    </row>
    <row r="5" spans="1:79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79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79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103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S7" s="14"/>
      <c r="BX7" s="14"/>
    </row>
    <row r="8" spans="1:79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X8" s="14"/>
    </row>
    <row r="9" spans="1:7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BX9" s="14"/>
    </row>
    <row r="10" spans="1:79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3.45</v>
      </c>
      <c r="J10" s="7"/>
      <c r="K10" s="7"/>
      <c r="L10" s="64">
        <v>5.0099999999999999E-2</v>
      </c>
      <c r="M10" s="63">
        <v>25621600.789999999</v>
      </c>
      <c r="N10" s="7"/>
      <c r="O10" s="63">
        <v>29371.744860722814</v>
      </c>
      <c r="P10" s="7"/>
      <c r="Q10" s="64">
        <v>1</v>
      </c>
      <c r="R10" s="64">
        <v>1.41E-2</v>
      </c>
      <c r="BX10" s="14"/>
      <c r="CA10" s="14"/>
    </row>
    <row r="11" spans="1:79">
      <c r="A11" s="67" t="s">
        <v>202</v>
      </c>
      <c r="B11" s="14"/>
      <c r="C11" s="14"/>
      <c r="D11" s="14"/>
      <c r="I11" s="69">
        <v>3.45</v>
      </c>
      <c r="L11" s="68">
        <v>5.0099999999999999E-2</v>
      </c>
      <c r="M11" s="69">
        <v>25621600.789999999</v>
      </c>
      <c r="O11" s="69">
        <v>29371.744860722814</v>
      </c>
      <c r="Q11" s="68">
        <v>1</v>
      </c>
      <c r="R11" s="68">
        <v>1.41E-2</v>
      </c>
    </row>
    <row r="12" spans="1:79">
      <c r="A12" s="67" t="s">
        <v>1004</v>
      </c>
      <c r="B12" s="14"/>
      <c r="C12" s="14"/>
      <c r="D12" s="14"/>
      <c r="I12" s="69">
        <v>1.67</v>
      </c>
      <c r="L12" s="68">
        <v>5.5100000000000003E-2</v>
      </c>
      <c r="M12" s="69">
        <v>3674694.61</v>
      </c>
      <c r="O12" s="69">
        <v>3544.403180700946</v>
      </c>
      <c r="Q12" s="68">
        <v>0.1207</v>
      </c>
      <c r="R12" s="68">
        <v>1.6999999999999999E-3</v>
      </c>
    </row>
    <row r="13" spans="1:79">
      <c r="A13" t="s">
        <v>1008</v>
      </c>
      <c r="B13" t="s">
        <v>1009</v>
      </c>
      <c r="C13" t="s">
        <v>122</v>
      </c>
      <c r="D13" t="s">
        <v>1010</v>
      </c>
      <c r="E13" t="s">
        <v>127</v>
      </c>
      <c r="F13" t="s">
        <v>1296</v>
      </c>
      <c r="G13" t="s">
        <v>149</v>
      </c>
      <c r="H13" t="s">
        <v>1011</v>
      </c>
      <c r="I13" s="65">
        <v>1.67</v>
      </c>
      <c r="J13" t="s">
        <v>101</v>
      </c>
      <c r="K13" s="66">
        <v>3.15E-2</v>
      </c>
      <c r="L13" s="66">
        <v>5.5100000000000003E-2</v>
      </c>
      <c r="M13" s="65">
        <v>3604600</v>
      </c>
      <c r="N13" s="65">
        <v>98.33</v>
      </c>
      <c r="O13" s="65">
        <v>3544.4031799999998</v>
      </c>
      <c r="P13" s="66">
        <v>8.8000000000000005E-3</v>
      </c>
      <c r="Q13" s="66">
        <v>0.1207</v>
      </c>
      <c r="R13" s="66">
        <v>1.6999999999999999E-3</v>
      </c>
    </row>
    <row r="14" spans="1:79">
      <c r="A14" t="s">
        <v>1012</v>
      </c>
      <c r="B14" t="s">
        <v>1013</v>
      </c>
      <c r="C14" t="s">
        <v>122</v>
      </c>
      <c r="D14" t="s">
        <v>1014</v>
      </c>
      <c r="E14" t="s">
        <v>1015</v>
      </c>
      <c r="F14" t="s">
        <v>1303</v>
      </c>
      <c r="G14" t="s">
        <v>207</v>
      </c>
      <c r="H14" t="s">
        <v>1016</v>
      </c>
      <c r="I14" s="65">
        <v>0</v>
      </c>
      <c r="J14" t="s">
        <v>101</v>
      </c>
      <c r="K14" s="66">
        <v>0</v>
      </c>
      <c r="L14" s="66">
        <v>0</v>
      </c>
      <c r="M14" s="65">
        <v>5384.35</v>
      </c>
      <c r="N14" s="65">
        <v>9.9999999999999995E-7</v>
      </c>
      <c r="O14" s="65">
        <v>5.3843500000000002E-8</v>
      </c>
      <c r="P14" s="66">
        <v>0</v>
      </c>
      <c r="Q14" s="66">
        <v>0</v>
      </c>
      <c r="R14" s="66">
        <v>0</v>
      </c>
    </row>
    <row r="15" spans="1:79">
      <c r="A15" t="s">
        <v>1017</v>
      </c>
      <c r="B15" t="s">
        <v>1018</v>
      </c>
      <c r="C15" t="s">
        <v>122</v>
      </c>
      <c r="D15" t="s">
        <v>1014</v>
      </c>
      <c r="E15" t="s">
        <v>1015</v>
      </c>
      <c r="F15" t="s">
        <v>1303</v>
      </c>
      <c r="G15" t="s">
        <v>207</v>
      </c>
      <c r="H15" t="s">
        <v>1016</v>
      </c>
      <c r="I15" s="65">
        <v>0</v>
      </c>
      <c r="J15" t="s">
        <v>101</v>
      </c>
      <c r="K15" s="66">
        <v>0</v>
      </c>
      <c r="L15" s="66">
        <v>0</v>
      </c>
      <c r="M15" s="65">
        <v>8088.67</v>
      </c>
      <c r="N15" s="65">
        <v>9.9999999999999995E-7</v>
      </c>
      <c r="O15" s="65">
        <v>8.0886699999999999E-8</v>
      </c>
      <c r="P15" s="66">
        <v>0</v>
      </c>
      <c r="Q15" s="66">
        <v>0</v>
      </c>
      <c r="R15" s="66">
        <v>0</v>
      </c>
    </row>
    <row r="16" spans="1:79">
      <c r="A16" t="s">
        <v>1019</v>
      </c>
      <c r="B16" t="s">
        <v>1020</v>
      </c>
      <c r="C16" t="s">
        <v>122</v>
      </c>
      <c r="D16" t="s">
        <v>1014</v>
      </c>
      <c r="E16" t="s">
        <v>1015</v>
      </c>
      <c r="F16" t="s">
        <v>1303</v>
      </c>
      <c r="G16" t="s">
        <v>207</v>
      </c>
      <c r="H16" t="s">
        <v>1016</v>
      </c>
      <c r="I16" s="65">
        <v>0</v>
      </c>
      <c r="J16" t="s">
        <v>101</v>
      </c>
      <c r="K16" s="66">
        <v>0</v>
      </c>
      <c r="L16" s="66">
        <v>0</v>
      </c>
      <c r="M16" s="65">
        <v>56621.59</v>
      </c>
      <c r="N16" s="65">
        <v>9.9999999999999995E-7</v>
      </c>
      <c r="O16" s="65">
        <v>5.6621589999999995E-7</v>
      </c>
      <c r="P16" s="66">
        <v>6.9999999999999999E-4</v>
      </c>
      <c r="Q16" s="66">
        <v>0</v>
      </c>
      <c r="R16" s="66">
        <v>0</v>
      </c>
    </row>
    <row r="17" spans="1:18">
      <c r="A17" s="67" t="s">
        <v>1005</v>
      </c>
      <c r="B17" s="14"/>
      <c r="C17" s="14"/>
      <c r="D17" s="14"/>
      <c r="I17" s="69">
        <v>4.8</v>
      </c>
      <c r="L17" s="68">
        <v>6.6000000000000003E-2</v>
      </c>
      <c r="M17" s="69">
        <v>19981050.870000001</v>
      </c>
      <c r="O17" s="69">
        <v>18773.224532447999</v>
      </c>
      <c r="Q17" s="68">
        <v>0.63919999999999999</v>
      </c>
      <c r="R17" s="68">
        <v>8.9999999999999993E-3</v>
      </c>
    </row>
    <row r="18" spans="1:18">
      <c r="A18" t="s">
        <v>1021</v>
      </c>
      <c r="B18" t="s">
        <v>1022</v>
      </c>
      <c r="C18" t="s">
        <v>122</v>
      </c>
      <c r="D18" t="s">
        <v>452</v>
      </c>
      <c r="E18" t="s">
        <v>131</v>
      </c>
      <c r="F18" t="s">
        <v>1293</v>
      </c>
      <c r="G18" t="s">
        <v>207</v>
      </c>
      <c r="H18" t="s">
        <v>1023</v>
      </c>
      <c r="I18" s="65">
        <v>6.96</v>
      </c>
      <c r="J18" t="s">
        <v>101</v>
      </c>
      <c r="K18" s="66">
        <v>3.5999999999999997E-2</v>
      </c>
      <c r="L18" s="66">
        <v>4.99E-2</v>
      </c>
      <c r="M18" s="65">
        <v>6312000</v>
      </c>
      <c r="N18" s="65">
        <v>92.38</v>
      </c>
      <c r="O18" s="65">
        <v>5831.0255999999999</v>
      </c>
      <c r="P18" s="66">
        <v>1.0500000000000001E-2</v>
      </c>
      <c r="Q18" s="66">
        <v>0.19850000000000001</v>
      </c>
      <c r="R18" s="66">
        <v>2.8E-3</v>
      </c>
    </row>
    <row r="19" spans="1:18">
      <c r="A19" t="s">
        <v>1024</v>
      </c>
      <c r="B19" t="s">
        <v>1025</v>
      </c>
      <c r="C19" t="s">
        <v>122</v>
      </c>
      <c r="D19" t="s">
        <v>1026</v>
      </c>
      <c r="E19" t="s">
        <v>127</v>
      </c>
      <c r="F19" t="s">
        <v>1293</v>
      </c>
      <c r="G19" t="s">
        <v>207</v>
      </c>
      <c r="H19" t="s">
        <v>1027</v>
      </c>
      <c r="I19" s="65">
        <v>1.9</v>
      </c>
      <c r="J19" t="s">
        <v>101</v>
      </c>
      <c r="K19" s="66">
        <v>2.1899999999999999E-2</v>
      </c>
      <c r="L19" s="66">
        <v>8.8700000000000001E-2</v>
      </c>
      <c r="M19" s="65">
        <v>4291609.2</v>
      </c>
      <c r="N19" s="65">
        <v>100.85</v>
      </c>
      <c r="O19" s="65">
        <v>4328.0878782</v>
      </c>
      <c r="P19" s="66">
        <v>4.3E-3</v>
      </c>
      <c r="Q19" s="66">
        <v>0.1474</v>
      </c>
      <c r="R19" s="66">
        <v>2.0999999999999999E-3</v>
      </c>
    </row>
    <row r="20" spans="1:18">
      <c r="A20" t="s">
        <v>1028</v>
      </c>
      <c r="B20" t="s">
        <v>1029</v>
      </c>
      <c r="C20" t="s">
        <v>122</v>
      </c>
      <c r="D20" t="s">
        <v>1030</v>
      </c>
      <c r="E20" t="s">
        <v>127</v>
      </c>
      <c r="F20" t="s">
        <v>1296</v>
      </c>
      <c r="G20" t="s">
        <v>149</v>
      </c>
      <c r="H20" t="s">
        <v>416</v>
      </c>
      <c r="I20" s="65">
        <v>1.94</v>
      </c>
      <c r="J20" t="s">
        <v>101</v>
      </c>
      <c r="K20" s="66">
        <v>3.4200000000000001E-2</v>
      </c>
      <c r="L20" s="66">
        <v>3.4599999999999999E-2</v>
      </c>
      <c r="M20" s="65">
        <v>73164.800000000003</v>
      </c>
      <c r="N20" s="65">
        <v>101.55</v>
      </c>
      <c r="O20" s="65">
        <v>74.298854399999996</v>
      </c>
      <c r="P20" s="66">
        <v>5.0000000000000001E-4</v>
      </c>
      <c r="Q20" s="66">
        <v>2.5000000000000001E-3</v>
      </c>
      <c r="R20" s="66">
        <v>0</v>
      </c>
    </row>
    <row r="21" spans="1:18">
      <c r="A21" t="s">
        <v>1031</v>
      </c>
      <c r="B21" t="s">
        <v>1032</v>
      </c>
      <c r="C21" t="s">
        <v>122</v>
      </c>
      <c r="D21" t="s">
        <v>1033</v>
      </c>
      <c r="E21" t="s">
        <v>111</v>
      </c>
      <c r="F21" t="s">
        <v>1296</v>
      </c>
      <c r="G21" t="s">
        <v>149</v>
      </c>
      <c r="H21" t="s">
        <v>1034</v>
      </c>
      <c r="I21" s="65">
        <v>5.05</v>
      </c>
      <c r="J21" t="s">
        <v>101</v>
      </c>
      <c r="K21" s="66">
        <v>4.4699999999999997E-2</v>
      </c>
      <c r="L21" s="66">
        <v>6.2399999999999997E-2</v>
      </c>
      <c r="M21" s="65">
        <v>6039276.8700000001</v>
      </c>
      <c r="N21" s="65">
        <v>93.04</v>
      </c>
      <c r="O21" s="65">
        <v>5618.9431998480004</v>
      </c>
      <c r="P21" s="66">
        <v>0.01</v>
      </c>
      <c r="Q21" s="66">
        <v>0.1913</v>
      </c>
      <c r="R21" s="66">
        <v>2.7000000000000001E-3</v>
      </c>
    </row>
    <row r="22" spans="1:18">
      <c r="A22" t="s">
        <v>1035</v>
      </c>
      <c r="B22" t="s">
        <v>1036</v>
      </c>
      <c r="C22" t="s">
        <v>122</v>
      </c>
      <c r="D22" t="s">
        <v>1037</v>
      </c>
      <c r="E22" t="s">
        <v>472</v>
      </c>
      <c r="F22" t="s">
        <v>1298</v>
      </c>
      <c r="G22" t="s">
        <v>149</v>
      </c>
      <c r="H22" t="s">
        <v>1038</v>
      </c>
      <c r="I22" s="65">
        <v>4.3899999999999997</v>
      </c>
      <c r="J22" t="s">
        <v>101</v>
      </c>
      <c r="K22" s="66">
        <v>4.2999999999999997E-2</v>
      </c>
      <c r="L22" s="66">
        <v>7.22E-2</v>
      </c>
      <c r="M22" s="65">
        <v>3265000</v>
      </c>
      <c r="N22" s="65">
        <v>89.46</v>
      </c>
      <c r="O22" s="65">
        <v>2920.8690000000001</v>
      </c>
      <c r="P22" s="66">
        <v>1.6E-2</v>
      </c>
      <c r="Q22" s="66">
        <v>9.9400000000000002E-2</v>
      </c>
      <c r="R22" s="66">
        <v>1.4E-3</v>
      </c>
    </row>
    <row r="23" spans="1:18">
      <c r="A23" s="67" t="s">
        <v>296</v>
      </c>
      <c r="B23" s="14"/>
      <c r="C23" s="14"/>
      <c r="D23" s="14"/>
      <c r="I23" s="69">
        <v>2.48</v>
      </c>
      <c r="L23" s="68">
        <v>0.44540000000000002</v>
      </c>
      <c r="M23" s="69">
        <v>53855.31</v>
      </c>
      <c r="O23" s="69">
        <v>70.156659573870002</v>
      </c>
      <c r="Q23" s="68">
        <v>2.3999999999999998E-3</v>
      </c>
      <c r="R23" s="68">
        <v>0</v>
      </c>
    </row>
    <row r="24" spans="1:18">
      <c r="A24" t="s">
        <v>1039</v>
      </c>
      <c r="B24" t="s">
        <v>1040</v>
      </c>
      <c r="C24" t="s">
        <v>122</v>
      </c>
      <c r="D24" t="s">
        <v>1041</v>
      </c>
      <c r="E24" t="s">
        <v>126</v>
      </c>
      <c r="F24" t="s">
        <v>1304</v>
      </c>
      <c r="G24" t="s">
        <v>207</v>
      </c>
      <c r="H24" t="s">
        <v>1016</v>
      </c>
      <c r="I24" s="65">
        <v>2.92</v>
      </c>
      <c r="J24" t="s">
        <v>105</v>
      </c>
      <c r="K24" s="66">
        <v>0.03</v>
      </c>
      <c r="L24" s="66">
        <v>0.51470000000000005</v>
      </c>
      <c r="M24" s="65">
        <v>48820</v>
      </c>
      <c r="N24" s="65">
        <v>31.38</v>
      </c>
      <c r="O24" s="65">
        <v>54.614787540000002</v>
      </c>
      <c r="P24" s="66">
        <v>0</v>
      </c>
      <c r="Q24" s="66">
        <v>1.9E-3</v>
      </c>
      <c r="R24" s="66">
        <v>0</v>
      </c>
    </row>
    <row r="25" spans="1:18">
      <c r="A25" t="s">
        <v>1042</v>
      </c>
      <c r="B25" t="s">
        <v>1043</v>
      </c>
      <c r="C25" t="s">
        <v>122</v>
      </c>
      <c r="D25" t="s">
        <v>1041</v>
      </c>
      <c r="E25" t="s">
        <v>126</v>
      </c>
      <c r="F25" t="s">
        <v>1304</v>
      </c>
      <c r="G25" t="s">
        <v>207</v>
      </c>
      <c r="H25" t="s">
        <v>1016</v>
      </c>
      <c r="I25" s="65">
        <v>0.93</v>
      </c>
      <c r="J25" t="s">
        <v>105</v>
      </c>
      <c r="K25" s="66">
        <v>3.1300000000000001E-2</v>
      </c>
      <c r="L25" s="66">
        <v>0.2021</v>
      </c>
      <c r="M25" s="65">
        <v>5035.3100000000004</v>
      </c>
      <c r="N25" s="65">
        <v>86.58</v>
      </c>
      <c r="O25" s="65">
        <v>15.54187203387</v>
      </c>
      <c r="P25" s="66">
        <v>0</v>
      </c>
      <c r="Q25" s="66">
        <v>5.0000000000000001E-4</v>
      </c>
      <c r="R25" s="66">
        <v>0</v>
      </c>
    </row>
    <row r="26" spans="1:18">
      <c r="A26" s="67" t="s">
        <v>553</v>
      </c>
      <c r="B26" s="14"/>
      <c r="C26" s="14"/>
      <c r="D26" s="14"/>
      <c r="I26" s="69">
        <v>0.74</v>
      </c>
      <c r="L26" s="68">
        <v>8.0000000000000004E-4</v>
      </c>
      <c r="M26" s="69">
        <v>1912000</v>
      </c>
      <c r="O26" s="69">
        <v>6983.9604879999997</v>
      </c>
      <c r="Q26" s="68">
        <v>0.23780000000000001</v>
      </c>
      <c r="R26" s="68">
        <v>3.3E-3</v>
      </c>
    </row>
    <row r="27" spans="1:18">
      <c r="A27" t="s">
        <v>1044</v>
      </c>
      <c r="B27" t="s">
        <v>1045</v>
      </c>
      <c r="C27" t="s">
        <v>122</v>
      </c>
      <c r="D27" t="s">
        <v>1046</v>
      </c>
      <c r="E27" t="s">
        <v>632</v>
      </c>
      <c r="F27" t="s">
        <v>1291</v>
      </c>
      <c r="G27" t="s">
        <v>207</v>
      </c>
      <c r="H27" t="s">
        <v>326</v>
      </c>
      <c r="I27" s="65">
        <v>0.74</v>
      </c>
      <c r="J27" t="s">
        <v>105</v>
      </c>
      <c r="K27" s="66">
        <v>4.4400000000000002E-2</v>
      </c>
      <c r="L27" s="66">
        <v>8.0000000000000004E-4</v>
      </c>
      <c r="M27" s="65">
        <v>1912000</v>
      </c>
      <c r="N27" s="65">
        <v>102.46</v>
      </c>
      <c r="O27" s="65">
        <v>6983.9604879999997</v>
      </c>
      <c r="P27" s="66">
        <v>6.0000000000000001E-3</v>
      </c>
      <c r="Q27" s="66">
        <v>0.23780000000000001</v>
      </c>
      <c r="R27" s="66">
        <v>3.3E-3</v>
      </c>
    </row>
    <row r="28" spans="1:18">
      <c r="A28" s="67" t="s">
        <v>233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297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228</v>
      </c>
      <c r="B30" t="s">
        <v>228</v>
      </c>
      <c r="C30" s="14"/>
      <c r="D30" s="14"/>
      <c r="E30" t="s">
        <v>228</v>
      </c>
      <c r="F30" t="s">
        <v>228</v>
      </c>
      <c r="I30" s="65">
        <v>0</v>
      </c>
      <c r="J30" t="s">
        <v>228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298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228</v>
      </c>
      <c r="B32" t="s">
        <v>228</v>
      </c>
      <c r="C32" s="14"/>
      <c r="D32" s="14"/>
      <c r="E32" t="s">
        <v>228</v>
      </c>
      <c r="F32" t="s">
        <v>228</v>
      </c>
      <c r="I32" s="65">
        <v>0</v>
      </c>
      <c r="J32" t="s">
        <v>228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76" t="s">
        <v>235</v>
      </c>
      <c r="B33" s="14"/>
      <c r="C33" s="14"/>
      <c r="D33" s="14"/>
    </row>
    <row r="34" spans="1:4">
      <c r="A34" s="76" t="s">
        <v>291</v>
      </c>
      <c r="B34" s="14"/>
      <c r="C34" s="14"/>
      <c r="D34" s="14"/>
    </row>
    <row r="35" spans="1:4">
      <c r="A35" s="76" t="s">
        <v>292</v>
      </c>
      <c r="B35" s="14"/>
      <c r="C35" s="14"/>
      <c r="D35" s="14"/>
    </row>
    <row r="36" spans="1:4">
      <c r="A36" s="76" t="s">
        <v>293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9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7" width="0" style="14" hidden="1"/>
    <col min="98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4577179.5599999996</v>
      </c>
      <c r="H10" s="7"/>
      <c r="I10" s="63">
        <v>138955.02520785001</v>
      </c>
      <c r="J10" s="7"/>
      <c r="K10" s="64">
        <v>1</v>
      </c>
      <c r="L10" s="64">
        <v>6.6600000000000006E-2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248840.59</v>
      </c>
      <c r="I11" s="69">
        <v>122073.204723159</v>
      </c>
      <c r="K11" s="68">
        <v>0.87849999999999995</v>
      </c>
      <c r="L11" s="68">
        <v>5.8500000000000003E-2</v>
      </c>
    </row>
    <row r="12" spans="1:97">
      <c r="A12" t="s">
        <v>1047</v>
      </c>
      <c r="B12" t="s">
        <v>1048</v>
      </c>
      <c r="C12" t="s">
        <v>122</v>
      </c>
      <c r="D12" t="s">
        <v>1049</v>
      </c>
      <c r="E12" t="s">
        <v>111</v>
      </c>
      <c r="F12" t="s">
        <v>101</v>
      </c>
      <c r="G12" s="65">
        <v>49320</v>
      </c>
      <c r="H12" s="65">
        <v>59513.8</v>
      </c>
      <c r="I12" s="65">
        <v>29352.206160000002</v>
      </c>
      <c r="J12" s="66">
        <v>0</v>
      </c>
      <c r="K12" s="66">
        <v>0.2112</v>
      </c>
      <c r="L12" s="66">
        <v>1.41E-2</v>
      </c>
    </row>
    <row r="13" spans="1:97">
      <c r="A13" t="s">
        <v>1050</v>
      </c>
      <c r="B13" t="s">
        <v>1051</v>
      </c>
      <c r="C13" t="s">
        <v>122</v>
      </c>
      <c r="D13" t="s">
        <v>1052</v>
      </c>
      <c r="E13" t="s">
        <v>640</v>
      </c>
      <c r="F13" t="s">
        <v>101</v>
      </c>
      <c r="G13" s="65">
        <v>77</v>
      </c>
      <c r="H13" s="65">
        <v>42760612.939999998</v>
      </c>
      <c r="I13" s="65">
        <v>32925.6719638</v>
      </c>
      <c r="J13" s="66">
        <v>0</v>
      </c>
      <c r="K13" s="66">
        <v>0.23699999999999999</v>
      </c>
      <c r="L13" s="66">
        <v>1.5800000000000002E-2</v>
      </c>
    </row>
    <row r="14" spans="1:97">
      <c r="A14" t="s">
        <v>1053</v>
      </c>
      <c r="B14" t="s">
        <v>1054</v>
      </c>
      <c r="C14" t="s">
        <v>122</v>
      </c>
      <c r="D14" t="s">
        <v>1055</v>
      </c>
      <c r="E14" t="s">
        <v>126</v>
      </c>
      <c r="F14" t="s">
        <v>101</v>
      </c>
      <c r="G14" s="65">
        <v>46558</v>
      </c>
      <c r="H14" s="65">
        <v>44900</v>
      </c>
      <c r="I14" s="65">
        <v>20904.542000000001</v>
      </c>
      <c r="J14" s="66">
        <v>0</v>
      </c>
      <c r="K14" s="66">
        <v>0.15040000000000001</v>
      </c>
      <c r="L14" s="66">
        <v>0.01</v>
      </c>
    </row>
    <row r="15" spans="1:97">
      <c r="A15" t="s">
        <v>1056</v>
      </c>
      <c r="B15" t="s">
        <v>1057</v>
      </c>
      <c r="C15" t="s">
        <v>122</v>
      </c>
      <c r="D15" t="s">
        <v>1058</v>
      </c>
      <c r="E15" t="s">
        <v>126</v>
      </c>
      <c r="F15" t="s">
        <v>105</v>
      </c>
      <c r="G15" s="65">
        <v>152137.59</v>
      </c>
      <c r="H15" s="65">
        <v>7154</v>
      </c>
      <c r="I15" s="65">
        <v>38801.186167359003</v>
      </c>
      <c r="J15" s="66">
        <v>0</v>
      </c>
      <c r="K15" s="66">
        <v>0.2792</v>
      </c>
      <c r="L15" s="66">
        <v>1.8599999999999998E-2</v>
      </c>
    </row>
    <row r="16" spans="1:97">
      <c r="A16" t="s">
        <v>1059</v>
      </c>
      <c r="B16" t="s">
        <v>1060</v>
      </c>
      <c r="C16" t="s">
        <v>122</v>
      </c>
      <c r="D16" t="s">
        <v>1041</v>
      </c>
      <c r="E16" t="s">
        <v>126</v>
      </c>
      <c r="F16" t="s">
        <v>105</v>
      </c>
      <c r="G16" s="65">
        <v>748</v>
      </c>
      <c r="H16" s="65">
        <v>3360</v>
      </c>
      <c r="I16" s="65">
        <v>89.598432000000003</v>
      </c>
      <c r="J16" s="66">
        <v>0</v>
      </c>
      <c r="K16" s="66">
        <v>5.9999999999999995E-4</v>
      </c>
      <c r="L16" s="66">
        <v>0</v>
      </c>
    </row>
    <row r="17" spans="1:12">
      <c r="A17" s="67" t="s">
        <v>233</v>
      </c>
      <c r="B17" s="14"/>
      <c r="C17" s="14"/>
      <c r="D17" s="14"/>
      <c r="G17" s="69">
        <v>4328338.97</v>
      </c>
      <c r="I17" s="69">
        <v>16881.820484691001</v>
      </c>
      <c r="K17" s="68">
        <v>0.1215</v>
      </c>
      <c r="L17" s="68">
        <v>8.0999999999999996E-3</v>
      </c>
    </row>
    <row r="18" spans="1:12">
      <c r="A18" s="67" t="s">
        <v>297</v>
      </c>
      <c r="B18" s="14"/>
      <c r="C18" s="14"/>
      <c r="D18" s="14"/>
      <c r="G18" s="69">
        <v>0</v>
      </c>
      <c r="I18" s="69">
        <v>0</v>
      </c>
      <c r="K18" s="68">
        <v>0</v>
      </c>
      <c r="L18" s="68">
        <v>0</v>
      </c>
    </row>
    <row r="19" spans="1:12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G19" s="65">
        <v>0</v>
      </c>
      <c r="H19" s="65">
        <v>0</v>
      </c>
      <c r="I19" s="65">
        <v>0</v>
      </c>
      <c r="J19" s="66">
        <v>0</v>
      </c>
      <c r="K19" s="66">
        <v>0</v>
      </c>
      <c r="L19" s="66">
        <v>0</v>
      </c>
    </row>
    <row r="20" spans="1:12">
      <c r="A20" s="67" t="s">
        <v>298</v>
      </c>
      <c r="B20" s="14"/>
      <c r="C20" s="14"/>
      <c r="D20" s="14"/>
      <c r="G20" s="69">
        <v>4328338.97</v>
      </c>
      <c r="I20" s="69">
        <v>16881.820484691001</v>
      </c>
      <c r="K20" s="68">
        <v>0.1215</v>
      </c>
      <c r="L20" s="68">
        <v>8.0999999999999996E-3</v>
      </c>
    </row>
    <row r="21" spans="1:12">
      <c r="A21" t="s">
        <v>1061</v>
      </c>
      <c r="B21" t="s">
        <v>1062</v>
      </c>
      <c r="C21" t="s">
        <v>122</v>
      </c>
      <c r="D21" t="s">
        <v>1063</v>
      </c>
      <c r="E21" t="s">
        <v>830</v>
      </c>
      <c r="F21" t="s">
        <v>109</v>
      </c>
      <c r="G21" s="65">
        <v>3659808</v>
      </c>
      <c r="H21" s="65">
        <v>100</v>
      </c>
      <c r="I21" s="65">
        <v>14274.3491424</v>
      </c>
      <c r="J21" s="66">
        <v>0</v>
      </c>
      <c r="K21" s="66">
        <v>0.1027</v>
      </c>
      <c r="L21" s="66">
        <v>6.7999999999999996E-3</v>
      </c>
    </row>
    <row r="22" spans="1:12">
      <c r="A22" t="s">
        <v>1064</v>
      </c>
      <c r="B22" t="s">
        <v>1065</v>
      </c>
      <c r="C22" t="s">
        <v>122</v>
      </c>
      <c r="D22" t="s">
        <v>1052</v>
      </c>
      <c r="E22" t="s">
        <v>830</v>
      </c>
      <c r="F22" t="s">
        <v>109</v>
      </c>
      <c r="G22" s="65">
        <v>668530.97</v>
      </c>
      <c r="H22" s="65">
        <v>100</v>
      </c>
      <c r="I22" s="65">
        <v>2607.4713422909999</v>
      </c>
      <c r="J22" s="66">
        <v>0</v>
      </c>
      <c r="K22" s="66">
        <v>1.8800000000000001E-2</v>
      </c>
      <c r="L22" s="66">
        <v>1.1999999999999999E-3</v>
      </c>
    </row>
    <row r="23" spans="1:12">
      <c r="A23" s="76" t="s">
        <v>235</v>
      </c>
      <c r="B23" s="14"/>
      <c r="C23" s="14"/>
      <c r="D23" s="14"/>
    </row>
    <row r="24" spans="1:12">
      <c r="A24" s="76" t="s">
        <v>291</v>
      </c>
      <c r="B24" s="14"/>
      <c r="C24" s="14"/>
      <c r="D24" s="14"/>
    </row>
    <row r="25" spans="1:12">
      <c r="A25" s="76" t="s">
        <v>292</v>
      </c>
      <c r="B25" s="14"/>
      <c r="C25" s="14"/>
      <c r="D25" s="14"/>
    </row>
    <row r="26" spans="1:12">
      <c r="A26" s="76" t="s">
        <v>293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B585"/>
  <sheetViews>
    <sheetView rightToLeft="1" workbookViewId="0">
      <selection activeCell="E32" sqref="E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4" width="0" style="14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144192086.5</v>
      </c>
      <c r="F10" s="7"/>
      <c r="G10" s="63">
        <v>240814.65695555546</v>
      </c>
      <c r="H10" s="7"/>
      <c r="I10" s="64">
        <v>1</v>
      </c>
      <c r="J10" s="64">
        <v>0.1154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115245011.73</v>
      </c>
      <c r="G11" s="69">
        <v>124862.74428189416</v>
      </c>
      <c r="I11" s="68">
        <v>0.51849999999999996</v>
      </c>
      <c r="J11" s="68">
        <v>5.9799999999999999E-2</v>
      </c>
    </row>
    <row r="12" spans="1:54">
      <c r="A12" s="67" t="s">
        <v>1066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228</v>
      </c>
      <c r="B13" t="s">
        <v>228</v>
      </c>
      <c r="C13" t="s">
        <v>228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1067</v>
      </c>
      <c r="B14" s="14"/>
      <c r="E14" s="69">
        <v>16291939.800000001</v>
      </c>
      <c r="G14" s="69">
        <v>18302.215701204379</v>
      </c>
      <c r="I14" s="68">
        <v>7.5999999999999998E-2</v>
      </c>
      <c r="J14" s="68">
        <v>8.8000000000000005E-3</v>
      </c>
    </row>
    <row r="15" spans="1:54">
      <c r="A15" t="s">
        <v>1068</v>
      </c>
      <c r="B15" t="s">
        <v>1069</v>
      </c>
      <c r="C15" t="s">
        <v>101</v>
      </c>
      <c r="D15" t="s">
        <v>1070</v>
      </c>
      <c r="E15" s="65">
        <v>6902852.9000000004</v>
      </c>
      <c r="F15" s="65">
        <v>110.31944400000006</v>
      </c>
      <c r="G15" s="65">
        <v>7615.1889394178797</v>
      </c>
      <c r="H15" s="66">
        <v>0</v>
      </c>
      <c r="I15" s="66">
        <v>3.1600000000000003E-2</v>
      </c>
      <c r="J15" s="66">
        <v>3.5999999999999999E-3</v>
      </c>
    </row>
    <row r="16" spans="1:54">
      <c r="A16" t="s">
        <v>1071</v>
      </c>
      <c r="B16" t="s">
        <v>1072</v>
      </c>
      <c r="C16" t="s">
        <v>101</v>
      </c>
      <c r="D16" t="s">
        <v>582</v>
      </c>
      <c r="E16" s="65">
        <v>9389086.9000000004</v>
      </c>
      <c r="F16" s="65">
        <v>113.82392000000021</v>
      </c>
      <c r="G16" s="65">
        <v>10687.026761786499</v>
      </c>
      <c r="H16" s="66">
        <v>0</v>
      </c>
      <c r="I16" s="66">
        <v>4.4400000000000002E-2</v>
      </c>
      <c r="J16" s="66">
        <v>5.1000000000000004E-3</v>
      </c>
    </row>
    <row r="17" spans="1:10">
      <c r="A17" s="67" t="s">
        <v>1073</v>
      </c>
      <c r="B17" s="14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228</v>
      </c>
      <c r="B18" t="s">
        <v>228</v>
      </c>
      <c r="C18" t="s">
        <v>228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1074</v>
      </c>
      <c r="B19" s="14"/>
      <c r="E19" s="69">
        <v>98953071.930000007</v>
      </c>
      <c r="G19" s="69">
        <v>106560.52858068977</v>
      </c>
      <c r="I19" s="68">
        <v>0.4425</v>
      </c>
      <c r="J19" s="68">
        <v>5.11E-2</v>
      </c>
    </row>
    <row r="20" spans="1:10">
      <c r="A20" t="s">
        <v>1075</v>
      </c>
      <c r="B20" t="s">
        <v>1076</v>
      </c>
      <c r="C20" t="s">
        <v>105</v>
      </c>
      <c r="D20" t="s">
        <v>1077</v>
      </c>
      <c r="E20" s="65">
        <v>484077.74</v>
      </c>
      <c r="F20" s="65">
        <v>94.086553000000151</v>
      </c>
      <c r="G20" s="65">
        <v>1623.68659178347</v>
      </c>
      <c r="H20" s="66">
        <v>0</v>
      </c>
      <c r="I20" s="66">
        <v>6.7000000000000002E-3</v>
      </c>
      <c r="J20" s="66">
        <v>8.0000000000000004E-4</v>
      </c>
    </row>
    <row r="21" spans="1:10">
      <c r="A21" t="s">
        <v>1078</v>
      </c>
      <c r="B21" t="s">
        <v>1079</v>
      </c>
      <c r="C21" t="s">
        <v>105</v>
      </c>
      <c r="D21" t="s">
        <v>1080</v>
      </c>
      <c r="E21" s="65">
        <v>1066880.67</v>
      </c>
      <c r="F21" s="65">
        <v>67.971886999999981</v>
      </c>
      <c r="G21" s="65">
        <v>2585.2628620537698</v>
      </c>
      <c r="H21" s="66">
        <v>0</v>
      </c>
      <c r="I21" s="66">
        <v>1.0699999999999999E-2</v>
      </c>
      <c r="J21" s="66">
        <v>1.1999999999999999E-3</v>
      </c>
    </row>
    <row r="22" spans="1:10">
      <c r="A22" t="s">
        <v>1081</v>
      </c>
      <c r="B22" t="s">
        <v>1079</v>
      </c>
      <c r="C22" t="s">
        <v>105</v>
      </c>
      <c r="D22" t="s">
        <v>576</v>
      </c>
      <c r="E22" s="65">
        <v>1744725.23</v>
      </c>
      <c r="F22" s="65">
        <v>94.662640000000053</v>
      </c>
      <c r="G22" s="65">
        <v>5887.9645647494199</v>
      </c>
      <c r="H22" s="66">
        <v>0</v>
      </c>
      <c r="I22" s="66">
        <v>2.4500000000000001E-2</v>
      </c>
      <c r="J22" s="66">
        <v>2.8E-3</v>
      </c>
    </row>
    <row r="23" spans="1:10">
      <c r="A23" t="s">
        <v>1082</v>
      </c>
      <c r="B23" t="s">
        <v>1083</v>
      </c>
      <c r="C23" t="s">
        <v>105</v>
      </c>
      <c r="D23" t="s">
        <v>1084</v>
      </c>
      <c r="E23" s="65">
        <v>2801781.4</v>
      </c>
      <c r="F23" s="65">
        <v>119.1970580000003</v>
      </c>
      <c r="G23" s="65">
        <v>11905.8201663947</v>
      </c>
      <c r="H23" s="66">
        <v>0</v>
      </c>
      <c r="I23" s="66">
        <v>4.9399999999999999E-2</v>
      </c>
      <c r="J23" s="66">
        <v>5.7000000000000002E-3</v>
      </c>
    </row>
    <row r="24" spans="1:10">
      <c r="A24" t="s">
        <v>1085</v>
      </c>
      <c r="B24" t="s">
        <v>1086</v>
      </c>
      <c r="C24" t="s">
        <v>101</v>
      </c>
      <c r="D24" t="s">
        <v>465</v>
      </c>
      <c r="E24" s="65">
        <v>3817109</v>
      </c>
      <c r="F24" s="65">
        <v>100</v>
      </c>
      <c r="G24" s="65">
        <v>3817.1089999999999</v>
      </c>
      <c r="H24" s="66">
        <v>0</v>
      </c>
      <c r="I24" s="66">
        <v>1.5900000000000001E-2</v>
      </c>
      <c r="J24" s="66">
        <v>1.8E-3</v>
      </c>
    </row>
    <row r="25" spans="1:10">
      <c r="A25" t="s">
        <v>1087</v>
      </c>
      <c r="B25" t="s">
        <v>1088</v>
      </c>
      <c r="C25" t="s">
        <v>101</v>
      </c>
      <c r="D25" t="s">
        <v>1089</v>
      </c>
      <c r="E25" s="65">
        <v>20997594</v>
      </c>
      <c r="F25" s="65">
        <v>105.7373579999999</v>
      </c>
      <c r="G25" s="65">
        <v>22202.301139166499</v>
      </c>
      <c r="H25" s="66">
        <v>0</v>
      </c>
      <c r="I25" s="66">
        <v>9.2200000000000004E-2</v>
      </c>
      <c r="J25" s="66">
        <v>1.06E-2</v>
      </c>
    </row>
    <row r="26" spans="1:10">
      <c r="A26" t="s">
        <v>1090</v>
      </c>
      <c r="B26" t="s">
        <v>1091</v>
      </c>
      <c r="C26" t="s">
        <v>101</v>
      </c>
      <c r="D26" t="s">
        <v>241</v>
      </c>
      <c r="E26" s="65">
        <v>8630237</v>
      </c>
      <c r="F26" s="65">
        <v>100</v>
      </c>
      <c r="G26" s="65">
        <v>8630.2369999999992</v>
      </c>
      <c r="H26" s="66">
        <v>0</v>
      </c>
      <c r="I26" s="66">
        <v>3.5799999999999998E-2</v>
      </c>
      <c r="J26" s="66">
        <v>4.1000000000000003E-3</v>
      </c>
    </row>
    <row r="27" spans="1:10">
      <c r="A27" t="s">
        <v>1092</v>
      </c>
      <c r="B27" t="s">
        <v>1093</v>
      </c>
      <c r="C27" t="s">
        <v>101</v>
      </c>
      <c r="D27" t="s">
        <v>1094</v>
      </c>
      <c r="E27" s="65">
        <v>394767.11</v>
      </c>
      <c r="F27" s="65">
        <v>99.220499000000032</v>
      </c>
      <c r="G27" s="65">
        <v>391.68989642987901</v>
      </c>
      <c r="H27" s="66">
        <v>0</v>
      </c>
      <c r="I27" s="66">
        <v>1.6000000000000001E-3</v>
      </c>
      <c r="J27" s="66">
        <v>2.0000000000000001E-4</v>
      </c>
    </row>
    <row r="28" spans="1:10">
      <c r="A28" t="s">
        <v>1095</v>
      </c>
      <c r="B28" t="s">
        <v>1096</v>
      </c>
      <c r="C28" t="s">
        <v>101</v>
      </c>
      <c r="D28" t="s">
        <v>1097</v>
      </c>
      <c r="E28" s="65">
        <v>4851052.12</v>
      </c>
      <c r="F28" s="65">
        <v>103.14465600000005</v>
      </c>
      <c r="G28" s="65">
        <v>5003.6010215547103</v>
      </c>
      <c r="H28" s="66">
        <v>0</v>
      </c>
      <c r="I28" s="66">
        <v>2.0799999999999999E-2</v>
      </c>
      <c r="J28" s="66">
        <v>2.3999999999999998E-3</v>
      </c>
    </row>
    <row r="29" spans="1:10">
      <c r="A29" t="s">
        <v>1098</v>
      </c>
      <c r="B29" t="s">
        <v>1099</v>
      </c>
      <c r="C29" t="s">
        <v>101</v>
      </c>
      <c r="D29" t="s">
        <v>565</v>
      </c>
      <c r="E29" s="65">
        <v>28145600.670000002</v>
      </c>
      <c r="F29" s="65">
        <v>103.05896500000013</v>
      </c>
      <c r="G29" s="65">
        <v>29006.564743535098</v>
      </c>
      <c r="H29" s="66">
        <v>0</v>
      </c>
      <c r="I29" s="66">
        <v>0.1205</v>
      </c>
      <c r="J29" s="66">
        <v>1.3899999999999999E-2</v>
      </c>
    </row>
    <row r="30" spans="1:10">
      <c r="A30" t="s">
        <v>1100</v>
      </c>
      <c r="B30" t="s">
        <v>1101</v>
      </c>
      <c r="C30" t="s">
        <v>101</v>
      </c>
      <c r="D30" t="s">
        <v>1102</v>
      </c>
      <c r="E30" s="65">
        <v>9107151.5600000005</v>
      </c>
      <c r="F30" s="65">
        <v>34.435187000000028</v>
      </c>
      <c r="G30" s="65">
        <v>3136.0646700594202</v>
      </c>
      <c r="H30" s="66">
        <v>0</v>
      </c>
      <c r="I30" s="66">
        <v>1.2999999999999999E-2</v>
      </c>
      <c r="J30" s="66">
        <v>1.5E-3</v>
      </c>
    </row>
    <row r="31" spans="1:10">
      <c r="A31" t="s">
        <v>1103</v>
      </c>
      <c r="B31" t="s">
        <v>1104</v>
      </c>
      <c r="C31" t="s">
        <v>101</v>
      </c>
      <c r="D31" t="s">
        <v>1105</v>
      </c>
      <c r="E31" s="65">
        <v>5436581.4500000002</v>
      </c>
      <c r="F31" s="65">
        <v>54.609022999999937</v>
      </c>
      <c r="G31" s="65">
        <v>2968.8640144442302</v>
      </c>
      <c r="H31" s="66">
        <v>0</v>
      </c>
      <c r="I31" s="66">
        <v>1.23E-2</v>
      </c>
      <c r="J31" s="66">
        <v>1.4E-3</v>
      </c>
    </row>
    <row r="32" spans="1:10">
      <c r="A32" t="s">
        <v>1106</v>
      </c>
      <c r="B32" t="s">
        <v>1107</v>
      </c>
      <c r="C32" t="s">
        <v>101</v>
      </c>
      <c r="D32" t="s">
        <v>576</v>
      </c>
      <c r="E32" s="65">
        <v>11475513.98</v>
      </c>
      <c r="F32" s="65">
        <v>81.925419000000034</v>
      </c>
      <c r="G32" s="65">
        <v>9401.3629105185792</v>
      </c>
      <c r="H32" s="66">
        <v>0</v>
      </c>
      <c r="I32" s="66">
        <v>3.9E-2</v>
      </c>
      <c r="J32" s="66">
        <v>4.4999999999999997E-3</v>
      </c>
    </row>
    <row r="33" spans="1:10">
      <c r="A33" s="67" t="s">
        <v>233</v>
      </c>
      <c r="B33" s="14"/>
      <c r="E33" s="69">
        <v>28947074.77</v>
      </c>
      <c r="G33" s="69">
        <v>115951.9126736613</v>
      </c>
      <c r="I33" s="68">
        <v>0.48149999999999998</v>
      </c>
      <c r="J33" s="68">
        <v>5.5599999999999997E-2</v>
      </c>
    </row>
    <row r="34" spans="1:10">
      <c r="A34" s="67" t="s">
        <v>1108</v>
      </c>
      <c r="B34" s="14"/>
      <c r="E34" s="69">
        <v>0</v>
      </c>
      <c r="G34" s="69">
        <v>0</v>
      </c>
      <c r="I34" s="68">
        <v>0</v>
      </c>
      <c r="J34" s="68">
        <v>0</v>
      </c>
    </row>
    <row r="35" spans="1:10">
      <c r="A35" t="s">
        <v>228</v>
      </c>
      <c r="B35" t="s">
        <v>228</v>
      </c>
      <c r="C35" t="s">
        <v>228</v>
      </c>
      <c r="E35" s="65">
        <v>0</v>
      </c>
      <c r="F35" s="65">
        <v>0</v>
      </c>
      <c r="G35" s="65">
        <v>0</v>
      </c>
      <c r="H35" s="66">
        <v>0</v>
      </c>
      <c r="I35" s="66">
        <v>0</v>
      </c>
      <c r="J35" s="66">
        <v>0</v>
      </c>
    </row>
    <row r="36" spans="1:10">
      <c r="A36" s="67" t="s">
        <v>1109</v>
      </c>
      <c r="B36" s="14"/>
      <c r="E36" s="69">
        <v>3101332.62</v>
      </c>
      <c r="G36" s="69">
        <v>21667.830952490502</v>
      </c>
      <c r="I36" s="68">
        <v>0.09</v>
      </c>
      <c r="J36" s="68">
        <v>1.04E-2</v>
      </c>
    </row>
    <row r="37" spans="1:10">
      <c r="A37" t="s">
        <v>1110</v>
      </c>
      <c r="B37" t="s">
        <v>1111</v>
      </c>
      <c r="C37" t="s">
        <v>105</v>
      </c>
      <c r="D37" t="s">
        <v>1112</v>
      </c>
      <c r="E37" s="65">
        <v>293708.62</v>
      </c>
      <c r="F37" s="65">
        <v>1023.729969999998</v>
      </c>
      <c r="G37" s="65">
        <v>10719.1819918288</v>
      </c>
      <c r="H37" s="66">
        <v>0</v>
      </c>
      <c r="I37" s="66">
        <v>4.4499999999999998E-2</v>
      </c>
      <c r="J37" s="66">
        <v>5.1000000000000004E-3</v>
      </c>
    </row>
    <row r="38" spans="1:10">
      <c r="A38" t="s">
        <v>1113</v>
      </c>
      <c r="B38" t="s">
        <v>1114</v>
      </c>
      <c r="C38" t="s">
        <v>105</v>
      </c>
      <c r="D38" t="s">
        <v>1115</v>
      </c>
      <c r="E38" s="65">
        <v>2807624</v>
      </c>
      <c r="F38" s="65">
        <v>109.38607800000044</v>
      </c>
      <c r="G38" s="65">
        <v>10948.6489606617</v>
      </c>
      <c r="H38" s="66">
        <v>0</v>
      </c>
      <c r="I38" s="66">
        <v>4.5499999999999999E-2</v>
      </c>
      <c r="J38" s="66">
        <v>5.1999999999999998E-3</v>
      </c>
    </row>
    <row r="39" spans="1:10">
      <c r="A39" s="67" t="s">
        <v>1116</v>
      </c>
      <c r="B39" s="14"/>
      <c r="E39" s="69">
        <v>20507335.52</v>
      </c>
      <c r="G39" s="69">
        <v>72408.027556893285</v>
      </c>
      <c r="I39" s="68">
        <v>0.30070000000000002</v>
      </c>
      <c r="J39" s="68">
        <v>3.4700000000000002E-2</v>
      </c>
    </row>
    <row r="40" spans="1:10">
      <c r="A40" t="s">
        <v>1286</v>
      </c>
      <c r="B40" t="s">
        <v>1117</v>
      </c>
      <c r="C40" t="s">
        <v>105</v>
      </c>
      <c r="D40" t="s">
        <v>1118</v>
      </c>
      <c r="E40" s="65">
        <v>6192888.6200000001</v>
      </c>
      <c r="F40" s="65">
        <v>87.661740000000151</v>
      </c>
      <c r="G40" s="65">
        <v>19353.650326775001</v>
      </c>
      <c r="H40" s="66">
        <v>0</v>
      </c>
      <c r="I40" s="66">
        <v>8.0399999999999999E-2</v>
      </c>
      <c r="J40" s="66">
        <v>9.2999999999999992E-3</v>
      </c>
    </row>
    <row r="41" spans="1:10">
      <c r="A41" t="s">
        <v>1119</v>
      </c>
      <c r="B41" t="s">
        <v>1120</v>
      </c>
      <c r="C41" t="s">
        <v>105</v>
      </c>
      <c r="D41" t="s">
        <v>1121</v>
      </c>
      <c r="E41" s="65">
        <v>2284173</v>
      </c>
      <c r="F41" s="65">
        <v>98.871762999999945</v>
      </c>
      <c r="G41" s="65">
        <v>8051.2035402245101</v>
      </c>
      <c r="H41" s="66">
        <v>0</v>
      </c>
      <c r="I41" s="66">
        <v>3.3399999999999999E-2</v>
      </c>
      <c r="J41" s="66">
        <v>3.8999999999999998E-3</v>
      </c>
    </row>
    <row r="42" spans="1:10">
      <c r="A42" t="s">
        <v>1287</v>
      </c>
      <c r="B42" t="s">
        <v>1122</v>
      </c>
      <c r="C42" t="s">
        <v>105</v>
      </c>
      <c r="D42" t="s">
        <v>1123</v>
      </c>
      <c r="E42" s="65">
        <v>5200652.67</v>
      </c>
      <c r="F42" s="65">
        <v>105.03810400000006</v>
      </c>
      <c r="G42" s="65">
        <v>19474.4077130894</v>
      </c>
      <c r="H42" s="66">
        <v>0</v>
      </c>
      <c r="I42" s="66">
        <v>8.09E-2</v>
      </c>
      <c r="J42" s="66">
        <v>9.2999999999999992E-3</v>
      </c>
    </row>
    <row r="43" spans="1:10">
      <c r="A43" t="s">
        <v>1124</v>
      </c>
      <c r="B43" t="s">
        <v>1125</v>
      </c>
      <c r="C43" t="s">
        <v>105</v>
      </c>
      <c r="D43" t="s">
        <v>260</v>
      </c>
      <c r="E43" s="65">
        <v>2543695.23</v>
      </c>
      <c r="F43" s="65">
        <v>109.58755000000001</v>
      </c>
      <c r="G43" s="65">
        <v>9937.6987504150802</v>
      </c>
      <c r="H43" s="66">
        <v>0</v>
      </c>
      <c r="I43" s="66">
        <v>4.1300000000000003E-2</v>
      </c>
      <c r="J43" s="66">
        <v>4.7999999999999996E-3</v>
      </c>
    </row>
    <row r="44" spans="1:10">
      <c r="A44" t="s">
        <v>1126</v>
      </c>
      <c r="B44" t="s">
        <v>1127</v>
      </c>
      <c r="C44" t="s">
        <v>105</v>
      </c>
      <c r="D44" t="s">
        <v>1128</v>
      </c>
      <c r="E44" s="65">
        <v>4285926</v>
      </c>
      <c r="F44" s="65">
        <v>102.0402799999998</v>
      </c>
      <c r="G44" s="65">
        <v>15591.067226389299</v>
      </c>
      <c r="H44" s="66">
        <v>0</v>
      </c>
      <c r="I44" s="66">
        <v>6.4699999999999994E-2</v>
      </c>
      <c r="J44" s="66">
        <v>7.4999999999999997E-3</v>
      </c>
    </row>
    <row r="45" spans="1:10">
      <c r="A45" s="67" t="s">
        <v>1129</v>
      </c>
      <c r="B45" s="14"/>
      <c r="E45" s="69">
        <v>5338406.63</v>
      </c>
      <c r="G45" s="69">
        <v>21876.054164277499</v>
      </c>
      <c r="I45" s="68">
        <v>9.0800000000000006E-2</v>
      </c>
      <c r="J45" s="68">
        <v>1.0500000000000001E-2</v>
      </c>
    </row>
    <row r="46" spans="1:10">
      <c r="A46" t="s">
        <v>1130</v>
      </c>
      <c r="B46" t="s">
        <v>1131</v>
      </c>
      <c r="C46" t="s">
        <v>105</v>
      </c>
      <c r="D46" t="s">
        <v>364</v>
      </c>
      <c r="E46" s="65">
        <v>1128927</v>
      </c>
      <c r="F46" s="65">
        <v>100</v>
      </c>
      <c r="G46" s="65">
        <v>4024.6247549999998</v>
      </c>
      <c r="H46" s="66">
        <v>0</v>
      </c>
      <c r="I46" s="66">
        <v>1.67E-2</v>
      </c>
      <c r="J46" s="66">
        <v>1.9E-3</v>
      </c>
    </row>
    <row r="47" spans="1:10">
      <c r="A47" t="s">
        <v>1132</v>
      </c>
      <c r="B47" t="s">
        <v>1133</v>
      </c>
      <c r="C47" t="s">
        <v>105</v>
      </c>
      <c r="D47" t="s">
        <v>1134</v>
      </c>
      <c r="E47" s="65">
        <v>367007</v>
      </c>
      <c r="F47" s="65">
        <v>100</v>
      </c>
      <c r="G47" s="65">
        <v>1308.3799550000001</v>
      </c>
      <c r="H47" s="66">
        <v>0</v>
      </c>
      <c r="I47" s="66">
        <v>5.4000000000000003E-3</v>
      </c>
      <c r="J47" s="66">
        <v>5.9999999999999995E-4</v>
      </c>
    </row>
    <row r="48" spans="1:10">
      <c r="A48" t="s">
        <v>1135</v>
      </c>
      <c r="B48" t="s">
        <v>1136</v>
      </c>
      <c r="C48" t="s">
        <v>105</v>
      </c>
      <c r="D48" t="s">
        <v>364</v>
      </c>
      <c r="E48" s="65">
        <v>539916.07999999996</v>
      </c>
      <c r="F48" s="65">
        <v>109.31047000000008</v>
      </c>
      <c r="G48" s="65">
        <v>2104.0088285900001</v>
      </c>
      <c r="H48" s="66">
        <v>0</v>
      </c>
      <c r="I48" s="66">
        <v>8.6999999999999994E-3</v>
      </c>
      <c r="J48" s="66">
        <v>1E-3</v>
      </c>
    </row>
    <row r="49" spans="1:10">
      <c r="A49" t="s">
        <v>1137</v>
      </c>
      <c r="B49" t="s">
        <v>1138</v>
      </c>
      <c r="C49" t="s">
        <v>105</v>
      </c>
      <c r="D49" t="s">
        <v>1139</v>
      </c>
      <c r="E49" s="65">
        <v>1493801.44</v>
      </c>
      <c r="F49" s="65">
        <v>104.1476389999999</v>
      </c>
      <c r="G49" s="65">
        <v>5546.2805894000203</v>
      </c>
      <c r="H49" s="66">
        <v>0</v>
      </c>
      <c r="I49" s="66">
        <v>2.3E-2</v>
      </c>
      <c r="J49" s="66">
        <v>2.7000000000000001E-3</v>
      </c>
    </row>
    <row r="50" spans="1:10">
      <c r="A50" t="s">
        <v>1140</v>
      </c>
      <c r="B50" t="s">
        <v>1141</v>
      </c>
      <c r="C50" t="s">
        <v>105</v>
      </c>
      <c r="D50" t="s">
        <v>1142</v>
      </c>
      <c r="E50" s="65">
        <v>658807</v>
      </c>
      <c r="F50" s="65">
        <v>100</v>
      </c>
      <c r="G50" s="65">
        <v>2348.6469550000002</v>
      </c>
      <c r="H50" s="66">
        <v>0</v>
      </c>
      <c r="I50" s="66">
        <v>9.7999999999999997E-3</v>
      </c>
      <c r="J50" s="66">
        <v>1.1000000000000001E-3</v>
      </c>
    </row>
    <row r="51" spans="1:10">
      <c r="A51" t="s">
        <v>1143</v>
      </c>
      <c r="B51" t="s">
        <v>1144</v>
      </c>
      <c r="C51" t="s">
        <v>105</v>
      </c>
      <c r="D51" t="s">
        <v>1145</v>
      </c>
      <c r="E51" s="65">
        <v>1149948.1100000001</v>
      </c>
      <c r="F51" s="65">
        <v>159.62945000000005</v>
      </c>
      <c r="G51" s="65">
        <v>6544.1130812874799</v>
      </c>
      <c r="H51" s="66">
        <v>0</v>
      </c>
      <c r="I51" s="66">
        <v>2.7199999999999998E-2</v>
      </c>
      <c r="J51" s="66">
        <v>3.0999999999999999E-3</v>
      </c>
    </row>
    <row r="52" spans="1:10">
      <c r="A52" s="76" t="s">
        <v>235</v>
      </c>
      <c r="B52" s="14"/>
    </row>
    <row r="53" spans="1:10">
      <c r="A53" s="76" t="s">
        <v>291</v>
      </c>
      <c r="B53" s="14"/>
    </row>
    <row r="54" spans="1:10">
      <c r="A54" s="76" t="s">
        <v>292</v>
      </c>
      <c r="B54" s="14"/>
    </row>
    <row r="55" spans="1:10">
      <c r="A55" s="76" t="s">
        <v>293</v>
      </c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56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8" width="0" style="14" hidden="1"/>
    <col min="59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3322623.74</v>
      </c>
      <c r="G10" s="7"/>
      <c r="H10" s="63">
        <v>1251.3122900000001</v>
      </c>
      <c r="I10" s="7"/>
      <c r="J10" s="64">
        <v>1</v>
      </c>
      <c r="K10" s="64">
        <v>5.9999999999999995E-4</v>
      </c>
      <c r="L10" s="14"/>
      <c r="M10" s="14"/>
      <c r="N10" s="14"/>
      <c r="O10" s="14"/>
      <c r="BF10" s="14"/>
    </row>
    <row r="11" spans="1:58">
      <c r="A11" s="67" t="s">
        <v>1146</v>
      </c>
      <c r="B11" s="14"/>
      <c r="C11" s="14"/>
      <c r="F11" s="69">
        <v>3322623.74</v>
      </c>
      <c r="H11" s="69">
        <v>1251.3122900000001</v>
      </c>
      <c r="J11" s="68">
        <v>1</v>
      </c>
      <c r="K11" s="68">
        <v>5.9999999999999995E-4</v>
      </c>
    </row>
    <row r="12" spans="1:58">
      <c r="A12" t="s">
        <v>1147</v>
      </c>
      <c r="B12" t="s">
        <v>1148</v>
      </c>
      <c r="C12" t="s">
        <v>472</v>
      </c>
      <c r="D12" t="s">
        <v>101</v>
      </c>
      <c r="E12" t="s">
        <v>1149</v>
      </c>
      <c r="F12" s="65">
        <v>4061395</v>
      </c>
      <c r="G12" s="65">
        <v>49</v>
      </c>
      <c r="H12" s="65">
        <v>1990.0835500000001</v>
      </c>
      <c r="I12" s="66">
        <v>0</v>
      </c>
      <c r="J12" s="66">
        <v>1.5904</v>
      </c>
      <c r="K12" s="66">
        <v>1E-3</v>
      </c>
    </row>
    <row r="13" spans="1:58">
      <c r="A13" t="s">
        <v>1150</v>
      </c>
      <c r="B13" t="s">
        <v>1151</v>
      </c>
      <c r="C13" t="s">
        <v>472</v>
      </c>
      <c r="D13" t="s">
        <v>101</v>
      </c>
      <c r="E13" t="s">
        <v>1152</v>
      </c>
      <c r="F13" s="65">
        <v>-738771.26</v>
      </c>
      <c r="G13" s="65">
        <v>100</v>
      </c>
      <c r="H13" s="65">
        <v>-738.77125999999998</v>
      </c>
      <c r="I13" s="66">
        <v>0</v>
      </c>
      <c r="J13" s="66">
        <v>-0.59040000000000004</v>
      </c>
      <c r="K13" s="66">
        <v>-4.0000000000000002E-4</v>
      </c>
    </row>
    <row r="14" spans="1:58">
      <c r="A14" s="67" t="s">
        <v>966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228</v>
      </c>
      <c r="B15" t="s">
        <v>228</v>
      </c>
      <c r="C15" t="s">
        <v>228</v>
      </c>
      <c r="D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76" t="s">
        <v>235</v>
      </c>
      <c r="B16" s="14"/>
      <c r="C16" s="14"/>
    </row>
    <row r="17" spans="1:3">
      <c r="A17" s="76" t="s">
        <v>291</v>
      </c>
      <c r="B17" s="14"/>
      <c r="C17" s="14"/>
    </row>
    <row r="18" spans="1:3">
      <c r="A18" s="76" t="s">
        <v>292</v>
      </c>
      <c r="B18" s="14"/>
      <c r="C18" s="14"/>
    </row>
    <row r="19" spans="1:3">
      <c r="A19" s="76" t="s">
        <v>293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42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1" width="0" style="14" hidden="1"/>
    <col min="52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967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970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228</v>
      </c>
      <c r="B15" t="s">
        <v>228</v>
      </c>
      <c r="C15" t="s">
        <v>228</v>
      </c>
      <c r="D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1153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t="s">
        <v>228</v>
      </c>
      <c r="D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971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t="s">
        <v>228</v>
      </c>
      <c r="D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553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228</v>
      </c>
      <c r="B21" t="s">
        <v>228</v>
      </c>
      <c r="C21" t="s">
        <v>228</v>
      </c>
      <c r="D21" t="s">
        <v>228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233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967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t="s">
        <v>228</v>
      </c>
      <c r="D24" t="s">
        <v>228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976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t="s">
        <v>228</v>
      </c>
      <c r="D26" t="s">
        <v>228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971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t="s">
        <v>228</v>
      </c>
      <c r="D28" t="s">
        <v>228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977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t="s">
        <v>228</v>
      </c>
      <c r="D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553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228</v>
      </c>
      <c r="B32" t="s">
        <v>228</v>
      </c>
      <c r="C32" t="s">
        <v>228</v>
      </c>
      <c r="D32" t="s">
        <v>228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6" t="s">
        <v>235</v>
      </c>
      <c r="B33" s="14"/>
      <c r="C33" s="14"/>
    </row>
    <row r="34" spans="1:3">
      <c r="A34" s="76" t="s">
        <v>291</v>
      </c>
      <c r="B34" s="14"/>
      <c r="C34" s="14"/>
    </row>
    <row r="35" spans="1:3">
      <c r="A35" s="76" t="s">
        <v>292</v>
      </c>
      <c r="B35" s="14"/>
      <c r="C35" s="14"/>
    </row>
    <row r="36" spans="1:3">
      <c r="A36" s="76" t="s">
        <v>293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V531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8" width="0" style="14" hidden="1"/>
    <col min="49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-87464000</v>
      </c>
      <c r="G10" s="7"/>
      <c r="H10" s="63">
        <v>-13151.46646109705</v>
      </c>
      <c r="I10" s="64">
        <v>1</v>
      </c>
      <c r="J10" s="64">
        <v>-6.3E-3</v>
      </c>
      <c r="AV10" s="14"/>
    </row>
    <row r="11" spans="1:48">
      <c r="A11" s="67" t="s">
        <v>202</v>
      </c>
      <c r="B11" s="14"/>
      <c r="C11" s="14"/>
      <c r="F11" s="69">
        <v>-87464000</v>
      </c>
      <c r="H11" s="69">
        <v>-13151.46646109705</v>
      </c>
      <c r="I11" s="68">
        <v>1</v>
      </c>
      <c r="J11" s="68">
        <v>-6.3E-3</v>
      </c>
    </row>
    <row r="12" spans="1:48">
      <c r="A12" s="67" t="s">
        <v>967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970</v>
      </c>
      <c r="B14" s="14"/>
      <c r="C14" s="14"/>
      <c r="F14" s="69">
        <v>-87464000</v>
      </c>
      <c r="H14" s="69">
        <v>-13151.46646109705</v>
      </c>
      <c r="I14" s="68">
        <v>1</v>
      </c>
      <c r="J14" s="68">
        <v>-6.3E-3</v>
      </c>
    </row>
    <row r="15" spans="1:48">
      <c r="A15" t="s">
        <v>1154</v>
      </c>
      <c r="B15" t="s">
        <v>1155</v>
      </c>
      <c r="C15" t="s">
        <v>122</v>
      </c>
      <c r="D15" t="s">
        <v>109</v>
      </c>
      <c r="E15" t="s">
        <v>1156</v>
      </c>
      <c r="F15" s="65">
        <v>-22304000</v>
      </c>
      <c r="G15" s="65">
        <v>16.860372090750179</v>
      </c>
      <c r="H15" s="65">
        <v>-3760.5373911209199</v>
      </c>
      <c r="I15" s="66">
        <v>0.28589999999999999</v>
      </c>
      <c r="J15" s="66">
        <v>-1.8E-3</v>
      </c>
    </row>
    <row r="16" spans="1:48">
      <c r="A16" t="s">
        <v>1157</v>
      </c>
      <c r="B16" t="s">
        <v>1158</v>
      </c>
      <c r="C16" t="s">
        <v>122</v>
      </c>
      <c r="D16" t="s">
        <v>105</v>
      </c>
      <c r="E16" t="s">
        <v>1156</v>
      </c>
      <c r="F16" s="65">
        <v>-34944000</v>
      </c>
      <c r="G16" s="65">
        <v>15.989539748783397</v>
      </c>
      <c r="H16" s="65">
        <v>-5587.3847698148702</v>
      </c>
      <c r="I16" s="66">
        <v>0.42480000000000001</v>
      </c>
      <c r="J16" s="66">
        <v>-2.7000000000000001E-3</v>
      </c>
    </row>
    <row r="17" spans="1:10">
      <c r="A17" t="s">
        <v>1159</v>
      </c>
      <c r="B17" t="s">
        <v>1160</v>
      </c>
      <c r="C17" t="s">
        <v>122</v>
      </c>
      <c r="D17" t="s">
        <v>105</v>
      </c>
      <c r="E17" t="s">
        <v>1156</v>
      </c>
      <c r="F17" s="65">
        <v>-8545000</v>
      </c>
      <c r="G17" s="65">
        <v>15.788409254404565</v>
      </c>
      <c r="H17" s="65">
        <v>-1349.1195707888701</v>
      </c>
      <c r="I17" s="66">
        <v>0.1026</v>
      </c>
      <c r="J17" s="66">
        <v>-5.9999999999999995E-4</v>
      </c>
    </row>
    <row r="18" spans="1:10">
      <c r="A18" t="s">
        <v>1161</v>
      </c>
      <c r="B18" t="s">
        <v>1162</v>
      </c>
      <c r="C18" t="s">
        <v>122</v>
      </c>
      <c r="D18" t="s">
        <v>105</v>
      </c>
      <c r="E18" t="s">
        <v>1163</v>
      </c>
      <c r="F18" s="65">
        <v>2540000</v>
      </c>
      <c r="G18" s="65">
        <v>14.189110746251259</v>
      </c>
      <c r="H18" s="65">
        <v>360.40341295478203</v>
      </c>
      <c r="I18" s="66">
        <v>-2.7400000000000001E-2</v>
      </c>
      <c r="J18" s="66">
        <v>2.0000000000000001E-4</v>
      </c>
    </row>
    <row r="19" spans="1:10">
      <c r="A19" t="s">
        <v>1164</v>
      </c>
      <c r="B19" t="s">
        <v>1165</v>
      </c>
      <c r="C19" t="s">
        <v>122</v>
      </c>
      <c r="D19" t="s">
        <v>105</v>
      </c>
      <c r="E19" t="s">
        <v>1166</v>
      </c>
      <c r="F19" s="65">
        <v>-2540000</v>
      </c>
      <c r="G19" s="65">
        <v>14.68922945276185</v>
      </c>
      <c r="H19" s="65">
        <v>-373.10642810015099</v>
      </c>
      <c r="I19" s="66">
        <v>2.8400000000000002E-2</v>
      </c>
      <c r="J19" s="66">
        <v>-2.0000000000000001E-4</v>
      </c>
    </row>
    <row r="20" spans="1:10">
      <c r="A20" t="s">
        <v>1167</v>
      </c>
      <c r="B20" t="s">
        <v>1168</v>
      </c>
      <c r="C20" t="s">
        <v>122</v>
      </c>
      <c r="D20" t="s">
        <v>105</v>
      </c>
      <c r="E20" t="s">
        <v>1169</v>
      </c>
      <c r="F20" s="65">
        <v>-11700000</v>
      </c>
      <c r="G20" s="65">
        <v>12.988824969564188</v>
      </c>
      <c r="H20" s="65">
        <v>-1519.6925214390101</v>
      </c>
      <c r="I20" s="66">
        <v>0.11559999999999999</v>
      </c>
      <c r="J20" s="66">
        <v>-6.9999999999999999E-4</v>
      </c>
    </row>
    <row r="21" spans="1:10">
      <c r="A21" t="s">
        <v>1170</v>
      </c>
      <c r="B21" t="s">
        <v>1171</v>
      </c>
      <c r="C21" t="s">
        <v>122</v>
      </c>
      <c r="D21" t="s">
        <v>105</v>
      </c>
      <c r="E21" t="s">
        <v>1105</v>
      </c>
      <c r="F21" s="65">
        <v>-5579000</v>
      </c>
      <c r="G21" s="65">
        <v>11.618498850319645</v>
      </c>
      <c r="H21" s="65">
        <v>-648.19605085933301</v>
      </c>
      <c r="I21" s="66">
        <v>4.9299999999999997E-2</v>
      </c>
      <c r="J21" s="66">
        <v>-2.9999999999999997E-4</v>
      </c>
    </row>
    <row r="22" spans="1:10">
      <c r="A22" t="s">
        <v>1172</v>
      </c>
      <c r="B22" t="s">
        <v>1173</v>
      </c>
      <c r="C22" t="s">
        <v>122</v>
      </c>
      <c r="D22" t="s">
        <v>105</v>
      </c>
      <c r="E22" t="s">
        <v>277</v>
      </c>
      <c r="F22" s="65">
        <v>-3325000</v>
      </c>
      <c r="G22" s="65">
        <v>11.488467653895519</v>
      </c>
      <c r="H22" s="65">
        <v>-381.99154949202602</v>
      </c>
      <c r="I22" s="66">
        <v>2.9000000000000001E-2</v>
      </c>
      <c r="J22" s="66">
        <v>-2.0000000000000001E-4</v>
      </c>
    </row>
    <row r="23" spans="1:10">
      <c r="A23" t="s">
        <v>1174</v>
      </c>
      <c r="B23" t="s">
        <v>1175</v>
      </c>
      <c r="C23" t="s">
        <v>122</v>
      </c>
      <c r="D23" t="s">
        <v>105</v>
      </c>
      <c r="E23" t="s">
        <v>241</v>
      </c>
      <c r="F23" s="65">
        <v>-1067000</v>
      </c>
      <c r="G23" s="65">
        <v>-10.136682995627648</v>
      </c>
      <c r="H23" s="65">
        <v>108.158407563347</v>
      </c>
      <c r="I23" s="66">
        <v>-8.2000000000000007E-3</v>
      </c>
      <c r="J23" s="66">
        <v>1E-4</v>
      </c>
    </row>
    <row r="24" spans="1:10">
      <c r="A24" s="67" t="s">
        <v>1153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228</v>
      </c>
      <c r="B25" t="s">
        <v>228</v>
      </c>
      <c r="C25" t="s">
        <v>228</v>
      </c>
      <c r="D25" t="s">
        <v>228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971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228</v>
      </c>
      <c r="B27" t="s">
        <v>228</v>
      </c>
      <c r="C27" t="s">
        <v>228</v>
      </c>
      <c r="D27" t="s">
        <v>228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553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228</v>
      </c>
      <c r="B29" t="s">
        <v>228</v>
      </c>
      <c r="C29" t="s">
        <v>228</v>
      </c>
      <c r="D29" t="s">
        <v>228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233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s="67" t="s">
        <v>967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228</v>
      </c>
      <c r="B32" t="s">
        <v>228</v>
      </c>
      <c r="C32" t="s">
        <v>228</v>
      </c>
      <c r="D32" t="s">
        <v>228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976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228</v>
      </c>
      <c r="B34" t="s">
        <v>228</v>
      </c>
      <c r="C34" t="s">
        <v>228</v>
      </c>
      <c r="D34" t="s">
        <v>228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971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228</v>
      </c>
      <c r="B36" t="s">
        <v>228</v>
      </c>
      <c r="C36" t="s">
        <v>228</v>
      </c>
      <c r="D36" t="s">
        <v>228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67" t="s">
        <v>553</v>
      </c>
      <c r="B37" s="14"/>
      <c r="C37" s="14"/>
      <c r="F37" s="69">
        <v>0</v>
      </c>
      <c r="H37" s="69">
        <v>0</v>
      </c>
      <c r="I37" s="68">
        <v>0</v>
      </c>
      <c r="J37" s="68">
        <v>0</v>
      </c>
    </row>
    <row r="38" spans="1:10">
      <c r="A38" t="s">
        <v>228</v>
      </c>
      <c r="B38" t="s">
        <v>228</v>
      </c>
      <c r="C38" t="s">
        <v>228</v>
      </c>
      <c r="D38" t="s">
        <v>228</v>
      </c>
      <c r="F38" s="65">
        <v>0</v>
      </c>
      <c r="G38" s="65">
        <v>0</v>
      </c>
      <c r="H38" s="65">
        <v>0</v>
      </c>
      <c r="I38" s="66">
        <v>0</v>
      </c>
      <c r="J38" s="66">
        <v>0</v>
      </c>
    </row>
    <row r="39" spans="1:10">
      <c r="A39" s="76" t="s">
        <v>235</v>
      </c>
      <c r="B39" s="14"/>
      <c r="C39" s="14"/>
    </row>
    <row r="40" spans="1:10">
      <c r="A40" s="76" t="s">
        <v>291</v>
      </c>
      <c r="B40" s="14"/>
      <c r="C40" s="14"/>
    </row>
    <row r="41" spans="1:10">
      <c r="A41" s="76" t="s">
        <v>292</v>
      </c>
      <c r="B41" s="14"/>
      <c r="C41" s="14"/>
    </row>
    <row r="42" spans="1:10">
      <c r="A42" s="76" t="s">
        <v>293</v>
      </c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Y50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7" width="0" style="14" hidden="1"/>
    <col min="78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992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228</v>
      </c>
      <c r="B13" t="s">
        <v>228</v>
      </c>
      <c r="C13" s="14"/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993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228</v>
      </c>
      <c r="B15" t="s">
        <v>228</v>
      </c>
      <c r="C15" s="14"/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994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995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C18" s="14"/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996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C20" s="14"/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997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C22" s="14"/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998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C24" s="14"/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992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C27" s="14"/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993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C29" s="14"/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994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995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C32" s="14"/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996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C34" s="14"/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997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C36" s="14"/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998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C38" s="14"/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6" t="s">
        <v>235</v>
      </c>
      <c r="C39" s="14"/>
    </row>
    <row r="40" spans="1:16">
      <c r="A40" s="76" t="s">
        <v>291</v>
      </c>
      <c r="C40" s="14"/>
    </row>
    <row r="41" spans="1:16">
      <c r="A41" s="76" t="s">
        <v>292</v>
      </c>
      <c r="C41" s="14"/>
    </row>
    <row r="42" spans="1:16">
      <c r="A42" s="76" t="s">
        <v>293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96"/>
  <sheetViews>
    <sheetView rightToLeft="1" workbookViewId="0">
      <selection activeCell="A6" sqref="A6"/>
    </sheetView>
  </sheetViews>
  <sheetFormatPr defaultColWidth="0" defaultRowHeight="18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36">
      <c r="A6" s="40" t="s">
        <v>95</v>
      </c>
      <c r="B6" s="41" t="s">
        <v>146</v>
      </c>
      <c r="C6" s="41" t="s">
        <v>48</v>
      </c>
      <c r="D6" s="103" t="s">
        <v>49</v>
      </c>
      <c r="E6" s="103" t="s">
        <v>50</v>
      </c>
      <c r="F6" s="103" t="s">
        <v>70</v>
      </c>
      <c r="G6" s="103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3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1.2</v>
      </c>
      <c r="I9" s="15"/>
      <c r="J9" s="15"/>
      <c r="K9" s="15"/>
      <c r="L9" s="64">
        <v>2.47E-2</v>
      </c>
      <c r="M9" s="63">
        <v>29305548.829999998</v>
      </c>
      <c r="N9" s="7"/>
      <c r="O9" s="63">
        <v>30389.590500137139</v>
      </c>
      <c r="P9" s="64">
        <v>1</v>
      </c>
      <c r="Q9" s="64">
        <v>1.46E-2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1.2</v>
      </c>
      <c r="L10" s="68">
        <v>2.47E-2</v>
      </c>
      <c r="M10" s="69">
        <v>29305548.829999998</v>
      </c>
      <c r="O10" s="69">
        <v>30389.590500137139</v>
      </c>
      <c r="P10" s="68">
        <v>1</v>
      </c>
      <c r="Q10" s="68">
        <v>1.46E-2</v>
      </c>
    </row>
    <row r="11" spans="1:59">
      <c r="A11" s="67" t="s">
        <v>1176</v>
      </c>
      <c r="H11" s="69">
        <v>0.23</v>
      </c>
      <c r="L11" s="68">
        <v>2.9499999999999998E-2</v>
      </c>
      <c r="M11" s="69">
        <v>12011025.98</v>
      </c>
      <c r="O11" s="69">
        <v>12184.05963522714</v>
      </c>
      <c r="P11" s="68">
        <v>0.40089999999999998</v>
      </c>
      <c r="Q11" s="68">
        <v>5.7999999999999996E-3</v>
      </c>
    </row>
    <row r="12" spans="1:59">
      <c r="A12" t="s">
        <v>1177</v>
      </c>
      <c r="B12" t="s">
        <v>1178</v>
      </c>
      <c r="C12" s="77">
        <v>3986</v>
      </c>
      <c r="D12" t="s">
        <v>1179</v>
      </c>
      <c r="E12" t="s">
        <v>1291</v>
      </c>
      <c r="F12" t="s">
        <v>1180</v>
      </c>
      <c r="G12" t="s">
        <v>207</v>
      </c>
      <c r="H12" s="65">
        <v>1.75</v>
      </c>
      <c r="I12" t="s">
        <v>122</v>
      </c>
      <c r="J12" t="s">
        <v>101</v>
      </c>
      <c r="K12" s="66">
        <v>2.2499999999999999E-2</v>
      </c>
      <c r="L12" s="66">
        <v>0</v>
      </c>
      <c r="M12" s="65">
        <v>25000</v>
      </c>
      <c r="N12" s="65">
        <v>101.32892917363959</v>
      </c>
      <c r="O12" s="65">
        <v>25.332232293409898</v>
      </c>
      <c r="P12" s="66">
        <v>8.0000000000000004E-4</v>
      </c>
      <c r="Q12" s="66">
        <v>0</v>
      </c>
    </row>
    <row r="13" spans="1:59">
      <c r="A13" t="s">
        <v>1181</v>
      </c>
      <c r="B13" t="s">
        <v>1178</v>
      </c>
      <c r="C13" s="77">
        <v>3224</v>
      </c>
      <c r="D13" t="s">
        <v>1179</v>
      </c>
      <c r="E13" t="s">
        <v>1291</v>
      </c>
      <c r="F13" t="s">
        <v>1182</v>
      </c>
      <c r="G13" t="s">
        <v>207</v>
      </c>
      <c r="H13" s="65">
        <v>1.9</v>
      </c>
      <c r="I13" t="s">
        <v>122</v>
      </c>
      <c r="J13" t="s">
        <v>101</v>
      </c>
      <c r="K13" s="66">
        <v>2.2499999999999999E-2</v>
      </c>
      <c r="L13" s="66">
        <v>0</v>
      </c>
      <c r="M13" s="65">
        <v>16969</v>
      </c>
      <c r="N13" s="65">
        <v>101.43234272155165</v>
      </c>
      <c r="O13" s="65">
        <v>17.212054236420101</v>
      </c>
      <c r="P13" s="66">
        <v>5.9999999999999995E-4</v>
      </c>
      <c r="Q13" s="66">
        <v>0</v>
      </c>
    </row>
    <row r="14" spans="1:59">
      <c r="A14" t="s">
        <v>1183</v>
      </c>
      <c r="B14" t="s">
        <v>1178</v>
      </c>
      <c r="C14" s="77">
        <v>3825</v>
      </c>
      <c r="D14" t="s">
        <v>1179</v>
      </c>
      <c r="E14" t="s">
        <v>1291</v>
      </c>
      <c r="F14" t="s">
        <v>479</v>
      </c>
      <c r="G14" t="s">
        <v>207</v>
      </c>
      <c r="H14" s="65">
        <v>5.28</v>
      </c>
      <c r="I14" t="s">
        <v>122</v>
      </c>
      <c r="J14" t="s">
        <v>101</v>
      </c>
      <c r="K14" s="66">
        <v>2.2499999999999999E-2</v>
      </c>
      <c r="L14" s="66">
        <v>0</v>
      </c>
      <c r="M14" s="65">
        <v>228620</v>
      </c>
      <c r="N14" s="65">
        <v>103.80630103795818</v>
      </c>
      <c r="O14" s="65">
        <v>237.32196543297999</v>
      </c>
      <c r="P14" s="66">
        <v>7.7999999999999996E-3</v>
      </c>
      <c r="Q14" s="66">
        <v>1E-4</v>
      </c>
    </row>
    <row r="15" spans="1:59">
      <c r="A15" t="s">
        <v>1184</v>
      </c>
      <c r="B15" t="s">
        <v>1178</v>
      </c>
      <c r="C15" s="77">
        <v>3703</v>
      </c>
      <c r="D15" t="s">
        <v>1179</v>
      </c>
      <c r="E15" t="s">
        <v>1291</v>
      </c>
      <c r="F15" t="s">
        <v>449</v>
      </c>
      <c r="G15" t="s">
        <v>207</v>
      </c>
      <c r="H15" s="65">
        <v>1.34</v>
      </c>
      <c r="I15" t="s">
        <v>122</v>
      </c>
      <c r="J15" t="s">
        <v>101</v>
      </c>
      <c r="K15" s="66">
        <v>2.2499999999999999E-2</v>
      </c>
      <c r="L15" s="66">
        <v>0</v>
      </c>
      <c r="M15" s="65">
        <v>50208.160000000003</v>
      </c>
      <c r="N15" s="65">
        <v>101.04842880957099</v>
      </c>
      <c r="O15" s="65">
        <v>50.7345568141955</v>
      </c>
      <c r="P15" s="66">
        <v>1.6999999999999999E-3</v>
      </c>
      <c r="Q15" s="66">
        <v>0</v>
      </c>
    </row>
    <row r="16" spans="1:59">
      <c r="A16" t="s">
        <v>1185</v>
      </c>
      <c r="B16" t="s">
        <v>1178</v>
      </c>
      <c r="C16" s="77">
        <v>3192</v>
      </c>
      <c r="D16" t="s">
        <v>1179</v>
      </c>
      <c r="E16" t="s">
        <v>1291</v>
      </c>
      <c r="F16" t="s">
        <v>1186</v>
      </c>
      <c r="G16" t="s">
        <v>207</v>
      </c>
      <c r="H16" s="65">
        <v>3.63</v>
      </c>
      <c r="I16" t="s">
        <v>122</v>
      </c>
      <c r="J16" t="s">
        <v>101</v>
      </c>
      <c r="K16" s="66">
        <v>2.2499999999999999E-2</v>
      </c>
      <c r="L16" s="66">
        <v>0</v>
      </c>
      <c r="M16" s="65">
        <v>72251</v>
      </c>
      <c r="N16" s="65">
        <v>102.64211139610497</v>
      </c>
      <c r="O16" s="65">
        <v>74.159951904799797</v>
      </c>
      <c r="P16" s="66">
        <v>2.3999999999999998E-3</v>
      </c>
      <c r="Q16" s="66">
        <v>0</v>
      </c>
    </row>
    <row r="17" spans="1:17">
      <c r="A17" t="s">
        <v>1187</v>
      </c>
      <c r="B17" t="s">
        <v>1178</v>
      </c>
      <c r="C17" s="77">
        <v>3194</v>
      </c>
      <c r="D17" t="s">
        <v>1179</v>
      </c>
      <c r="E17" t="s">
        <v>1291</v>
      </c>
      <c r="F17" t="s">
        <v>1188</v>
      </c>
      <c r="G17" t="s">
        <v>207</v>
      </c>
      <c r="H17" s="65">
        <v>3.63</v>
      </c>
      <c r="I17" t="s">
        <v>122</v>
      </c>
      <c r="J17" t="s">
        <v>101</v>
      </c>
      <c r="K17" s="66">
        <v>2.2499999999999999E-2</v>
      </c>
      <c r="L17" s="66">
        <v>0</v>
      </c>
      <c r="M17" s="65">
        <v>80007.070000000007</v>
      </c>
      <c r="N17" s="65">
        <v>102.64211139610499</v>
      </c>
      <c r="O17" s="65">
        <v>82.120945914159705</v>
      </c>
      <c r="P17" s="66">
        <v>2.7000000000000001E-3</v>
      </c>
      <c r="Q17" s="66">
        <v>0</v>
      </c>
    </row>
    <row r="18" spans="1:17">
      <c r="A18" t="s">
        <v>1189</v>
      </c>
      <c r="B18" t="s">
        <v>1178</v>
      </c>
      <c r="C18" s="77">
        <v>3203</v>
      </c>
      <c r="D18" t="s">
        <v>1179</v>
      </c>
      <c r="E18" t="s">
        <v>1291</v>
      </c>
      <c r="F18" t="s">
        <v>1190</v>
      </c>
      <c r="G18" t="s">
        <v>207</v>
      </c>
      <c r="H18" s="65">
        <v>1.82</v>
      </c>
      <c r="I18" t="s">
        <v>122</v>
      </c>
      <c r="J18" t="s">
        <v>101</v>
      </c>
      <c r="K18" s="66">
        <v>2.2499999999999999E-2</v>
      </c>
      <c r="L18" s="66">
        <v>0</v>
      </c>
      <c r="M18" s="65">
        <v>24374.95</v>
      </c>
      <c r="N18" s="65">
        <v>101.37736674027269</v>
      </c>
      <c r="O18" s="65">
        <v>24.710682454258102</v>
      </c>
      <c r="P18" s="66">
        <v>8.0000000000000004E-4</v>
      </c>
      <c r="Q18" s="66">
        <v>0</v>
      </c>
    </row>
    <row r="19" spans="1:17">
      <c r="A19" t="s">
        <v>1189</v>
      </c>
      <c r="B19" t="s">
        <v>1178</v>
      </c>
      <c r="C19" s="77">
        <v>3204</v>
      </c>
      <c r="D19" t="s">
        <v>1179</v>
      </c>
      <c r="E19" t="s">
        <v>1291</v>
      </c>
      <c r="F19" t="s">
        <v>1190</v>
      </c>
      <c r="G19" t="s">
        <v>207</v>
      </c>
      <c r="H19" s="65">
        <v>1.82</v>
      </c>
      <c r="I19" t="s">
        <v>122</v>
      </c>
      <c r="J19" t="s">
        <v>101</v>
      </c>
      <c r="K19" s="66">
        <v>2.2499999999999999E-2</v>
      </c>
      <c r="L19" s="66">
        <v>0</v>
      </c>
      <c r="M19" s="65">
        <v>22784.2</v>
      </c>
      <c r="N19" s="65">
        <v>101.37736674027265</v>
      </c>
      <c r="O19" s="65">
        <v>23.0980219928372</v>
      </c>
      <c r="P19" s="66">
        <v>8.0000000000000004E-4</v>
      </c>
      <c r="Q19" s="66">
        <v>0</v>
      </c>
    </row>
    <row r="20" spans="1:17">
      <c r="A20" t="s">
        <v>1189</v>
      </c>
      <c r="B20" t="s">
        <v>1178</v>
      </c>
      <c r="C20" s="77">
        <v>3205</v>
      </c>
      <c r="D20" t="s">
        <v>1179</v>
      </c>
      <c r="E20" t="s">
        <v>1291</v>
      </c>
      <c r="F20" t="s">
        <v>1190</v>
      </c>
      <c r="G20" t="s">
        <v>207</v>
      </c>
      <c r="H20" s="65">
        <v>1.82</v>
      </c>
      <c r="I20" t="s">
        <v>122</v>
      </c>
      <c r="J20" t="s">
        <v>101</v>
      </c>
      <c r="K20" s="66">
        <v>2.2499999999999999E-2</v>
      </c>
      <c r="L20" s="66">
        <v>0</v>
      </c>
      <c r="M20" s="65">
        <v>24106.5</v>
      </c>
      <c r="N20" s="65">
        <v>101.37736674027254</v>
      </c>
      <c r="O20" s="65">
        <v>24.438534913243799</v>
      </c>
      <c r="P20" s="66">
        <v>8.0000000000000004E-4</v>
      </c>
      <c r="Q20" s="66">
        <v>0</v>
      </c>
    </row>
    <row r="21" spans="1:17">
      <c r="A21" t="s">
        <v>1189</v>
      </c>
      <c r="B21" t="s">
        <v>1178</v>
      </c>
      <c r="C21" s="77">
        <v>3206</v>
      </c>
      <c r="D21" t="s">
        <v>1179</v>
      </c>
      <c r="E21" t="s">
        <v>1291</v>
      </c>
      <c r="F21" t="s">
        <v>1190</v>
      </c>
      <c r="G21" t="s">
        <v>207</v>
      </c>
      <c r="H21" s="65">
        <v>1.82</v>
      </c>
      <c r="I21" t="s">
        <v>122</v>
      </c>
      <c r="J21" t="s">
        <v>101</v>
      </c>
      <c r="K21" s="66">
        <v>2.2499999999999999E-2</v>
      </c>
      <c r="L21" s="66">
        <v>0</v>
      </c>
      <c r="M21" s="65">
        <v>33734.25</v>
      </c>
      <c r="N21" s="65">
        <v>101.37736674027258</v>
      </c>
      <c r="O21" s="65">
        <v>34.198894339580399</v>
      </c>
      <c r="P21" s="66">
        <v>1.1000000000000001E-3</v>
      </c>
      <c r="Q21" s="66">
        <v>0</v>
      </c>
    </row>
    <row r="22" spans="1:17">
      <c r="A22" t="s">
        <v>1191</v>
      </c>
      <c r="B22" t="s">
        <v>1178</v>
      </c>
      <c r="C22" s="77">
        <v>3202</v>
      </c>
      <c r="D22" t="s">
        <v>1179</v>
      </c>
      <c r="E22" t="s">
        <v>1291</v>
      </c>
      <c r="F22" t="s">
        <v>1192</v>
      </c>
      <c r="G22" t="s">
        <v>207</v>
      </c>
      <c r="H22" s="65">
        <v>3.63</v>
      </c>
      <c r="I22" t="s">
        <v>122</v>
      </c>
      <c r="J22" t="s">
        <v>101</v>
      </c>
      <c r="K22" s="66">
        <v>2.2499999999999999E-2</v>
      </c>
      <c r="L22" s="66">
        <v>0</v>
      </c>
      <c r="M22" s="65">
        <v>495000</v>
      </c>
      <c r="N22" s="65">
        <v>102.64211139610505</v>
      </c>
      <c r="O22" s="65">
        <v>508.07845141071999</v>
      </c>
      <c r="P22" s="66">
        <v>1.67E-2</v>
      </c>
      <c r="Q22" s="66">
        <v>2.0000000000000001E-4</v>
      </c>
    </row>
    <row r="23" spans="1:17">
      <c r="A23" t="s">
        <v>1193</v>
      </c>
      <c r="B23" t="s">
        <v>1178</v>
      </c>
      <c r="C23" s="77">
        <v>3212</v>
      </c>
      <c r="D23" t="s">
        <v>1179</v>
      </c>
      <c r="E23" t="s">
        <v>1291</v>
      </c>
      <c r="F23" t="s">
        <v>1194</v>
      </c>
      <c r="G23" t="s">
        <v>207</v>
      </c>
      <c r="H23" s="65">
        <v>3.7</v>
      </c>
      <c r="I23" t="s">
        <v>122</v>
      </c>
      <c r="J23" t="s">
        <v>101</v>
      </c>
      <c r="K23" s="66">
        <v>2.2499999999999999E-2</v>
      </c>
      <c r="L23" s="66">
        <v>0</v>
      </c>
      <c r="M23" s="65">
        <v>500000</v>
      </c>
      <c r="N23" s="65">
        <v>102.6964863107862</v>
      </c>
      <c r="O23" s="65">
        <v>513.48243155393095</v>
      </c>
      <c r="P23" s="66">
        <v>1.6899999999999998E-2</v>
      </c>
      <c r="Q23" s="66">
        <v>2.0000000000000001E-4</v>
      </c>
    </row>
    <row r="24" spans="1:17">
      <c r="A24" t="s">
        <v>1195</v>
      </c>
      <c r="B24" t="s">
        <v>1178</v>
      </c>
      <c r="C24" s="77">
        <v>3213</v>
      </c>
      <c r="D24" t="s">
        <v>1179</v>
      </c>
      <c r="E24" t="s">
        <v>1291</v>
      </c>
      <c r="F24" t="s">
        <v>1194</v>
      </c>
      <c r="G24" t="s">
        <v>207</v>
      </c>
      <c r="H24" s="65">
        <v>3.7</v>
      </c>
      <c r="I24" t="s">
        <v>122</v>
      </c>
      <c r="J24" t="s">
        <v>101</v>
      </c>
      <c r="K24" s="66">
        <v>2.2499999999999999E-2</v>
      </c>
      <c r="L24" s="66">
        <v>0</v>
      </c>
      <c r="M24" s="65">
        <v>429873</v>
      </c>
      <c r="N24" s="65">
        <v>102.69648631078621</v>
      </c>
      <c r="O24" s="65">
        <v>441.46446659876602</v>
      </c>
      <c r="P24" s="66">
        <v>1.4500000000000001E-2</v>
      </c>
      <c r="Q24" s="66">
        <v>2.0000000000000001E-4</v>
      </c>
    </row>
    <row r="25" spans="1:17">
      <c r="A25" t="s">
        <v>1196</v>
      </c>
      <c r="B25" t="s">
        <v>1178</v>
      </c>
      <c r="C25" s="77">
        <v>3214</v>
      </c>
      <c r="D25" t="s">
        <v>1179</v>
      </c>
      <c r="E25" t="s">
        <v>1291</v>
      </c>
      <c r="F25" t="s">
        <v>1194</v>
      </c>
      <c r="G25" t="s">
        <v>207</v>
      </c>
      <c r="H25" s="65">
        <v>1.86</v>
      </c>
      <c r="I25" t="s">
        <v>122</v>
      </c>
      <c r="J25" t="s">
        <v>101</v>
      </c>
      <c r="K25" s="66">
        <v>2.2499999999999999E-2</v>
      </c>
      <c r="L25" s="66">
        <v>0</v>
      </c>
      <c r="M25" s="65">
        <v>137361.14000000001</v>
      </c>
      <c r="N25" s="65">
        <v>101.40486126263731</v>
      </c>
      <c r="O25" s="65">
        <v>139.29087344577701</v>
      </c>
      <c r="P25" s="66">
        <v>4.5999999999999999E-3</v>
      </c>
      <c r="Q25" s="66">
        <v>1E-4</v>
      </c>
    </row>
    <row r="26" spans="1:17">
      <c r="A26" t="s">
        <v>1197</v>
      </c>
      <c r="B26" t="s">
        <v>1178</v>
      </c>
      <c r="C26" s="77">
        <v>3219</v>
      </c>
      <c r="D26" t="s">
        <v>1179</v>
      </c>
      <c r="E26" t="s">
        <v>1291</v>
      </c>
      <c r="F26" t="s">
        <v>1182</v>
      </c>
      <c r="G26" t="s">
        <v>207</v>
      </c>
      <c r="H26" s="65">
        <v>1.9</v>
      </c>
      <c r="I26" t="s">
        <v>122</v>
      </c>
      <c r="J26" t="s">
        <v>101</v>
      </c>
      <c r="K26" s="66">
        <v>2.2499999999999999E-2</v>
      </c>
      <c r="L26" s="66">
        <v>0</v>
      </c>
      <c r="M26" s="65">
        <v>32638.91</v>
      </c>
      <c r="N26" s="65">
        <v>101.43234264378559</v>
      </c>
      <c r="O26" s="65">
        <v>33.106411026396799</v>
      </c>
      <c r="P26" s="66">
        <v>1.1000000000000001E-3</v>
      </c>
      <c r="Q26" s="66">
        <v>0</v>
      </c>
    </row>
    <row r="27" spans="1:17">
      <c r="A27" t="s">
        <v>1198</v>
      </c>
      <c r="B27" t="s">
        <v>1178</v>
      </c>
      <c r="C27" s="77">
        <v>3223</v>
      </c>
      <c r="D27" t="s">
        <v>1179</v>
      </c>
      <c r="E27" t="s">
        <v>1291</v>
      </c>
      <c r="F27" t="s">
        <v>1182</v>
      </c>
      <c r="G27" t="s">
        <v>207</v>
      </c>
      <c r="H27" s="65">
        <v>3.7</v>
      </c>
      <c r="I27" t="s">
        <v>122</v>
      </c>
      <c r="J27" t="s">
        <v>101</v>
      </c>
      <c r="K27" s="66">
        <v>2.2499999999999999E-2</v>
      </c>
      <c r="L27" s="66">
        <v>0</v>
      </c>
      <c r="M27" s="65">
        <v>1000000</v>
      </c>
      <c r="N27" s="65">
        <v>102.696486310786</v>
      </c>
      <c r="O27" s="65">
        <v>1026.9648631078601</v>
      </c>
      <c r="P27" s="66">
        <v>3.3799999999999997E-2</v>
      </c>
      <c r="Q27" s="66">
        <v>5.0000000000000001E-4</v>
      </c>
    </row>
    <row r="28" spans="1:17">
      <c r="A28" t="s">
        <v>1199</v>
      </c>
      <c r="B28" t="s">
        <v>1178</v>
      </c>
      <c r="C28" s="77">
        <v>3225</v>
      </c>
      <c r="D28" t="s">
        <v>1179</v>
      </c>
      <c r="E28" t="s">
        <v>1291</v>
      </c>
      <c r="F28" t="s">
        <v>1182</v>
      </c>
      <c r="G28" t="s">
        <v>207</v>
      </c>
      <c r="H28" s="65">
        <v>0.93</v>
      </c>
      <c r="I28" t="s">
        <v>122</v>
      </c>
      <c r="J28" t="s">
        <v>101</v>
      </c>
      <c r="K28" s="66">
        <v>2.2499999999999999E-2</v>
      </c>
      <c r="L28" s="66">
        <v>0</v>
      </c>
      <c r="M28" s="65">
        <v>67083.3</v>
      </c>
      <c r="N28" s="65">
        <v>100.76741047650012</v>
      </c>
      <c r="O28" s="65">
        <v>67.598104272181999</v>
      </c>
      <c r="P28" s="66">
        <v>2.2000000000000001E-3</v>
      </c>
      <c r="Q28" s="66">
        <v>0</v>
      </c>
    </row>
    <row r="29" spans="1:17">
      <c r="A29" t="s">
        <v>1200</v>
      </c>
      <c r="B29" t="s">
        <v>1178</v>
      </c>
      <c r="C29" s="77">
        <v>3226</v>
      </c>
      <c r="D29" t="s">
        <v>1179</v>
      </c>
      <c r="E29" t="s">
        <v>1291</v>
      </c>
      <c r="F29" t="s">
        <v>1182</v>
      </c>
      <c r="G29" t="s">
        <v>207</v>
      </c>
      <c r="H29" s="65">
        <v>3.63</v>
      </c>
      <c r="I29" t="s">
        <v>122</v>
      </c>
      <c r="J29" t="s">
        <v>101</v>
      </c>
      <c r="K29" s="66">
        <v>2.2499999999999999E-2</v>
      </c>
      <c r="L29" s="66">
        <v>0</v>
      </c>
      <c r="M29" s="65">
        <v>278401.94</v>
      </c>
      <c r="N29" s="65">
        <v>102.64211139610485</v>
      </c>
      <c r="O29" s="65">
        <v>285.75762938371702</v>
      </c>
      <c r="P29" s="66">
        <v>9.4000000000000004E-3</v>
      </c>
      <c r="Q29" s="66">
        <v>1E-4</v>
      </c>
    </row>
    <row r="30" spans="1:17">
      <c r="A30" t="s">
        <v>1201</v>
      </c>
      <c r="B30" t="s">
        <v>1178</v>
      </c>
      <c r="C30" s="77">
        <v>3229</v>
      </c>
      <c r="D30" t="s">
        <v>1179</v>
      </c>
      <c r="E30" t="s">
        <v>1291</v>
      </c>
      <c r="F30" t="s">
        <v>1202</v>
      </c>
      <c r="G30" t="s">
        <v>207</v>
      </c>
      <c r="H30" s="65">
        <v>3.7</v>
      </c>
      <c r="I30" t="s">
        <v>122</v>
      </c>
      <c r="J30" t="s">
        <v>101</v>
      </c>
      <c r="K30" s="66">
        <v>2.2499999999999999E-2</v>
      </c>
      <c r="L30" s="66">
        <v>0</v>
      </c>
      <c r="M30" s="65">
        <v>234910</v>
      </c>
      <c r="N30" s="65">
        <v>102.69648631078626</v>
      </c>
      <c r="O30" s="65">
        <v>241.24431599266799</v>
      </c>
      <c r="P30" s="66">
        <v>7.9000000000000008E-3</v>
      </c>
      <c r="Q30" s="66">
        <v>1E-4</v>
      </c>
    </row>
    <row r="31" spans="1:17">
      <c r="A31" t="s">
        <v>1201</v>
      </c>
      <c r="B31" t="s">
        <v>1178</v>
      </c>
      <c r="C31" s="77">
        <v>3230</v>
      </c>
      <c r="D31" t="s">
        <v>1179</v>
      </c>
      <c r="E31" t="s">
        <v>1291</v>
      </c>
      <c r="F31" t="s">
        <v>1202</v>
      </c>
      <c r="G31" t="s">
        <v>207</v>
      </c>
      <c r="H31" s="65">
        <v>3.7</v>
      </c>
      <c r="I31" t="s">
        <v>122</v>
      </c>
      <c r="J31" t="s">
        <v>101</v>
      </c>
      <c r="K31" s="66">
        <v>2.2499999999999999E-2</v>
      </c>
      <c r="L31" s="66">
        <v>0</v>
      </c>
      <c r="M31" s="65">
        <v>53083</v>
      </c>
      <c r="N31" s="65">
        <v>102.69648631078631</v>
      </c>
      <c r="O31" s="65">
        <v>54.514375828354702</v>
      </c>
      <c r="P31" s="66">
        <v>1.8E-3</v>
      </c>
      <c r="Q31" s="66">
        <v>0</v>
      </c>
    </row>
    <row r="32" spans="1:17">
      <c r="A32" t="s">
        <v>1203</v>
      </c>
      <c r="B32" t="s">
        <v>1178</v>
      </c>
      <c r="C32" s="77">
        <v>3234</v>
      </c>
      <c r="D32" t="s">
        <v>1179</v>
      </c>
      <c r="E32" t="s">
        <v>1291</v>
      </c>
      <c r="F32" t="s">
        <v>1204</v>
      </c>
      <c r="G32" t="s">
        <v>207</v>
      </c>
      <c r="H32" s="65">
        <v>3.78</v>
      </c>
      <c r="I32" t="s">
        <v>122</v>
      </c>
      <c r="J32" t="s">
        <v>101</v>
      </c>
      <c r="K32" s="66">
        <v>2.2499999999999999E-2</v>
      </c>
      <c r="L32" s="66">
        <v>0</v>
      </c>
      <c r="M32" s="65">
        <v>210000</v>
      </c>
      <c r="N32" s="65">
        <v>102.74729505081666</v>
      </c>
      <c r="O32" s="65">
        <v>215.76931960671499</v>
      </c>
      <c r="P32" s="66">
        <v>7.1000000000000004E-3</v>
      </c>
      <c r="Q32" s="66">
        <v>1E-4</v>
      </c>
    </row>
    <row r="33" spans="1:17">
      <c r="A33" t="s">
        <v>1205</v>
      </c>
      <c r="B33" t="s">
        <v>1178</v>
      </c>
      <c r="C33" s="77">
        <v>3235</v>
      </c>
      <c r="D33" t="s">
        <v>1179</v>
      </c>
      <c r="E33" t="s">
        <v>1291</v>
      </c>
      <c r="F33" t="s">
        <v>1204</v>
      </c>
      <c r="G33" t="s">
        <v>207</v>
      </c>
      <c r="H33" s="65">
        <v>1.42</v>
      </c>
      <c r="I33" t="s">
        <v>122</v>
      </c>
      <c r="J33" t="s">
        <v>101</v>
      </c>
      <c r="K33" s="66">
        <v>2.2499999999999999E-2</v>
      </c>
      <c r="L33" s="66">
        <v>0</v>
      </c>
      <c r="M33" s="65">
        <v>58333.26</v>
      </c>
      <c r="N33" s="65">
        <v>101.10152248323409</v>
      </c>
      <c r="O33" s="65">
        <v>58.975813974103403</v>
      </c>
      <c r="P33" s="66">
        <v>1.9E-3</v>
      </c>
      <c r="Q33" s="66">
        <v>0</v>
      </c>
    </row>
    <row r="34" spans="1:17">
      <c r="A34" t="s">
        <v>1206</v>
      </c>
      <c r="B34" t="s">
        <v>1178</v>
      </c>
      <c r="C34" s="77">
        <v>3239</v>
      </c>
      <c r="D34" t="s">
        <v>1179</v>
      </c>
      <c r="E34" t="s">
        <v>1291</v>
      </c>
      <c r="F34" t="s">
        <v>1207</v>
      </c>
      <c r="G34" t="s">
        <v>207</v>
      </c>
      <c r="H34" s="65">
        <v>3.78</v>
      </c>
      <c r="I34" t="s">
        <v>122</v>
      </c>
      <c r="J34" t="s">
        <v>101</v>
      </c>
      <c r="K34" s="66">
        <v>2.2499999999999999E-2</v>
      </c>
      <c r="L34" s="66">
        <v>0</v>
      </c>
      <c r="M34" s="65">
        <v>690000</v>
      </c>
      <c r="N34" s="65">
        <v>102.74729505081652</v>
      </c>
      <c r="O34" s="65">
        <v>708.95633585063399</v>
      </c>
      <c r="P34" s="66">
        <v>2.3300000000000001E-2</v>
      </c>
      <c r="Q34" s="66">
        <v>2.9999999999999997E-4</v>
      </c>
    </row>
    <row r="35" spans="1:17">
      <c r="A35" t="s">
        <v>1208</v>
      </c>
      <c r="B35" t="s">
        <v>1178</v>
      </c>
      <c r="C35" s="77">
        <v>3348</v>
      </c>
      <c r="D35" t="s">
        <v>1179</v>
      </c>
      <c r="E35" t="s">
        <v>1291</v>
      </c>
      <c r="F35" t="s">
        <v>1209</v>
      </c>
      <c r="G35" t="s">
        <v>207</v>
      </c>
      <c r="H35" s="65">
        <v>4.24</v>
      </c>
      <c r="I35" t="s">
        <v>122</v>
      </c>
      <c r="J35" t="s">
        <v>101</v>
      </c>
      <c r="K35" s="66">
        <v>2.2499999999999999E-2</v>
      </c>
      <c r="L35" s="66">
        <v>0</v>
      </c>
      <c r="M35" s="65">
        <v>15226</v>
      </c>
      <c r="N35" s="65">
        <v>103.06816402897084</v>
      </c>
      <c r="O35" s="65">
        <v>15.6931586550511</v>
      </c>
      <c r="P35" s="66">
        <v>5.0000000000000001E-4</v>
      </c>
      <c r="Q35" s="66">
        <v>0</v>
      </c>
    </row>
    <row r="36" spans="1:17">
      <c r="A36" t="s">
        <v>1208</v>
      </c>
      <c r="B36" t="s">
        <v>1178</v>
      </c>
      <c r="C36" s="77">
        <v>3812</v>
      </c>
      <c r="D36" t="s">
        <v>1179</v>
      </c>
      <c r="E36" t="s">
        <v>1291</v>
      </c>
      <c r="F36" t="s">
        <v>1210</v>
      </c>
      <c r="G36" t="s">
        <v>207</v>
      </c>
      <c r="H36" s="65">
        <v>5.21</v>
      </c>
      <c r="I36" t="s">
        <v>122</v>
      </c>
      <c r="J36" t="s">
        <v>101</v>
      </c>
      <c r="K36" s="66">
        <v>2.2499999999999999E-2</v>
      </c>
      <c r="L36" s="66">
        <v>0</v>
      </c>
      <c r="M36" s="65">
        <v>14454</v>
      </c>
      <c r="N36" s="65">
        <v>103.75291532179673</v>
      </c>
      <c r="O36" s="65">
        <v>14.9964463806125</v>
      </c>
      <c r="P36" s="66">
        <v>5.0000000000000001E-4</v>
      </c>
      <c r="Q36" s="66">
        <v>0</v>
      </c>
    </row>
    <row r="37" spans="1:17">
      <c r="A37" t="s">
        <v>1211</v>
      </c>
      <c r="B37" t="s">
        <v>1178</v>
      </c>
      <c r="C37" s="77">
        <v>3365</v>
      </c>
      <c r="D37" t="s">
        <v>1179</v>
      </c>
      <c r="E37" t="s">
        <v>1291</v>
      </c>
      <c r="F37" t="s">
        <v>479</v>
      </c>
      <c r="G37" t="s">
        <v>207</v>
      </c>
      <c r="H37" s="65">
        <v>4.3099999999999996</v>
      </c>
      <c r="I37" t="s">
        <v>122</v>
      </c>
      <c r="J37" t="s">
        <v>101</v>
      </c>
      <c r="K37" s="66">
        <v>2.2499999999999999E-2</v>
      </c>
      <c r="L37" s="66">
        <v>0</v>
      </c>
      <c r="M37" s="65">
        <v>845</v>
      </c>
      <c r="N37" s="65">
        <v>103.12024285364721</v>
      </c>
      <c r="O37" s="65">
        <v>0.87136605211331897</v>
      </c>
      <c r="P37" s="66">
        <v>0</v>
      </c>
      <c r="Q37" s="66">
        <v>0</v>
      </c>
    </row>
    <row r="38" spans="1:17">
      <c r="A38" t="s">
        <v>1211</v>
      </c>
      <c r="B38" t="s">
        <v>1178</v>
      </c>
      <c r="C38" s="77">
        <v>3368</v>
      </c>
      <c r="D38" t="s">
        <v>1179</v>
      </c>
      <c r="E38" t="s">
        <v>1291</v>
      </c>
      <c r="F38" t="s">
        <v>1212</v>
      </c>
      <c r="G38" t="s">
        <v>207</v>
      </c>
      <c r="H38" s="65">
        <v>4.3099999999999996</v>
      </c>
      <c r="I38" t="s">
        <v>122</v>
      </c>
      <c r="J38" t="s">
        <v>101</v>
      </c>
      <c r="K38" s="66">
        <v>2.2499999999999999E-2</v>
      </c>
      <c r="L38" s="66">
        <v>0</v>
      </c>
      <c r="M38" s="65">
        <v>16314</v>
      </c>
      <c r="N38" s="65">
        <v>103.12024285364717</v>
      </c>
      <c r="O38" s="65">
        <v>16.823036419144</v>
      </c>
      <c r="P38" s="66">
        <v>5.9999999999999995E-4</v>
      </c>
      <c r="Q38" s="66">
        <v>0</v>
      </c>
    </row>
    <row r="39" spans="1:17">
      <c r="A39" t="s">
        <v>1213</v>
      </c>
      <c r="B39" t="s">
        <v>1178</v>
      </c>
      <c r="C39" s="77">
        <v>3411</v>
      </c>
      <c r="D39" t="s">
        <v>1179</v>
      </c>
      <c r="E39" t="s">
        <v>1291</v>
      </c>
      <c r="F39" t="s">
        <v>479</v>
      </c>
      <c r="G39" t="s">
        <v>207</v>
      </c>
      <c r="H39" s="65">
        <v>3.47</v>
      </c>
      <c r="I39" t="s">
        <v>122</v>
      </c>
      <c r="J39" t="s">
        <v>101</v>
      </c>
      <c r="K39" s="66">
        <v>2.2499999999999999E-2</v>
      </c>
      <c r="L39" s="66">
        <v>0</v>
      </c>
      <c r="M39" s="65">
        <v>105207</v>
      </c>
      <c r="N39" s="65">
        <v>102.53409088605511</v>
      </c>
      <c r="O39" s="65">
        <v>107.873040998492</v>
      </c>
      <c r="P39" s="66">
        <v>3.5000000000000001E-3</v>
      </c>
      <c r="Q39" s="66">
        <v>1E-4</v>
      </c>
    </row>
    <row r="40" spans="1:17">
      <c r="A40" t="s">
        <v>1214</v>
      </c>
      <c r="B40" t="s">
        <v>1178</v>
      </c>
      <c r="C40" s="77">
        <v>3474</v>
      </c>
      <c r="D40" t="s">
        <v>1179</v>
      </c>
      <c r="E40" t="s">
        <v>1291</v>
      </c>
      <c r="F40" t="s">
        <v>1215</v>
      </c>
      <c r="G40" t="s">
        <v>207</v>
      </c>
      <c r="H40" s="65">
        <v>4.54</v>
      </c>
      <c r="I40" t="s">
        <v>122</v>
      </c>
      <c r="J40" t="s">
        <v>101</v>
      </c>
      <c r="K40" s="66">
        <v>2.2499999999999999E-2</v>
      </c>
      <c r="L40" s="66">
        <v>0</v>
      </c>
      <c r="M40" s="65">
        <v>247363</v>
      </c>
      <c r="N40" s="65">
        <v>103.27968320018879</v>
      </c>
      <c r="O40" s="65">
        <v>255.475722754483</v>
      </c>
      <c r="P40" s="66">
        <v>8.3999999999999995E-3</v>
      </c>
      <c r="Q40" s="66">
        <v>1E-4</v>
      </c>
    </row>
    <row r="41" spans="1:17">
      <c r="A41" t="s">
        <v>1216</v>
      </c>
      <c r="B41" t="s">
        <v>1178</v>
      </c>
      <c r="C41" s="77">
        <v>3479</v>
      </c>
      <c r="D41" t="s">
        <v>1179</v>
      </c>
      <c r="E41" t="s">
        <v>1291</v>
      </c>
      <c r="F41" t="s">
        <v>1215</v>
      </c>
      <c r="G41" t="s">
        <v>207</v>
      </c>
      <c r="H41" s="65">
        <v>4.54</v>
      </c>
      <c r="I41" t="s">
        <v>122</v>
      </c>
      <c r="J41" t="s">
        <v>101</v>
      </c>
      <c r="K41" s="66">
        <v>2.2499999999999999E-2</v>
      </c>
      <c r="L41" s="66">
        <v>0</v>
      </c>
      <c r="M41" s="65">
        <v>353399</v>
      </c>
      <c r="N41" s="65">
        <v>103.27968320018874</v>
      </c>
      <c r="O41" s="65">
        <v>364.98936763263498</v>
      </c>
      <c r="P41" s="66">
        <v>1.2E-2</v>
      </c>
      <c r="Q41" s="66">
        <v>2.0000000000000001E-4</v>
      </c>
    </row>
    <row r="42" spans="1:17">
      <c r="A42" t="s">
        <v>1217</v>
      </c>
      <c r="B42" t="s">
        <v>1178</v>
      </c>
      <c r="C42" s="77">
        <v>3533</v>
      </c>
      <c r="D42" t="s">
        <v>1179</v>
      </c>
      <c r="E42" t="s">
        <v>1291</v>
      </c>
      <c r="F42" t="s">
        <v>1218</v>
      </c>
      <c r="G42" t="s">
        <v>207</v>
      </c>
      <c r="H42" s="65">
        <v>4.76</v>
      </c>
      <c r="I42" t="s">
        <v>122</v>
      </c>
      <c r="J42" t="s">
        <v>101</v>
      </c>
      <c r="K42" s="66">
        <v>2.2499999999999999E-2</v>
      </c>
      <c r="L42" s="66">
        <v>0</v>
      </c>
      <c r="M42" s="65">
        <v>247282</v>
      </c>
      <c r="N42" s="65">
        <v>103.43630861526476</v>
      </c>
      <c r="O42" s="65">
        <v>255.77937266999899</v>
      </c>
      <c r="P42" s="66">
        <v>8.3999999999999995E-3</v>
      </c>
      <c r="Q42" s="66">
        <v>1E-4</v>
      </c>
    </row>
    <row r="43" spans="1:17">
      <c r="A43" t="s">
        <v>1219</v>
      </c>
      <c r="B43" t="s">
        <v>1178</v>
      </c>
      <c r="C43" s="77">
        <v>3555</v>
      </c>
      <c r="D43" t="s">
        <v>1179</v>
      </c>
      <c r="E43" t="s">
        <v>1291</v>
      </c>
      <c r="F43" t="s">
        <v>1220</v>
      </c>
      <c r="G43" t="s">
        <v>207</v>
      </c>
      <c r="H43" s="65">
        <v>4.76</v>
      </c>
      <c r="I43" t="s">
        <v>122</v>
      </c>
      <c r="J43" t="s">
        <v>101</v>
      </c>
      <c r="K43" s="66">
        <v>2.2499999999999999E-2</v>
      </c>
      <c r="L43" s="66">
        <v>0</v>
      </c>
      <c r="M43" s="65">
        <v>634088</v>
      </c>
      <c r="N43" s="65">
        <v>103.43630861526459</v>
      </c>
      <c r="O43" s="65">
        <v>655.87722057235897</v>
      </c>
      <c r="P43" s="66">
        <v>2.1600000000000001E-2</v>
      </c>
      <c r="Q43" s="66">
        <v>2.9999999999999997E-4</v>
      </c>
    </row>
    <row r="44" spans="1:17">
      <c r="A44" t="s">
        <v>1221</v>
      </c>
      <c r="B44" t="s">
        <v>1178</v>
      </c>
      <c r="C44" s="77">
        <v>3584</v>
      </c>
      <c r="D44" t="s">
        <v>1179</v>
      </c>
      <c r="E44" t="s">
        <v>1291</v>
      </c>
      <c r="F44" t="s">
        <v>479</v>
      </c>
      <c r="G44" t="s">
        <v>207</v>
      </c>
      <c r="H44" s="65">
        <v>4.76</v>
      </c>
      <c r="I44" t="s">
        <v>122</v>
      </c>
      <c r="J44" t="s">
        <v>101</v>
      </c>
      <c r="K44" s="66">
        <v>2.2499999999999999E-2</v>
      </c>
      <c r="L44" s="66">
        <v>0</v>
      </c>
      <c r="M44" s="65">
        <v>50000</v>
      </c>
      <c r="N44" s="65">
        <v>103.43630861526459</v>
      </c>
      <c r="O44" s="65">
        <v>51.718154307632297</v>
      </c>
      <c r="P44" s="66">
        <v>1.6999999999999999E-3</v>
      </c>
      <c r="Q44" s="66">
        <v>0</v>
      </c>
    </row>
    <row r="45" spans="1:17">
      <c r="A45" t="s">
        <v>1222</v>
      </c>
      <c r="B45" t="s">
        <v>1178</v>
      </c>
      <c r="C45" s="77">
        <v>3607</v>
      </c>
      <c r="D45" t="s">
        <v>1179</v>
      </c>
      <c r="E45" t="s">
        <v>1291</v>
      </c>
      <c r="F45" t="s">
        <v>1223</v>
      </c>
      <c r="G45" t="s">
        <v>207</v>
      </c>
      <c r="H45" s="65">
        <v>2.5299999999999998</v>
      </c>
      <c r="I45" t="s">
        <v>122</v>
      </c>
      <c r="J45" t="s">
        <v>101</v>
      </c>
      <c r="K45" s="66">
        <v>2.2499999999999999E-2</v>
      </c>
      <c r="L45" s="66">
        <v>0</v>
      </c>
      <c r="M45" s="65">
        <v>87412.5</v>
      </c>
      <c r="N45" s="65">
        <v>101.86756313486653</v>
      </c>
      <c r="O45" s="65">
        <v>89.044983625265203</v>
      </c>
      <c r="P45" s="66">
        <v>2.8999999999999998E-3</v>
      </c>
      <c r="Q45" s="66">
        <v>0</v>
      </c>
    </row>
    <row r="46" spans="1:17">
      <c r="A46" t="s">
        <v>1224</v>
      </c>
      <c r="B46" t="s">
        <v>1178</v>
      </c>
      <c r="C46" s="77">
        <v>3618</v>
      </c>
      <c r="D46" t="s">
        <v>1179</v>
      </c>
      <c r="E46" t="s">
        <v>1291</v>
      </c>
      <c r="F46" t="s">
        <v>479</v>
      </c>
      <c r="G46" t="s">
        <v>207</v>
      </c>
      <c r="H46" s="65">
        <v>2.5299999999999998</v>
      </c>
      <c r="I46" t="s">
        <v>122</v>
      </c>
      <c r="J46" t="s">
        <v>101</v>
      </c>
      <c r="K46" s="66">
        <v>2.2499999999999999E-2</v>
      </c>
      <c r="L46" s="66">
        <v>0</v>
      </c>
      <c r="M46" s="65">
        <v>39375</v>
      </c>
      <c r="N46" s="65">
        <v>101.86756313486654</v>
      </c>
      <c r="O46" s="65">
        <v>40.110352984353703</v>
      </c>
      <c r="P46" s="66">
        <v>1.2999999999999999E-3</v>
      </c>
      <c r="Q46" s="66">
        <v>0</v>
      </c>
    </row>
    <row r="47" spans="1:17">
      <c r="A47" t="s">
        <v>1224</v>
      </c>
      <c r="B47" t="s">
        <v>1178</v>
      </c>
      <c r="C47" s="77">
        <v>3619</v>
      </c>
      <c r="D47" t="s">
        <v>1179</v>
      </c>
      <c r="E47" t="s">
        <v>1291</v>
      </c>
      <c r="F47" t="s">
        <v>479</v>
      </c>
      <c r="G47" t="s">
        <v>207</v>
      </c>
      <c r="H47" s="65">
        <v>2.5299999999999998</v>
      </c>
      <c r="I47" t="s">
        <v>122</v>
      </c>
      <c r="J47" t="s">
        <v>101</v>
      </c>
      <c r="K47" s="66">
        <v>2.2499999999999999E-2</v>
      </c>
      <c r="L47" s="66">
        <v>0</v>
      </c>
      <c r="M47" s="65">
        <v>39375</v>
      </c>
      <c r="N47" s="65">
        <v>101.86756313486654</v>
      </c>
      <c r="O47" s="65">
        <v>40.110352984353703</v>
      </c>
      <c r="P47" s="66">
        <v>1.2999999999999999E-3</v>
      </c>
      <c r="Q47" s="66">
        <v>0</v>
      </c>
    </row>
    <row r="48" spans="1:17">
      <c r="A48" t="s">
        <v>1225</v>
      </c>
      <c r="B48" t="s">
        <v>1178</v>
      </c>
      <c r="C48" s="77">
        <v>3705</v>
      </c>
      <c r="D48" t="s">
        <v>1179</v>
      </c>
      <c r="E48" t="s">
        <v>1291</v>
      </c>
      <c r="F48" t="s">
        <v>479</v>
      </c>
      <c r="G48" t="s">
        <v>207</v>
      </c>
      <c r="H48" s="65">
        <v>2.61</v>
      </c>
      <c r="I48" t="s">
        <v>122</v>
      </c>
      <c r="J48" t="s">
        <v>101</v>
      </c>
      <c r="K48" s="66">
        <v>2.2499999999999999E-2</v>
      </c>
      <c r="L48" s="66">
        <v>0</v>
      </c>
      <c r="M48" s="65">
        <v>4513.92</v>
      </c>
      <c r="N48" s="65">
        <v>101.92151063762407</v>
      </c>
      <c r="O48" s="65">
        <v>4.6006554529738404</v>
      </c>
      <c r="P48" s="66">
        <v>2.0000000000000001E-4</v>
      </c>
      <c r="Q48" s="66">
        <v>0</v>
      </c>
    </row>
    <row r="49" spans="1:17">
      <c r="A49" t="s">
        <v>1226</v>
      </c>
      <c r="B49" t="s">
        <v>1178</v>
      </c>
      <c r="C49" s="77">
        <v>3730</v>
      </c>
      <c r="D49" t="s">
        <v>1179</v>
      </c>
      <c r="E49" t="s">
        <v>1291</v>
      </c>
      <c r="F49" t="s">
        <v>1227</v>
      </c>
      <c r="G49" t="s">
        <v>207</v>
      </c>
      <c r="H49" s="65">
        <v>5.0599999999999996</v>
      </c>
      <c r="I49" t="s">
        <v>122</v>
      </c>
      <c r="J49" t="s">
        <v>101</v>
      </c>
      <c r="K49" s="66">
        <v>2.2499999999999999E-2</v>
      </c>
      <c r="L49" s="66">
        <v>0</v>
      </c>
      <c r="M49" s="65">
        <v>24584</v>
      </c>
      <c r="N49" s="65">
        <v>103.64765526084892</v>
      </c>
      <c r="O49" s="65">
        <v>25.480739569327099</v>
      </c>
      <c r="P49" s="66">
        <v>8.0000000000000004E-4</v>
      </c>
      <c r="Q49" s="66">
        <v>0</v>
      </c>
    </row>
    <row r="50" spans="1:17">
      <c r="A50" t="s">
        <v>1228</v>
      </c>
      <c r="B50" t="s">
        <v>1178</v>
      </c>
      <c r="C50" s="77">
        <v>3831</v>
      </c>
      <c r="D50" t="s">
        <v>1179</v>
      </c>
      <c r="E50" t="s">
        <v>1291</v>
      </c>
      <c r="F50" t="s">
        <v>1229</v>
      </c>
      <c r="G50" t="s">
        <v>207</v>
      </c>
      <c r="H50" s="65">
        <v>2.54</v>
      </c>
      <c r="I50" t="s">
        <v>122</v>
      </c>
      <c r="J50" t="s">
        <v>101</v>
      </c>
      <c r="K50" s="66">
        <v>2.2499999999999999E-2</v>
      </c>
      <c r="L50" s="66">
        <v>0</v>
      </c>
      <c r="M50" s="65">
        <v>18958</v>
      </c>
      <c r="N50" s="65">
        <v>101.88084729368077</v>
      </c>
      <c r="O50" s="65">
        <v>19.314571029936001</v>
      </c>
      <c r="P50" s="66">
        <v>5.9999999999999995E-4</v>
      </c>
      <c r="Q50" s="66">
        <v>0</v>
      </c>
    </row>
    <row r="51" spans="1:17">
      <c r="A51" t="s">
        <v>1230</v>
      </c>
      <c r="B51" t="s">
        <v>1178</v>
      </c>
      <c r="C51" s="77">
        <v>3898</v>
      </c>
      <c r="D51" t="s">
        <v>1179</v>
      </c>
      <c r="E51" t="s">
        <v>1291</v>
      </c>
      <c r="F51" t="s">
        <v>1231</v>
      </c>
      <c r="G51" t="s">
        <v>207</v>
      </c>
      <c r="H51" s="65">
        <v>3.04</v>
      </c>
      <c r="I51" t="s">
        <v>122</v>
      </c>
      <c r="J51" t="s">
        <v>101</v>
      </c>
      <c r="K51" s="66">
        <v>2.2499999999999999E-2</v>
      </c>
      <c r="L51" s="66">
        <v>0</v>
      </c>
      <c r="M51" s="65">
        <v>40000</v>
      </c>
      <c r="N51" s="65">
        <v>102.223212428046</v>
      </c>
      <c r="O51" s="65">
        <v>40.889284971218402</v>
      </c>
      <c r="P51" s="66">
        <v>1.2999999999999999E-3</v>
      </c>
      <c r="Q51" s="66">
        <v>0</v>
      </c>
    </row>
    <row r="52" spans="1:17">
      <c r="A52" t="s">
        <v>1232</v>
      </c>
      <c r="B52" t="s">
        <v>1178</v>
      </c>
      <c r="C52" s="77">
        <v>3914</v>
      </c>
      <c r="D52" t="s">
        <v>1179</v>
      </c>
      <c r="E52" t="s">
        <v>1291</v>
      </c>
      <c r="F52" t="s">
        <v>1233</v>
      </c>
      <c r="G52" t="s">
        <v>207</v>
      </c>
      <c r="H52" s="65">
        <v>3.55</v>
      </c>
      <c r="I52" t="s">
        <v>122</v>
      </c>
      <c r="J52" t="s">
        <v>101</v>
      </c>
      <c r="K52" s="66">
        <v>2.2499999999999999E-2</v>
      </c>
      <c r="L52" s="66">
        <v>0</v>
      </c>
      <c r="M52" s="65">
        <v>40000</v>
      </c>
      <c r="N52" s="65">
        <v>102.58733115710025</v>
      </c>
      <c r="O52" s="65">
        <v>41.034932462840104</v>
      </c>
      <c r="P52" s="66">
        <v>1.4E-3</v>
      </c>
      <c r="Q52" s="66">
        <v>0</v>
      </c>
    </row>
    <row r="53" spans="1:17">
      <c r="A53" t="s">
        <v>1232</v>
      </c>
      <c r="B53" t="s">
        <v>1178</v>
      </c>
      <c r="C53" s="77">
        <v>3917</v>
      </c>
      <c r="D53" t="s">
        <v>1179</v>
      </c>
      <c r="E53" t="s">
        <v>1291</v>
      </c>
      <c r="F53" t="s">
        <v>1233</v>
      </c>
      <c r="G53" t="s">
        <v>207</v>
      </c>
      <c r="H53" s="65">
        <v>3.55</v>
      </c>
      <c r="I53" t="s">
        <v>122</v>
      </c>
      <c r="J53" t="s">
        <v>101</v>
      </c>
      <c r="K53" s="66">
        <v>2.2499999999999999E-2</v>
      </c>
      <c r="L53" s="66">
        <v>0</v>
      </c>
      <c r="M53" s="65">
        <v>40000</v>
      </c>
      <c r="N53" s="65">
        <v>102.58733115710025</v>
      </c>
      <c r="O53" s="65">
        <v>41.034932462840104</v>
      </c>
      <c r="P53" s="66">
        <v>1.4E-3</v>
      </c>
      <c r="Q53" s="66">
        <v>0</v>
      </c>
    </row>
    <row r="54" spans="1:17">
      <c r="A54" t="s">
        <v>1232</v>
      </c>
      <c r="B54" t="s">
        <v>1178</v>
      </c>
      <c r="C54" s="77">
        <v>3920</v>
      </c>
      <c r="D54" t="s">
        <v>1179</v>
      </c>
      <c r="E54" t="s">
        <v>1291</v>
      </c>
      <c r="F54" t="s">
        <v>1233</v>
      </c>
      <c r="G54" t="s">
        <v>207</v>
      </c>
      <c r="H54" s="65">
        <v>3.55</v>
      </c>
      <c r="I54" t="s">
        <v>122</v>
      </c>
      <c r="J54" t="s">
        <v>101</v>
      </c>
      <c r="K54" s="66">
        <v>2.2499999999999999E-2</v>
      </c>
      <c r="L54" s="66">
        <v>0</v>
      </c>
      <c r="M54" s="65">
        <v>113000</v>
      </c>
      <c r="N54" s="65">
        <v>102.5873311571</v>
      </c>
      <c r="O54" s="65">
        <v>115.923684207523</v>
      </c>
      <c r="P54" s="66">
        <v>3.8E-3</v>
      </c>
      <c r="Q54" s="66">
        <v>1E-4</v>
      </c>
    </row>
    <row r="55" spans="1:17">
      <c r="A55" t="s">
        <v>1232</v>
      </c>
      <c r="B55" t="s">
        <v>1178</v>
      </c>
      <c r="C55" s="77">
        <v>3923</v>
      </c>
      <c r="D55" t="s">
        <v>1179</v>
      </c>
      <c r="E55" t="s">
        <v>1291</v>
      </c>
      <c r="F55" t="s">
        <v>1233</v>
      </c>
      <c r="G55" t="s">
        <v>207</v>
      </c>
      <c r="H55" s="65">
        <v>3.55</v>
      </c>
      <c r="I55" t="s">
        <v>122</v>
      </c>
      <c r="J55" t="s">
        <v>101</v>
      </c>
      <c r="K55" s="66">
        <v>2.2499999999999999E-2</v>
      </c>
      <c r="L55" s="66">
        <v>0</v>
      </c>
      <c r="M55" s="65">
        <v>40000</v>
      </c>
      <c r="N55" s="65">
        <v>102.58733115710025</v>
      </c>
      <c r="O55" s="65">
        <v>41.034932462840104</v>
      </c>
      <c r="P55" s="66">
        <v>1.4E-3</v>
      </c>
      <c r="Q55" s="66">
        <v>0</v>
      </c>
    </row>
    <row r="56" spans="1:17">
      <c r="A56" t="s">
        <v>1232</v>
      </c>
      <c r="B56" t="s">
        <v>1178</v>
      </c>
      <c r="C56" s="77">
        <v>4187</v>
      </c>
      <c r="D56" t="s">
        <v>1179</v>
      </c>
      <c r="E56" t="s">
        <v>1291</v>
      </c>
      <c r="F56" t="s">
        <v>1163</v>
      </c>
      <c r="G56" t="s">
        <v>207</v>
      </c>
      <c r="H56" s="65">
        <v>3.7</v>
      </c>
      <c r="I56" t="s">
        <v>122</v>
      </c>
      <c r="J56" t="s">
        <v>101</v>
      </c>
      <c r="K56" s="66">
        <v>2.2499999999999999E-2</v>
      </c>
      <c r="L56" s="66">
        <v>0</v>
      </c>
      <c r="M56" s="65">
        <v>20000</v>
      </c>
      <c r="N56" s="65">
        <v>102.6964863107865</v>
      </c>
      <c r="O56" s="65">
        <v>20.539297262157302</v>
      </c>
      <c r="P56" s="66">
        <v>6.9999999999999999E-4</v>
      </c>
      <c r="Q56" s="66">
        <v>0</v>
      </c>
    </row>
    <row r="57" spans="1:17">
      <c r="A57" t="s">
        <v>1234</v>
      </c>
      <c r="B57" t="s">
        <v>1178</v>
      </c>
      <c r="C57" s="77">
        <v>3962</v>
      </c>
      <c r="D57" t="s">
        <v>1179</v>
      </c>
      <c r="E57" t="s">
        <v>1291</v>
      </c>
      <c r="F57" t="s">
        <v>479</v>
      </c>
      <c r="G57" t="s">
        <v>207</v>
      </c>
      <c r="H57" s="65">
        <v>5.36</v>
      </c>
      <c r="I57" t="s">
        <v>122</v>
      </c>
      <c r="J57" t="s">
        <v>101</v>
      </c>
      <c r="K57" s="66">
        <v>2.2499999999999999E-2</v>
      </c>
      <c r="L57" s="66">
        <v>0</v>
      </c>
      <c r="M57" s="65">
        <v>73500</v>
      </c>
      <c r="N57" s="65">
        <v>103.85790083598884</v>
      </c>
      <c r="O57" s="65">
        <v>76.335557114451802</v>
      </c>
      <c r="P57" s="66">
        <v>2.5000000000000001E-3</v>
      </c>
      <c r="Q57" s="66">
        <v>0</v>
      </c>
    </row>
    <row r="58" spans="1:17">
      <c r="A58" t="s">
        <v>1234</v>
      </c>
      <c r="B58" t="s">
        <v>1178</v>
      </c>
      <c r="C58" s="77">
        <v>4214</v>
      </c>
      <c r="D58" t="s">
        <v>1179</v>
      </c>
      <c r="E58" t="s">
        <v>1291</v>
      </c>
      <c r="F58" t="s">
        <v>1134</v>
      </c>
      <c r="G58" t="s">
        <v>207</v>
      </c>
      <c r="H58" s="65">
        <v>5.51</v>
      </c>
      <c r="I58" t="s">
        <v>122</v>
      </c>
      <c r="J58" t="s">
        <v>101</v>
      </c>
      <c r="K58" s="66">
        <v>2.2499999999999999E-2</v>
      </c>
      <c r="L58" s="66">
        <v>0</v>
      </c>
      <c r="M58" s="65">
        <v>2440</v>
      </c>
      <c r="N58" s="65">
        <v>103.96432315518115</v>
      </c>
      <c r="O58" s="65">
        <v>2.5367294849864201</v>
      </c>
      <c r="P58" s="66">
        <v>1E-4</v>
      </c>
      <c r="Q58" s="66">
        <v>0</v>
      </c>
    </row>
    <row r="59" spans="1:17">
      <c r="A59" t="s">
        <v>1235</v>
      </c>
      <c r="B59" t="s">
        <v>1178</v>
      </c>
      <c r="C59" s="77">
        <v>3965</v>
      </c>
      <c r="D59" t="s">
        <v>1179</v>
      </c>
      <c r="E59" t="s">
        <v>1291</v>
      </c>
      <c r="F59" t="s">
        <v>1034</v>
      </c>
      <c r="G59" t="s">
        <v>207</v>
      </c>
      <c r="H59" s="65">
        <v>5.36</v>
      </c>
      <c r="I59" t="s">
        <v>122</v>
      </c>
      <c r="J59" t="s">
        <v>101</v>
      </c>
      <c r="K59" s="66">
        <v>2.2499999999999999E-2</v>
      </c>
      <c r="L59" s="66">
        <v>0</v>
      </c>
      <c r="M59" s="65">
        <v>99999</v>
      </c>
      <c r="N59" s="65">
        <v>103.85790083598836</v>
      </c>
      <c r="O59" s="65">
        <v>103.85686225697999</v>
      </c>
      <c r="P59" s="66">
        <v>3.3999999999999998E-3</v>
      </c>
      <c r="Q59" s="66">
        <v>0</v>
      </c>
    </row>
    <row r="60" spans="1:17">
      <c r="A60" t="s">
        <v>1236</v>
      </c>
      <c r="B60" t="s">
        <v>1178</v>
      </c>
      <c r="C60" s="77">
        <v>4130</v>
      </c>
      <c r="D60" t="s">
        <v>1179</v>
      </c>
      <c r="E60" t="s">
        <v>1291</v>
      </c>
      <c r="F60" t="s">
        <v>1237</v>
      </c>
      <c r="G60" t="s">
        <v>207</v>
      </c>
      <c r="H60" s="65">
        <v>5.43</v>
      </c>
      <c r="I60" t="s">
        <v>122</v>
      </c>
      <c r="J60" t="s">
        <v>101</v>
      </c>
      <c r="K60" s="66">
        <v>2.2499999999999999E-2</v>
      </c>
      <c r="L60" s="66">
        <v>0</v>
      </c>
      <c r="M60" s="65">
        <v>800000</v>
      </c>
      <c r="N60" s="65">
        <v>103.9111473077395</v>
      </c>
      <c r="O60" s="65">
        <v>831.28917846191598</v>
      </c>
      <c r="P60" s="66">
        <v>2.7400000000000001E-2</v>
      </c>
      <c r="Q60" s="66">
        <v>4.0000000000000002E-4</v>
      </c>
    </row>
    <row r="61" spans="1:17">
      <c r="A61" t="s">
        <v>1238</v>
      </c>
      <c r="B61" t="s">
        <v>1178</v>
      </c>
      <c r="C61" s="77">
        <v>4177</v>
      </c>
      <c r="D61" t="s">
        <v>1179</v>
      </c>
      <c r="E61" t="s">
        <v>1291</v>
      </c>
      <c r="F61" t="s">
        <v>1239</v>
      </c>
      <c r="G61" t="s">
        <v>207</v>
      </c>
      <c r="H61" s="65">
        <v>5.51</v>
      </c>
      <c r="I61" t="s">
        <v>122</v>
      </c>
      <c r="J61" t="s">
        <v>101</v>
      </c>
      <c r="K61" s="66">
        <v>2.2499999999999999E-2</v>
      </c>
      <c r="L61" s="66">
        <v>0</v>
      </c>
      <c r="M61" s="65">
        <v>110000</v>
      </c>
      <c r="N61" s="65">
        <v>103.96432315518091</v>
      </c>
      <c r="O61" s="65">
        <v>114.360755470699</v>
      </c>
      <c r="P61" s="66">
        <v>3.8E-3</v>
      </c>
      <c r="Q61" s="66">
        <v>1E-4</v>
      </c>
    </row>
    <row r="62" spans="1:17">
      <c r="A62" t="s">
        <v>1240</v>
      </c>
      <c r="B62" t="s">
        <v>1178</v>
      </c>
      <c r="C62" s="77">
        <v>4240</v>
      </c>
      <c r="D62" t="s">
        <v>1179</v>
      </c>
      <c r="E62" t="s">
        <v>1291</v>
      </c>
      <c r="F62" t="s">
        <v>277</v>
      </c>
      <c r="G62" t="s">
        <v>207</v>
      </c>
      <c r="H62" s="65">
        <v>2.84</v>
      </c>
      <c r="I62" t="s">
        <v>122</v>
      </c>
      <c r="J62" t="s">
        <v>101</v>
      </c>
      <c r="K62" s="66">
        <v>2.2499999999999999E-2</v>
      </c>
      <c r="L62" s="66">
        <v>0</v>
      </c>
      <c r="M62" s="65">
        <v>67178.820000000007</v>
      </c>
      <c r="N62" s="65">
        <v>102.0829853317431</v>
      </c>
      <c r="O62" s="65">
        <v>68.578144966638106</v>
      </c>
      <c r="P62" s="66">
        <v>2.3E-3</v>
      </c>
      <c r="Q62" s="66">
        <v>0</v>
      </c>
    </row>
    <row r="63" spans="1:17">
      <c r="A63" t="s">
        <v>1241</v>
      </c>
      <c r="B63" t="s">
        <v>1178</v>
      </c>
      <c r="C63" s="77">
        <v>4286</v>
      </c>
      <c r="D63" t="s">
        <v>1179</v>
      </c>
      <c r="E63" t="s">
        <v>1291</v>
      </c>
      <c r="F63" t="s">
        <v>1242</v>
      </c>
      <c r="G63" t="s">
        <v>207</v>
      </c>
      <c r="H63" s="65">
        <v>5.51</v>
      </c>
      <c r="I63" t="s">
        <v>122</v>
      </c>
      <c r="J63" t="s">
        <v>101</v>
      </c>
      <c r="K63" s="66">
        <v>2.2499999999999999E-2</v>
      </c>
      <c r="L63" s="66">
        <v>0</v>
      </c>
      <c r="M63" s="65">
        <v>100000</v>
      </c>
      <c r="N63" s="65">
        <v>103.93359860760999</v>
      </c>
      <c r="O63" s="65">
        <v>103.93359860760999</v>
      </c>
      <c r="P63" s="66">
        <v>3.3999999999999998E-3</v>
      </c>
      <c r="Q63" s="66">
        <v>0</v>
      </c>
    </row>
    <row r="64" spans="1:17">
      <c r="A64" t="s">
        <v>1243</v>
      </c>
      <c r="B64" t="s">
        <v>1178</v>
      </c>
      <c r="C64" s="77">
        <v>96017</v>
      </c>
      <c r="D64" t="s">
        <v>1244</v>
      </c>
      <c r="E64" t="s">
        <v>1303</v>
      </c>
      <c r="F64" t="s">
        <v>1121</v>
      </c>
      <c r="G64" t="s">
        <v>207</v>
      </c>
      <c r="H64" s="65">
        <v>0.73</v>
      </c>
      <c r="I64" t="s">
        <v>122</v>
      </c>
      <c r="J64" t="s">
        <v>101</v>
      </c>
      <c r="K64" s="66">
        <v>6.9500000000000006E-2</v>
      </c>
      <c r="L64" s="66">
        <v>9.6699999999999994E-2</v>
      </c>
      <c r="M64" s="65">
        <v>1919219.94</v>
      </c>
      <c r="N64" s="65">
        <v>98.23</v>
      </c>
      <c r="O64" s="65">
        <v>1885.2497470620001</v>
      </c>
      <c r="P64" s="66">
        <v>6.2E-2</v>
      </c>
      <c r="Q64" s="66">
        <v>8.9999999999999998E-4</v>
      </c>
    </row>
    <row r="65" spans="1:17">
      <c r="A65" t="s">
        <v>1245</v>
      </c>
      <c r="B65" t="s">
        <v>1178</v>
      </c>
      <c r="C65" s="77">
        <v>96018</v>
      </c>
      <c r="D65" t="s">
        <v>1244</v>
      </c>
      <c r="E65" t="s">
        <v>1303</v>
      </c>
      <c r="F65" t="s">
        <v>1246</v>
      </c>
      <c r="G65" t="s">
        <v>207</v>
      </c>
      <c r="H65" s="65">
        <v>0.73</v>
      </c>
      <c r="I65" t="s">
        <v>122</v>
      </c>
      <c r="J65" t="s">
        <v>101</v>
      </c>
      <c r="K65" s="66">
        <v>6.9500000000000006E-2</v>
      </c>
      <c r="L65" s="66">
        <v>9.5899999999999999E-2</v>
      </c>
      <c r="M65" s="65">
        <v>1882552.12</v>
      </c>
      <c r="N65" s="65">
        <v>98.28</v>
      </c>
      <c r="O65" s="65">
        <v>1850.172223536</v>
      </c>
      <c r="P65" s="66">
        <v>6.0900000000000003E-2</v>
      </c>
      <c r="Q65" s="66">
        <v>8.9999999999999998E-4</v>
      </c>
    </row>
    <row r="66" spans="1:17">
      <c r="A66" s="67" t="s">
        <v>1247</v>
      </c>
      <c r="H66" s="69">
        <v>0</v>
      </c>
      <c r="L66" s="68">
        <v>0</v>
      </c>
      <c r="M66" s="69">
        <v>0</v>
      </c>
      <c r="O66" s="69">
        <v>0</v>
      </c>
      <c r="P66" s="68">
        <v>0</v>
      </c>
      <c r="Q66" s="68">
        <v>0</v>
      </c>
    </row>
    <row r="67" spans="1:17">
      <c r="A67" t="s">
        <v>228</v>
      </c>
      <c r="C67" s="77">
        <v>0</v>
      </c>
      <c r="E67" t="s">
        <v>228</v>
      </c>
      <c r="H67" s="65">
        <v>0</v>
      </c>
      <c r="I67" t="s">
        <v>228</v>
      </c>
      <c r="J67" t="s">
        <v>228</v>
      </c>
      <c r="K67" s="66">
        <v>0</v>
      </c>
      <c r="L67" s="66">
        <v>0</v>
      </c>
      <c r="M67" s="65">
        <v>0</v>
      </c>
      <c r="N67" s="65">
        <v>0</v>
      </c>
      <c r="O67" s="65">
        <v>0</v>
      </c>
      <c r="P67" s="66">
        <v>0</v>
      </c>
      <c r="Q67" s="66">
        <v>0</v>
      </c>
    </row>
    <row r="68" spans="1:17">
      <c r="A68" s="67" t="s">
        <v>1248</v>
      </c>
      <c r="H68" s="69">
        <v>0</v>
      </c>
      <c r="L68" s="68">
        <v>0</v>
      </c>
      <c r="M68" s="69">
        <v>0</v>
      </c>
      <c r="O68" s="69">
        <v>0</v>
      </c>
      <c r="P68" s="68">
        <v>0</v>
      </c>
      <c r="Q68" s="68">
        <v>0</v>
      </c>
    </row>
    <row r="69" spans="1:17">
      <c r="A69" t="s">
        <v>228</v>
      </c>
      <c r="C69" s="77">
        <v>0</v>
      </c>
      <c r="E69" t="s">
        <v>228</v>
      </c>
      <c r="H69" s="65">
        <v>0</v>
      </c>
      <c r="I69" t="s">
        <v>228</v>
      </c>
      <c r="J69" t="s">
        <v>228</v>
      </c>
      <c r="K69" s="66">
        <v>0</v>
      </c>
      <c r="L69" s="66">
        <v>0</v>
      </c>
      <c r="M69" s="65">
        <v>0</v>
      </c>
      <c r="N69" s="65">
        <v>0</v>
      </c>
      <c r="O69" s="65">
        <v>0</v>
      </c>
      <c r="P69" s="66">
        <v>0</v>
      </c>
      <c r="Q69" s="66">
        <v>0</v>
      </c>
    </row>
    <row r="70" spans="1:17">
      <c r="A70" s="67" t="s">
        <v>1249</v>
      </c>
      <c r="H70" s="69">
        <v>3.68</v>
      </c>
      <c r="L70" s="68">
        <v>4.2599999999999999E-2</v>
      </c>
      <c r="M70" s="69">
        <v>8778000</v>
      </c>
      <c r="O70" s="69">
        <v>9182.6658000000007</v>
      </c>
      <c r="P70" s="68">
        <v>0.30220000000000002</v>
      </c>
      <c r="Q70" s="68">
        <v>4.4000000000000003E-3</v>
      </c>
    </row>
    <row r="71" spans="1:17">
      <c r="A71" t="s">
        <v>1250</v>
      </c>
      <c r="B71" t="s">
        <v>1178</v>
      </c>
      <c r="C71" s="77">
        <v>96021</v>
      </c>
      <c r="D71" t="s">
        <v>1026</v>
      </c>
      <c r="E71" t="s">
        <v>1300</v>
      </c>
      <c r="F71" t="s">
        <v>1251</v>
      </c>
      <c r="G71" t="s">
        <v>149</v>
      </c>
      <c r="H71" s="65">
        <v>3.68</v>
      </c>
      <c r="I71" t="s">
        <v>127</v>
      </c>
      <c r="J71" t="s">
        <v>101</v>
      </c>
      <c r="K71" s="66">
        <v>5.1799999999999999E-2</v>
      </c>
      <c r="L71" s="66">
        <v>4.2599999999999999E-2</v>
      </c>
      <c r="M71" s="65">
        <v>8778000</v>
      </c>
      <c r="N71" s="65">
        <v>104.61</v>
      </c>
      <c r="O71" s="65">
        <v>9182.6658000000007</v>
      </c>
      <c r="P71" s="66">
        <v>0.30220000000000002</v>
      </c>
      <c r="Q71" s="66">
        <v>4.4000000000000003E-3</v>
      </c>
    </row>
    <row r="72" spans="1:17">
      <c r="A72" s="67" t="s">
        <v>1252</v>
      </c>
      <c r="H72" s="69">
        <v>0</v>
      </c>
      <c r="L72" s="68">
        <v>0</v>
      </c>
      <c r="M72" s="69">
        <v>0</v>
      </c>
      <c r="O72" s="69">
        <v>0</v>
      </c>
      <c r="P72" s="68">
        <v>0</v>
      </c>
      <c r="Q72" s="68">
        <v>0</v>
      </c>
    </row>
    <row r="73" spans="1:17">
      <c r="A73" t="s">
        <v>228</v>
      </c>
      <c r="C73" s="77">
        <v>0</v>
      </c>
      <c r="E73" t="s">
        <v>228</v>
      </c>
      <c r="H73" s="65">
        <v>0</v>
      </c>
      <c r="I73" t="s">
        <v>228</v>
      </c>
      <c r="J73" t="s">
        <v>228</v>
      </c>
      <c r="K73" s="66">
        <v>0</v>
      </c>
      <c r="L73" s="66">
        <v>0</v>
      </c>
      <c r="M73" s="65">
        <v>0</v>
      </c>
      <c r="N73" s="65">
        <v>0</v>
      </c>
      <c r="O73" s="65">
        <v>0</v>
      </c>
      <c r="P73" s="66">
        <v>0</v>
      </c>
      <c r="Q73" s="66">
        <v>0</v>
      </c>
    </row>
    <row r="74" spans="1:17">
      <c r="A74" s="67" t="s">
        <v>1253</v>
      </c>
      <c r="H74" s="69">
        <v>0</v>
      </c>
      <c r="L74" s="68">
        <v>0</v>
      </c>
      <c r="M74" s="69">
        <v>0</v>
      </c>
      <c r="O74" s="69">
        <v>0</v>
      </c>
      <c r="P74" s="68">
        <v>0</v>
      </c>
      <c r="Q74" s="68">
        <v>0</v>
      </c>
    </row>
    <row r="75" spans="1:17">
      <c r="A75" s="67" t="s">
        <v>1254</v>
      </c>
      <c r="H75" s="69">
        <v>0</v>
      </c>
      <c r="L75" s="68">
        <v>0</v>
      </c>
      <c r="M75" s="69">
        <v>0</v>
      </c>
      <c r="O75" s="69">
        <v>0</v>
      </c>
      <c r="P75" s="68">
        <v>0</v>
      </c>
      <c r="Q75" s="68">
        <v>0</v>
      </c>
    </row>
    <row r="76" spans="1:17">
      <c r="A76" t="s">
        <v>228</v>
      </c>
      <c r="C76" s="77">
        <v>0</v>
      </c>
      <c r="E76" t="s">
        <v>228</v>
      </c>
      <c r="H76" s="65">
        <v>0</v>
      </c>
      <c r="I76" t="s">
        <v>228</v>
      </c>
      <c r="J76" t="s">
        <v>228</v>
      </c>
      <c r="K76" s="66">
        <v>0</v>
      </c>
      <c r="L76" s="66">
        <v>0</v>
      </c>
      <c r="M76" s="65">
        <v>0</v>
      </c>
      <c r="N76" s="65">
        <v>0</v>
      </c>
      <c r="O76" s="65">
        <v>0</v>
      </c>
      <c r="P76" s="66">
        <v>0</v>
      </c>
      <c r="Q76" s="66">
        <v>0</v>
      </c>
    </row>
    <row r="77" spans="1:17">
      <c r="A77" s="67" t="s">
        <v>1255</v>
      </c>
      <c r="H77" s="69">
        <v>0</v>
      </c>
      <c r="L77" s="68">
        <v>0</v>
      </c>
      <c r="M77" s="69">
        <v>0</v>
      </c>
      <c r="O77" s="69">
        <v>0</v>
      </c>
      <c r="P77" s="68">
        <v>0</v>
      </c>
      <c r="Q77" s="68">
        <v>0</v>
      </c>
    </row>
    <row r="78" spans="1:17">
      <c r="A78" t="s">
        <v>228</v>
      </c>
      <c r="C78" s="77">
        <v>0</v>
      </c>
      <c r="E78" t="s">
        <v>228</v>
      </c>
      <c r="H78" s="65">
        <v>0</v>
      </c>
      <c r="I78" t="s">
        <v>228</v>
      </c>
      <c r="J78" t="s">
        <v>228</v>
      </c>
      <c r="K78" s="66">
        <v>0</v>
      </c>
      <c r="L78" s="66">
        <v>0</v>
      </c>
      <c r="M78" s="65">
        <v>0</v>
      </c>
      <c r="N78" s="65">
        <v>0</v>
      </c>
      <c r="O78" s="65">
        <v>0</v>
      </c>
      <c r="P78" s="66">
        <v>0</v>
      </c>
      <c r="Q78" s="66">
        <v>0</v>
      </c>
    </row>
    <row r="79" spans="1:17">
      <c r="A79" s="67" t="s">
        <v>1256</v>
      </c>
      <c r="H79" s="69">
        <v>0</v>
      </c>
      <c r="L79" s="68">
        <v>0</v>
      </c>
      <c r="M79" s="69">
        <v>0</v>
      </c>
      <c r="O79" s="69">
        <v>0</v>
      </c>
      <c r="P79" s="68">
        <v>0</v>
      </c>
      <c r="Q79" s="68">
        <v>0</v>
      </c>
    </row>
    <row r="80" spans="1:17">
      <c r="A80" t="s">
        <v>228</v>
      </c>
      <c r="C80" s="77">
        <v>0</v>
      </c>
      <c r="E80" t="s">
        <v>228</v>
      </c>
      <c r="H80" s="65">
        <v>0</v>
      </c>
      <c r="I80" t="s">
        <v>228</v>
      </c>
      <c r="J80" t="s">
        <v>228</v>
      </c>
      <c r="K80" s="66">
        <v>0</v>
      </c>
      <c r="L80" s="66">
        <v>0</v>
      </c>
      <c r="M80" s="65">
        <v>0</v>
      </c>
      <c r="N80" s="65">
        <v>0</v>
      </c>
      <c r="O80" s="65">
        <v>0</v>
      </c>
      <c r="P80" s="66">
        <v>0</v>
      </c>
      <c r="Q80" s="66">
        <v>0</v>
      </c>
    </row>
    <row r="81" spans="1:17">
      <c r="A81" s="67" t="s">
        <v>1257</v>
      </c>
      <c r="H81" s="69">
        <v>0</v>
      </c>
      <c r="L81" s="68">
        <v>0</v>
      </c>
      <c r="M81" s="69">
        <v>8516522.8499999996</v>
      </c>
      <c r="O81" s="69">
        <v>9022.86506491</v>
      </c>
      <c r="P81" s="68">
        <v>0.2969</v>
      </c>
      <c r="Q81" s="68">
        <v>4.3E-3</v>
      </c>
    </row>
    <row r="82" spans="1:17">
      <c r="A82" t="s">
        <v>1258</v>
      </c>
      <c r="B82" t="s">
        <v>1178</v>
      </c>
      <c r="C82" s="77">
        <v>96026</v>
      </c>
      <c r="D82" t="s">
        <v>1052</v>
      </c>
      <c r="E82" t="s">
        <v>1259</v>
      </c>
      <c r="F82" t="s">
        <v>380</v>
      </c>
      <c r="G82" t="s">
        <v>1260</v>
      </c>
      <c r="H82" s="65">
        <v>0</v>
      </c>
      <c r="I82" t="s">
        <v>640</v>
      </c>
      <c r="J82" t="s">
        <v>101</v>
      </c>
      <c r="K82" s="66">
        <v>0</v>
      </c>
      <c r="L82" s="66">
        <v>0</v>
      </c>
      <c r="M82" s="65">
        <v>1135441</v>
      </c>
      <c r="N82" s="65">
        <v>100</v>
      </c>
      <c r="O82" s="65">
        <v>1135.441</v>
      </c>
      <c r="P82" s="66">
        <v>3.7400000000000003E-2</v>
      </c>
      <c r="Q82" s="66">
        <v>5.0000000000000001E-4</v>
      </c>
    </row>
    <row r="83" spans="1:17">
      <c r="A83" t="s">
        <v>1261</v>
      </c>
      <c r="B83" t="s">
        <v>1178</v>
      </c>
      <c r="C83" s="77">
        <v>96023</v>
      </c>
      <c r="D83" t="s">
        <v>1052</v>
      </c>
      <c r="E83" t="s">
        <v>1259</v>
      </c>
      <c r="F83" t="s">
        <v>1102</v>
      </c>
      <c r="G83" t="s">
        <v>1260</v>
      </c>
      <c r="H83" s="65">
        <v>2.7</v>
      </c>
      <c r="I83" t="s">
        <v>640</v>
      </c>
      <c r="J83" t="s">
        <v>101</v>
      </c>
      <c r="K83" s="66">
        <v>7.0000000000000007E-2</v>
      </c>
      <c r="L83" s="66">
        <v>0</v>
      </c>
      <c r="M83" s="65">
        <v>7381081.8499999996</v>
      </c>
      <c r="N83" s="65">
        <v>106.86</v>
      </c>
      <c r="O83" s="65">
        <v>7887.4240649100002</v>
      </c>
      <c r="P83" s="66">
        <v>0.25950000000000001</v>
      </c>
      <c r="Q83" s="66">
        <v>3.8E-3</v>
      </c>
    </row>
    <row r="84" spans="1:17">
      <c r="A84" s="67" t="s">
        <v>233</v>
      </c>
      <c r="H84" s="69">
        <v>0</v>
      </c>
      <c r="L84" s="68">
        <v>0</v>
      </c>
      <c r="M84" s="69">
        <v>0</v>
      </c>
      <c r="O84" s="69">
        <v>0</v>
      </c>
      <c r="P84" s="68">
        <v>0</v>
      </c>
      <c r="Q84" s="68">
        <v>0</v>
      </c>
    </row>
    <row r="85" spans="1:17">
      <c r="A85" s="67" t="s">
        <v>1262</v>
      </c>
      <c r="H85" s="69">
        <v>0</v>
      </c>
      <c r="L85" s="68">
        <v>0</v>
      </c>
      <c r="M85" s="69">
        <v>0</v>
      </c>
      <c r="O85" s="69">
        <v>0</v>
      </c>
      <c r="P85" s="68">
        <v>0</v>
      </c>
      <c r="Q85" s="68">
        <v>0</v>
      </c>
    </row>
    <row r="86" spans="1:17">
      <c r="A86" t="s">
        <v>228</v>
      </c>
      <c r="C86" s="77">
        <v>0</v>
      </c>
      <c r="E86" t="s">
        <v>228</v>
      </c>
      <c r="H86" s="65">
        <v>0</v>
      </c>
      <c r="I86" t="s">
        <v>228</v>
      </c>
      <c r="J86" t="s">
        <v>228</v>
      </c>
      <c r="K86" s="66">
        <v>0</v>
      </c>
      <c r="L86" s="66">
        <v>0</v>
      </c>
      <c r="M86" s="65">
        <v>0</v>
      </c>
      <c r="N86" s="65">
        <v>0</v>
      </c>
      <c r="O86" s="65">
        <v>0</v>
      </c>
      <c r="P86" s="66">
        <v>0</v>
      </c>
      <c r="Q86" s="66">
        <v>0</v>
      </c>
    </row>
    <row r="87" spans="1:17">
      <c r="A87" s="67" t="s">
        <v>1248</v>
      </c>
      <c r="H87" s="69">
        <v>0</v>
      </c>
      <c r="L87" s="68">
        <v>0</v>
      </c>
      <c r="M87" s="69">
        <v>0</v>
      </c>
      <c r="O87" s="69">
        <v>0</v>
      </c>
      <c r="P87" s="68">
        <v>0</v>
      </c>
      <c r="Q87" s="68">
        <v>0</v>
      </c>
    </row>
    <row r="88" spans="1:17">
      <c r="A88" t="s">
        <v>228</v>
      </c>
      <c r="C88" s="77">
        <v>0</v>
      </c>
      <c r="E88" t="s">
        <v>228</v>
      </c>
      <c r="H88" s="65">
        <v>0</v>
      </c>
      <c r="I88" t="s">
        <v>228</v>
      </c>
      <c r="J88" t="s">
        <v>228</v>
      </c>
      <c r="K88" s="66">
        <v>0</v>
      </c>
      <c r="L88" s="66">
        <v>0</v>
      </c>
      <c r="M88" s="65">
        <v>0</v>
      </c>
      <c r="N88" s="65">
        <v>0</v>
      </c>
      <c r="O88" s="65">
        <v>0</v>
      </c>
      <c r="P88" s="66">
        <v>0</v>
      </c>
      <c r="Q88" s="66">
        <v>0</v>
      </c>
    </row>
    <row r="89" spans="1:17">
      <c r="A89" s="67" t="s">
        <v>1249</v>
      </c>
      <c r="H89" s="69">
        <v>0</v>
      </c>
      <c r="L89" s="68">
        <v>0</v>
      </c>
      <c r="M89" s="69">
        <v>0</v>
      </c>
      <c r="O89" s="69">
        <v>0</v>
      </c>
      <c r="P89" s="68">
        <v>0</v>
      </c>
      <c r="Q89" s="68">
        <v>0</v>
      </c>
    </row>
    <row r="90" spans="1:17">
      <c r="A90" t="s">
        <v>228</v>
      </c>
      <c r="C90" s="77">
        <v>0</v>
      </c>
      <c r="E90" t="s">
        <v>228</v>
      </c>
      <c r="H90" s="65">
        <v>0</v>
      </c>
      <c r="I90" t="s">
        <v>228</v>
      </c>
      <c r="J90" t="s">
        <v>228</v>
      </c>
      <c r="K90" s="66">
        <v>0</v>
      </c>
      <c r="L90" s="66">
        <v>0</v>
      </c>
      <c r="M90" s="65">
        <v>0</v>
      </c>
      <c r="N90" s="65">
        <v>0</v>
      </c>
      <c r="O90" s="65">
        <v>0</v>
      </c>
      <c r="P90" s="66">
        <v>0</v>
      </c>
      <c r="Q90" s="66">
        <v>0</v>
      </c>
    </row>
    <row r="91" spans="1:17">
      <c r="A91" s="67" t="s">
        <v>1257</v>
      </c>
      <c r="H91" s="69">
        <v>0</v>
      </c>
      <c r="L91" s="68">
        <v>0</v>
      </c>
      <c r="M91" s="69">
        <v>0</v>
      </c>
      <c r="O91" s="69">
        <v>0</v>
      </c>
      <c r="P91" s="68">
        <v>0</v>
      </c>
      <c r="Q91" s="68">
        <v>0</v>
      </c>
    </row>
    <row r="92" spans="1:17">
      <c r="A92" t="s">
        <v>228</v>
      </c>
      <c r="C92" s="77">
        <v>0</v>
      </c>
      <c r="E92" t="s">
        <v>228</v>
      </c>
      <c r="H92" s="65">
        <v>0</v>
      </c>
      <c r="I92" t="s">
        <v>228</v>
      </c>
      <c r="J92" t="s">
        <v>228</v>
      </c>
      <c r="K92" s="66">
        <v>0</v>
      </c>
      <c r="L92" s="66">
        <v>0</v>
      </c>
      <c r="M92" s="65">
        <v>0</v>
      </c>
      <c r="N92" s="65">
        <v>0</v>
      </c>
      <c r="O92" s="65">
        <v>0</v>
      </c>
      <c r="P92" s="66">
        <v>0</v>
      </c>
      <c r="Q92" s="66">
        <v>0</v>
      </c>
    </row>
    <row r="93" spans="1:17">
      <c r="A93" s="76" t="s">
        <v>235</v>
      </c>
    </row>
    <row r="94" spans="1:17">
      <c r="A94" s="76" t="s">
        <v>291</v>
      </c>
    </row>
    <row r="95" spans="1:17">
      <c r="A95" s="76" t="s">
        <v>292</v>
      </c>
    </row>
    <row r="96" spans="1:17">
      <c r="A96" s="76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K2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3" width="0" style="14" hidden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5" t="s">
        <v>152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1004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228</v>
      </c>
      <c r="B12" t="s">
        <v>228</v>
      </c>
      <c r="D12" t="s">
        <v>228</v>
      </c>
      <c r="F12" s="65">
        <v>0</v>
      </c>
      <c r="G12" t="s">
        <v>228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1005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228</v>
      </c>
      <c r="B14" t="s">
        <v>228</v>
      </c>
      <c r="D14" t="s">
        <v>228</v>
      </c>
      <c r="F14" s="65">
        <v>0</v>
      </c>
      <c r="G14" t="s">
        <v>228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1263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228</v>
      </c>
      <c r="B16" t="s">
        <v>228</v>
      </c>
      <c r="D16" t="s">
        <v>228</v>
      </c>
      <c r="F16" s="65">
        <v>0</v>
      </c>
      <c r="G16" t="s">
        <v>228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1264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228</v>
      </c>
      <c r="B18" t="s">
        <v>228</v>
      </c>
      <c r="D18" t="s">
        <v>228</v>
      </c>
      <c r="F18" s="65">
        <v>0</v>
      </c>
      <c r="G18" t="s">
        <v>228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553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228</v>
      </c>
      <c r="B20" t="s">
        <v>228</v>
      </c>
      <c r="D20" t="s">
        <v>228</v>
      </c>
      <c r="F20" s="65">
        <v>0</v>
      </c>
      <c r="G20" t="s">
        <v>228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233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228</v>
      </c>
      <c r="B22" t="s">
        <v>228</v>
      </c>
      <c r="D22" t="s">
        <v>228</v>
      </c>
      <c r="F22" s="65">
        <v>0</v>
      </c>
      <c r="G22" t="s">
        <v>228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6" t="s">
        <v>235</v>
      </c>
    </row>
    <row r="24" spans="1:14">
      <c r="A24" s="76" t="s">
        <v>291</v>
      </c>
    </row>
    <row r="25" spans="1:14">
      <c r="A25" s="76" t="s">
        <v>292</v>
      </c>
    </row>
    <row r="26" spans="1:14">
      <c r="A26" s="76" t="s">
        <v>293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B842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5" t="s">
        <v>155</v>
      </c>
      <c r="B5" s="106"/>
      <c r="C5" s="106"/>
      <c r="D5" s="106"/>
      <c r="E5" s="106"/>
      <c r="F5" s="106"/>
      <c r="G5" s="106"/>
      <c r="H5" s="106"/>
      <c r="I5" s="107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0.05</v>
      </c>
      <c r="E9" s="7"/>
      <c r="F9" s="63">
        <v>69520.003952591302</v>
      </c>
      <c r="G9" s="64">
        <v>1</v>
      </c>
      <c r="H9" s="64">
        <v>3.3300000000000003E-2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0.05</v>
      </c>
      <c r="E10" s="16"/>
      <c r="F10" s="69">
        <v>69520.003952591302</v>
      </c>
      <c r="G10" s="68">
        <v>1</v>
      </c>
      <c r="H10" s="68">
        <v>3.3300000000000003E-2</v>
      </c>
    </row>
    <row r="11" spans="1:54">
      <c r="A11" s="67" t="s">
        <v>1265</v>
      </c>
      <c r="D11" s="68">
        <v>0.05</v>
      </c>
      <c r="E11" s="16"/>
      <c r="F11" s="69">
        <v>69520.003952591302</v>
      </c>
      <c r="G11" s="68">
        <v>1</v>
      </c>
      <c r="H11" s="68">
        <v>3.3300000000000003E-2</v>
      </c>
    </row>
    <row r="12" spans="1:54">
      <c r="A12" t="s">
        <v>1267</v>
      </c>
      <c r="B12" s="74">
        <v>43830</v>
      </c>
      <c r="C12" t="s">
        <v>1266</v>
      </c>
      <c r="D12" s="66">
        <v>0.05</v>
      </c>
      <c r="E12" t="s">
        <v>101</v>
      </c>
      <c r="F12" s="65">
        <v>39924.980000000003</v>
      </c>
      <c r="G12" s="66">
        <v>0.57430000000000003</v>
      </c>
      <c r="H12" s="66">
        <v>1.9099999999999999E-2</v>
      </c>
      <c r="I12" t="s">
        <v>1267</v>
      </c>
    </row>
    <row r="13" spans="1:54">
      <c r="A13" s="67" t="s">
        <v>1268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228</v>
      </c>
      <c r="D14" s="66">
        <v>0</v>
      </c>
      <c r="E14" t="s">
        <v>228</v>
      </c>
      <c r="F14" s="65">
        <v>0</v>
      </c>
      <c r="G14" s="66">
        <v>0</v>
      </c>
      <c r="H14" s="66">
        <v>0</v>
      </c>
    </row>
    <row r="15" spans="1:54">
      <c r="A15" s="67" t="s">
        <v>233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1265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228</v>
      </c>
      <c r="D17" s="66">
        <v>0</v>
      </c>
      <c r="E17" t="s">
        <v>228</v>
      </c>
      <c r="F17" s="65">
        <v>0</v>
      </c>
      <c r="G17" s="66">
        <v>0</v>
      </c>
      <c r="H17" s="66">
        <v>0</v>
      </c>
    </row>
    <row r="18" spans="1:8">
      <c r="A18" s="67" t="s">
        <v>1268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228</v>
      </c>
      <c r="D19" s="66">
        <v>0</v>
      </c>
      <c r="E19" t="s">
        <v>228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5" t="s">
        <v>161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228</v>
      </c>
      <c r="C13" t="s">
        <v>228</v>
      </c>
      <c r="D13" s="16"/>
      <c r="E13" s="66">
        <v>0</v>
      </c>
      <c r="F13" t="s">
        <v>228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5" t="s">
        <v>166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B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228</v>
      </c>
      <c r="B13" t="s">
        <v>228</v>
      </c>
      <c r="C13" t="s">
        <v>228</v>
      </c>
      <c r="D13" s="16"/>
      <c r="E13" s="66">
        <v>0</v>
      </c>
      <c r="F13" t="s">
        <v>228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5" t="s">
        <v>168</v>
      </c>
      <c r="B5" s="106"/>
      <c r="C5" s="10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B10+B21</f>
        <v>157877.35869977734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69">
        <f>SUM(B11:B19)</f>
        <v>100341.20492272734</v>
      </c>
    </row>
    <row r="11" spans="1:16">
      <c r="A11" t="s">
        <v>1269</v>
      </c>
      <c r="B11" s="75">
        <v>12049.639430649999</v>
      </c>
      <c r="C11" s="72">
        <v>44134</v>
      </c>
    </row>
    <row r="12" spans="1:16">
      <c r="A12" t="s">
        <v>1270</v>
      </c>
      <c r="B12" s="75">
        <v>7780.098</v>
      </c>
      <c r="C12" s="72">
        <v>44043</v>
      </c>
    </row>
    <row r="13" spans="1:16">
      <c r="A13" t="s">
        <v>1271</v>
      </c>
      <c r="B13" s="75">
        <v>8214.72768</v>
      </c>
      <c r="C13" s="72">
        <v>44561</v>
      </c>
    </row>
    <row r="14" spans="1:16">
      <c r="A14" t="s">
        <v>1272</v>
      </c>
      <c r="B14" s="75">
        <v>6003.5277350000006</v>
      </c>
      <c r="C14" s="72">
        <v>44252</v>
      </c>
    </row>
    <row r="15" spans="1:16">
      <c r="A15" t="s">
        <v>1273</v>
      </c>
      <c r="B15" s="75">
        <v>11712.6</v>
      </c>
      <c r="C15" s="72">
        <v>44854</v>
      </c>
    </row>
    <row r="16" spans="1:16">
      <c r="A16" t="s">
        <v>1274</v>
      </c>
      <c r="B16" s="75">
        <v>7548.2863420773456</v>
      </c>
      <c r="C16" s="72">
        <v>45307</v>
      </c>
    </row>
    <row r="17" spans="1:3">
      <c r="A17" t="s">
        <v>1275</v>
      </c>
      <c r="B17" s="75">
        <v>29179.771000000001</v>
      </c>
      <c r="C17" s="73">
        <v>45367</v>
      </c>
    </row>
    <row r="18" spans="1:3">
      <c r="A18" t="s">
        <v>1276</v>
      </c>
      <c r="B18" s="75">
        <v>6797.8097350000007</v>
      </c>
      <c r="C18" s="72">
        <v>44926</v>
      </c>
    </row>
    <row r="19" spans="1:3">
      <c r="A19" t="s">
        <v>1277</v>
      </c>
      <c r="B19" s="75">
        <v>11054.745000000001</v>
      </c>
      <c r="C19" s="74">
        <v>44975</v>
      </c>
    </row>
    <row r="20" spans="1:3">
      <c r="A20" t="s">
        <v>228</v>
      </c>
      <c r="B20" s="65">
        <v>0</v>
      </c>
    </row>
    <row r="21" spans="1:3">
      <c r="A21" s="67" t="s">
        <v>233</v>
      </c>
      <c r="B21" s="69">
        <f>SUM(B22:B29)</f>
        <v>57536.15377705</v>
      </c>
    </row>
    <row r="22" spans="1:3">
      <c r="A22" s="76" t="s">
        <v>1278</v>
      </c>
      <c r="B22" s="75">
        <v>3249.230125</v>
      </c>
      <c r="C22" s="74">
        <v>45292</v>
      </c>
    </row>
    <row r="23" spans="1:3">
      <c r="A23" s="76" t="s">
        <v>1279</v>
      </c>
      <c r="B23" s="75">
        <v>2014.9736500000004</v>
      </c>
      <c r="C23" s="74">
        <v>45236</v>
      </c>
    </row>
    <row r="24" spans="1:3">
      <c r="A24" s="76" t="s">
        <v>1280</v>
      </c>
      <c r="B24" s="75">
        <v>15081.0195</v>
      </c>
      <c r="C24" s="74">
        <v>44926</v>
      </c>
    </row>
    <row r="25" spans="1:3">
      <c r="A25" s="76" t="s">
        <v>1281</v>
      </c>
      <c r="B25" s="75">
        <v>6106.9875999999995</v>
      </c>
      <c r="C25" s="74">
        <v>44926</v>
      </c>
    </row>
    <row r="26" spans="1:3">
      <c r="A26" s="76" t="s">
        <v>1282</v>
      </c>
      <c r="B26" s="75">
        <v>5667.2092000000002</v>
      </c>
      <c r="C26" s="74">
        <v>44926</v>
      </c>
    </row>
    <row r="27" spans="1:3">
      <c r="A27" s="76" t="s">
        <v>1283</v>
      </c>
      <c r="B27" s="75">
        <v>7358.7830906999989</v>
      </c>
      <c r="C27" s="74">
        <v>44977</v>
      </c>
    </row>
    <row r="28" spans="1:3">
      <c r="A28" s="76" t="s">
        <v>1284</v>
      </c>
      <c r="B28" s="75">
        <v>9390.7875656499982</v>
      </c>
      <c r="C28" s="74">
        <v>45859</v>
      </c>
    </row>
    <row r="29" spans="1:3">
      <c r="A29" s="76" t="s">
        <v>1285</v>
      </c>
      <c r="B29" s="75">
        <v>8667.1630456999992</v>
      </c>
      <c r="C29" s="74">
        <v>45855</v>
      </c>
    </row>
  </sheetData>
  <dataValidations count="1">
    <dataValidation allowBlank="1" showInputMessage="1" showErrorMessage="1" sqref="C17 A20:C21 A30:C1048576 A1:C10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256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6" t="s">
        <v>235</v>
      </c>
      <c r="C24" s="14"/>
    </row>
    <row r="25" spans="1:15">
      <c r="A25" s="76" t="s">
        <v>291</v>
      </c>
      <c r="C25" s="14"/>
    </row>
    <row r="26" spans="1:15">
      <c r="A26" s="76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1004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1005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6" t="s">
        <v>235</v>
      </c>
      <c r="C24" s="14"/>
    </row>
    <row r="25" spans="1:15">
      <c r="A25" s="76" t="s">
        <v>291</v>
      </c>
      <c r="C25" s="14"/>
    </row>
    <row r="26" spans="1:15">
      <c r="A26" s="76" t="s">
        <v>293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1004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228</v>
      </c>
      <c r="B12" t="s">
        <v>228</v>
      </c>
      <c r="C12" t="s">
        <v>228</v>
      </c>
      <c r="D12" t="s">
        <v>228</v>
      </c>
      <c r="E12" s="13"/>
      <c r="F12" s="13"/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1005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228</v>
      </c>
      <c r="B14" t="s">
        <v>228</v>
      </c>
      <c r="C14" t="s">
        <v>228</v>
      </c>
      <c r="D14" t="s">
        <v>228</v>
      </c>
      <c r="E14" s="13"/>
      <c r="F14" s="13"/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228</v>
      </c>
      <c r="B16" t="s">
        <v>228</v>
      </c>
      <c r="C16" t="s">
        <v>228</v>
      </c>
      <c r="D16" t="s">
        <v>228</v>
      </c>
      <c r="E16" s="13"/>
      <c r="F16" s="13"/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553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228</v>
      </c>
      <c r="B18" t="s">
        <v>228</v>
      </c>
      <c r="C18" t="s">
        <v>228</v>
      </c>
      <c r="D18" t="s">
        <v>228</v>
      </c>
      <c r="E18" s="13"/>
      <c r="F18" s="13"/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6" t="s">
        <v>235</v>
      </c>
      <c r="C24" s="14"/>
    </row>
    <row r="25" spans="1:22">
      <c r="A25" s="76" t="s">
        <v>291</v>
      </c>
      <c r="C25" s="14"/>
    </row>
    <row r="26" spans="1:22">
      <c r="A26" s="76" t="s">
        <v>292</v>
      </c>
      <c r="C26" s="14"/>
    </row>
    <row r="27" spans="1:22">
      <c r="A27" s="76" t="s">
        <v>293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DA680-08F3-4109-BEB4-4B22B74E4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EEEB59-BBC4-4EE7-A7A0-6FA09BA156A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F8ADEEF7-8003-4E56-83EC-F1BAFA7DB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 הכשרה -מסלולית כללית</dc:title>
  <dc:creator>Yuli</dc:creator>
  <cp:lastModifiedBy>User</cp:lastModifiedBy>
  <dcterms:created xsi:type="dcterms:W3CDTF">2015-11-10T09:34:27Z</dcterms:created>
  <dcterms:modified xsi:type="dcterms:W3CDTF">2022-02-23T13:00:05Z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