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3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 l="1"/>
  <c r="C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C43" i="1" l="1"/>
  <c r="C22" i="27" l="1"/>
  <c r="C12" i="27"/>
  <c r="C11" i="27" l="1"/>
</calcChain>
</file>

<file path=xl/sharedStrings.xml><?xml version="1.0" encoding="utf-8"?>
<sst xmlns="http://schemas.openxmlformats.org/spreadsheetml/2006/main" count="3534" uniqueCount="863">
  <si>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</si>
  <si>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</si>
  <si>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</si>
  <si>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</si>
  <si>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</si>
  <si>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</si>
  <si>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</si>
  <si>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</si>
  <si>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</si>
  <si>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</si>
  <si>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</si>
  <si>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</si>
  <si>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</si>
  <si>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</si>
  <si>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</si>
  <si>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</si>
  <si>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</si>
  <si>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</si>
  <si>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</si>
  <si>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</si>
  <si>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</si>
  <si>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</si>
  <si>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</si>
  <si>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</si>
  <si>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</si>
  <si>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</si>
  <si>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</si>
  <si>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</si>
  <si>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</si>
  <si>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</si>
  <si>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</si>
  <si>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</si>
  <si>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</si>
  <si>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</si>
  <si>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</si>
  <si>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</si>
  <si>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</si>
  <si>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</si>
  <si>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</si>
  <si>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</si>
  <si>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</si>
  <si>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</si>
  <si>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</si>
  <si>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</si>
  <si>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</si>
  <si>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</si>
  <si>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</si>
  <si>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</si>
  <si>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</si>
  <si>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</si>
  <si>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</si>
  <si>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</si>
  <si>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</si>
  <si>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</si>
  <si>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</si>
  <si>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</si>
  <si>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</si>
  <si>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</si>
  <si>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</si>
  <si>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</si>
  <si>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</si>
  <si>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</si>
  <si>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</si>
  <si>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</si>
  <si>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</si>
  <si>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</si>
  <si>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</si>
  <si>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</si>
  <si>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</si>
  <si>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</si>
  <si>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</si>
  <si>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</si>
  <si>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</si>
  <si>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</si>
  <si>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</si>
  <si>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</si>
  <si>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</si>
  <si>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</si>
  <si>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</si>
  <si>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</si>
  <si>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</si>
  <si>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</si>
  <si>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</si>
  <si>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</si>
  <si>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</si>
  <si>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</si>
  <si>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</si>
  <si>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</si>
  <si>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</si>
  <si>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</si>
  <si>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</si>
  <si>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</si>
  <si>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</si>
  <si>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</si>
  <si>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</si>
  <si>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</si>
  <si>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</si>
  <si>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</si>
  <si>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</si>
  <si>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</si>
  <si>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</si>
  <si>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</si>
  <si>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</si>
  <si>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</si>
  <si>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</si>
  <si>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</si>
  <si>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</si>
  <si>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</si>
  <si>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</si>
  <si>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</si>
  <si>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</si>
  <si>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</si>
  <si>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</si>
  <si>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</si>
  <si>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</si>
  <si>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</si>
  <si>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</si>
  <si>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</si>
  <si>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</si>
  <si>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</si>
  <si>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</si>
  <si>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</si>
  <si>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</si>
  <si>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</si>
  <si>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</si>
  <si>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</si>
  <si>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</si>
  <si>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</si>
  <si>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</si>
  <si>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</si>
  <si>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</si>
  <si>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</si>
  <si>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</si>
  <si>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</si>
  <si>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</si>
  <si>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</si>
  <si>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</si>
  <si>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</si>
  <si>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</si>
  <si>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</si>
  <si>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</si>
  <si>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</si>
  <si>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</si>
  <si>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</si>
  <si>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</si>
  <si>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</si>
  <si>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</si>
  <si>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</si>
  <si>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</si>
  <si>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</si>
  <si>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</si>
  <si>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</si>
  <si>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</si>
  <si>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</si>
  <si>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</si>
  <si>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</si>
  <si>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</si>
  <si>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</si>
  <si>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</si>
  <si>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</si>
  <si>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</si>
  <si>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</si>
  <si>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</si>
  <si>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</si>
  <si>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</si>
  <si>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</si>
  <si>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</si>
  <si>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</si>
  <si>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</si>
  <si>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</si>
  <si>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</si>
  <si>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</si>
  <si>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</si>
  <si>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</si>
  <si>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</si>
  <si>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</si>
  <si>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</si>
  <si>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</si>
  <si>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</si>
  <si>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</si>
  <si>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</si>
  <si>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</si>
  <si>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</si>
  <si>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</si>
  <si>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</si>
  <si>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</si>
  <si>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</si>
  <si>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</si>
  <si>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</si>
  <si>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</si>
  <si>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</si>
  <si>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</si>
  <si>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</si>
  <si>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</si>
  <si>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</si>
  <si>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</si>
  <si>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</si>
  <si>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</si>
  <si>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</si>
  <si>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</si>
  <si>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</si>
  <si>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</si>
  <si>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</si>
  <si>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</si>
  <si>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</si>
  <si>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</si>
  <si>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</si>
  <si>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</si>
  <si>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</si>
  <si>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</si>
  <si>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</si>
  <si>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</si>
  <si>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</si>
  <si>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</si>
  <si>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</si>
  <si>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</si>
  <si>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</si>
  <si>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</si>
  <si>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</si>
  <si>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</si>
  <si>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</si>
  <si>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</si>
  <si>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</si>
  <si>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</si>
  <si>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</si>
  <si>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</si>
  <si>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</si>
  <si>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</si>
  <si>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</si>
  <si>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</si>
  <si>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</si>
  <si>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</si>
  <si>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</si>
  <si>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</si>
  <si>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</si>
  <si>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</si>
  <si>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</si>
  <si>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</si>
  <si>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1123- בנק ישראל- מק"מ</t>
  </si>
  <si>
    <t>8231128</t>
  </si>
  <si>
    <t>RF</t>
  </si>
  <si>
    <t>31/10/22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</si>
  <si>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</si>
  <si>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</si>
  <si>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</si>
  <si>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</si>
  <si>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</si>
  <si>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</si>
  <si>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</si>
  <si>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</si>
  <si>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</si>
  <si>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</si>
  <si>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</si>
  <si>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</si>
  <si>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</si>
  <si>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</si>
  <si>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</si>
  <si>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</si>
  <si>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</si>
  <si>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</si>
  <si>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</si>
  <si>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</si>
  <si>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</si>
  <si>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</si>
  <si>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</si>
  <si>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</si>
  <si>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</si>
  <si>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</si>
  <si>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</si>
  <si>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</si>
  <si>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</si>
  <si>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</si>
  <si>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</si>
  <si>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</si>
  <si>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</si>
  <si>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</si>
  <si>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</si>
  <si>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</si>
  <si>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</si>
  <si>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</si>
  <si>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</si>
  <si>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</si>
  <si>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</si>
  <si>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</si>
  <si>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</si>
  <si>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</si>
  <si>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</si>
  <si>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</si>
  <si>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</si>
  <si>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</si>
  <si>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</si>
  <si>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</si>
  <si>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</si>
  <si>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</si>
  <si>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</si>
  <si>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</si>
  <si>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</si>
  <si>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</si>
  <si>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</si>
  <si>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</si>
  <si>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</si>
  <si>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</si>
  <si>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</si>
  <si>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</si>
  <si>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</si>
  <si>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</si>
  <si>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קנון- קנון הולדינגס</t>
  </si>
  <si>
    <t>1134139</t>
  </si>
  <si>
    <t>201406588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</si>
  <si>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</si>
  <si>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</si>
  <si>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</si>
  <si>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</si>
  <si>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</si>
  <si>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</si>
  <si>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</si>
  <si>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</si>
  <si>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</si>
  <si>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</si>
  <si>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</si>
  <si>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</si>
  <si>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</si>
  <si>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</si>
  <si>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</si>
  <si>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</si>
  <si>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</si>
  <si>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</si>
  <si>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</si>
  <si>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</si>
  <si>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</si>
  <si>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</si>
  <si>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</si>
  <si>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</si>
  <si>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</si>
  <si>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</si>
  <si>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</si>
  <si>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</si>
  <si>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</si>
  <si>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</si>
  <si>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</si>
  <si>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</si>
  <si>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</si>
  <si>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</si>
  <si>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</si>
  <si>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</si>
  <si>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</si>
  <si>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</si>
  <si>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</si>
  <si>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</si>
  <si>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</si>
  <si>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</si>
  <si>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</si>
  <si>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</si>
  <si>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</si>
  <si>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</si>
  <si>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</si>
  <si>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</si>
  <si>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</si>
  <si>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</si>
  <si>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</si>
  <si>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520036658</t>
  </si>
  <si>
    <t>פז נפט- פז נפט</t>
  </si>
  <si>
    <t>1100007</t>
  </si>
  <si>
    <t>510216054</t>
  </si>
  <si>
    <t>אנלייט אנרגיה- אנלייט אנרגיה</t>
  </si>
  <si>
    <t>720011</t>
  </si>
  <si>
    <t>520041146</t>
  </si>
  <si>
    <t>שוב אנרגיה- שוב אנרגיה</t>
  </si>
  <si>
    <t>1188242</t>
  </si>
  <si>
    <t>510459928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</si>
  <si>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</si>
  <si>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</si>
  <si>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</si>
  <si>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</si>
  <si>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</si>
  <si>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</si>
  <si>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</si>
  <si>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</si>
  <si>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</si>
  <si>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</si>
  <si>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</si>
  <si>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</si>
  <si>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חג'ג' נדל"ן- חג'ג' נדלן</t>
  </si>
  <si>
    <t>823013</t>
  </si>
  <si>
    <t>520033309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</si>
  <si>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</si>
  <si>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</si>
  <si>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</si>
  <si>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</si>
  <si>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</si>
  <si>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</si>
  <si>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</si>
  <si>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</si>
  <si>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</si>
  <si>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</si>
  <si>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</si>
  <si>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</si>
  <si>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</si>
  <si>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</si>
  <si>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</si>
  <si>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נטו מלינדה 1- נטו מלינדה</t>
  </si>
  <si>
    <t>1105097</t>
  </si>
  <si>
    <t>511725459</t>
  </si>
  <si>
    <t>מסחר</t>
  </si>
  <si>
    <t>אינרום- אינרום בנייה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</si>
  <si>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</si>
  <si>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</si>
  <si>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</si>
  <si>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</si>
  <si>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</si>
  <si>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</si>
  <si>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נדלן מניב בחו"ל</t>
  </si>
  <si>
    <t>סאמיט- סאמיט</t>
  </si>
  <si>
    <t>1081686</t>
  </si>
  <si>
    <t>520043720</t>
  </si>
  <si>
    <t>מגה אור- מגה אור</t>
  </si>
  <si>
    <t>1104488</t>
  </si>
  <si>
    <t>513257873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</si>
  <si>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</si>
  <si>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</si>
  <si>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</si>
  <si>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</si>
  <si>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</si>
  <si>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</si>
  <si>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</si>
  <si>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</si>
  <si>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</si>
  <si>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</si>
  <si>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</si>
  <si>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</si>
  <si>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</si>
  <si>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</si>
  <si>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</si>
  <si>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</si>
  <si>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</si>
  <si>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</si>
  <si>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</si>
  <si>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</si>
  <si>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</si>
  <si>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</si>
  <si>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</si>
  <si>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</si>
  <si>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</si>
  <si>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</si>
  <si>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</si>
  <si>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</si>
  <si>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</si>
  <si>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</si>
  <si>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</si>
  <si>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</si>
  <si>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</si>
  <si>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</si>
  <si>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</si>
  <si>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</si>
  <si>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</si>
  <si>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</si>
  <si>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</si>
  <si>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</si>
  <si>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</si>
  <si>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</si>
  <si>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</si>
  <si>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</si>
  <si>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</si>
  <si>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</si>
  <si>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</si>
  <si>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</si>
  <si>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</si>
  <si>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</si>
  <si>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</si>
  <si>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</si>
  <si>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</si>
  <si>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</si>
  <si>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</si>
  <si>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</si>
  <si>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</si>
  <si>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</si>
  <si>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</si>
  <si>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</si>
  <si>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</si>
  <si>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</si>
  <si>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גלוברנדס- גלוברנדס גרופ</t>
  </si>
  <si>
    <t>1147487</t>
  </si>
  <si>
    <t>515809499</t>
  </si>
  <si>
    <t>מגוריט- מגוריט</t>
  </si>
  <si>
    <t>1139195</t>
  </si>
  <si>
    <t>515434074</t>
  </si>
  <si>
    <t>רני צים- רני צים</t>
  </si>
  <si>
    <t>1143619</t>
  </si>
  <si>
    <t>514353671</t>
  </si>
  <si>
    <t>ג'נסל- ג'נסל</t>
  </si>
  <si>
    <t>1169689</t>
  </si>
  <si>
    <t>514579887</t>
  </si>
  <si>
    <t>אוריין- אוריין</t>
  </si>
  <si>
    <t>1103506</t>
  </si>
  <si>
    <t>511068256</t>
  </si>
  <si>
    <t>בלנדר- בלנדר טכנו</t>
  </si>
  <si>
    <t>1172097</t>
  </si>
  <si>
    <t>515005502</t>
  </si>
  <si>
    <t>סה"כ call 001 אופציות</t>
  </si>
  <si>
    <t>INMODE- INMODEMD</t>
  </si>
  <si>
    <t>IL0011595993</t>
  </si>
  <si>
    <t>NASDAQ</t>
  </si>
  <si>
    <t>בלומברג</t>
  </si>
  <si>
    <t>5297</t>
  </si>
  <si>
    <t>Health Care Equip &amp; Services</t>
  </si>
  <si>
    <t>PALO ALTO NETWO</t>
  </si>
  <si>
    <t>US6974351057</t>
  </si>
  <si>
    <t>NYSE</t>
  </si>
  <si>
    <t>4723</t>
  </si>
  <si>
    <t>Software &amp; Services</t>
  </si>
  <si>
    <t>PERION NETWORK</t>
  </si>
  <si>
    <t>IL0010958192</t>
  </si>
  <si>
    <t>5277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</si>
  <si>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</si>
  <si>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</si>
  <si>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</si>
  <si>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</si>
  <si>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</si>
  <si>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</si>
  <si>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</si>
  <si>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</si>
  <si>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</si>
  <si>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</si>
  <si>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LEONARDO DRS- LEONARDO DRS</t>
  </si>
  <si>
    <t>US52661A1088</t>
  </si>
  <si>
    <t>253583</t>
  </si>
  <si>
    <t>AEROSPACE &amp; DEFENSE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</si>
  <si>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</si>
  <si>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</si>
  <si>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</si>
  <si>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</si>
  <si>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</si>
  <si>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</si>
  <si>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</si>
  <si>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</si>
  <si>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</si>
  <si>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</si>
  <si>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</si>
  <si>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</si>
  <si>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</si>
  <si>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</si>
  <si>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</si>
  <si>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</si>
  <si>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</si>
  <si>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</si>
  <si>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</si>
  <si>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</si>
  <si>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סה"כ שמחקות מדדי מניות בישראל</t>
  </si>
  <si>
    <t>MTF סל (4A) ת"א-בנייה- מגדל קרנות נאמנ</t>
  </si>
  <si>
    <t>1165653</t>
  </si>
  <si>
    <t>511303661</t>
  </si>
  <si>
    <t>מניות</t>
  </si>
  <si>
    <t>תכלית סל (A4) ת"א 90- מיטב קרנות נאמנ</t>
  </si>
  <si>
    <t>1143783</t>
  </si>
  <si>
    <t>513534974</t>
  </si>
  <si>
    <t>קסם 4A) ETF) ת"א SME60- קסם קרנות נאמנו</t>
  </si>
  <si>
    <t>1146539</t>
  </si>
  <si>
    <t>510938608</t>
  </si>
  <si>
    <t>קסם ETF ת"א 90- קסם קרנות נאמנו</t>
  </si>
  <si>
    <t>1146331</t>
  </si>
  <si>
    <t>סה"כ שמחקות מדדי מניות בחו"ל</t>
  </si>
  <si>
    <t>הראל S&amp;P500 מנוטרל- הראל קרנות מדד</t>
  </si>
  <si>
    <t>1149137</t>
  </si>
  <si>
    <t>511776783</t>
  </si>
  <si>
    <t>הראל סל (4A) EW S&amp;P 500 מנוטרלות מט"ח- הראל קרנות מדד</t>
  </si>
  <si>
    <t>1149970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</si>
  <si>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</si>
  <si>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</si>
  <si>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</si>
  <si>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</si>
  <si>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</si>
  <si>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</si>
  <si>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S&amp;P 500 מנוטרלת מט"ח- פסגות קרנות נאמ</t>
  </si>
  <si>
    <t>1148436</t>
  </si>
  <si>
    <t>פסגות S&amp;P500</t>
  </si>
  <si>
    <t>1148162</t>
  </si>
  <si>
    <t>FTSE CHINA 50 (D4) ETF קסם- קסם קרנות נאמנו</t>
  </si>
  <si>
    <t>1146521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</si>
  <si>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</si>
  <si>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</si>
  <si>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</si>
  <si>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</si>
  <si>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</si>
  <si>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</si>
  <si>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</si>
  <si>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</si>
  <si>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</si>
  <si>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</si>
  <si>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</si>
  <si>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Pharma &amp; Biotechnology</t>
  </si>
  <si>
    <t>ARK INNOVATION ETF- ARK INVESTMENT MANAGEMENT</t>
  </si>
  <si>
    <t>US00214Q1040</t>
  </si>
  <si>
    <t>5346</t>
  </si>
  <si>
    <t>EWY - SOUTH KOREA- BlackRock</t>
  </si>
  <si>
    <t>US4642867729</t>
  </si>
  <si>
    <t>2235</t>
  </si>
  <si>
    <t>RSP-S&amp;P 500 EQUAL WEI- Guggenheim Funds</t>
  </si>
  <si>
    <t>US46137V3574</t>
  </si>
  <si>
    <t>4205</t>
  </si>
  <si>
    <t>Invesco KBW Bank ETF- INVESCO POWERSHARES</t>
  </si>
  <si>
    <t>US46138E6288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</si>
  <si>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</si>
  <si>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</si>
  <si>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</si>
  <si>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</si>
  <si>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</si>
  <si>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</si>
  <si>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</si>
  <si>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ISHARE JAPAN EWJ- ISHARES</t>
  </si>
  <si>
    <t>US46434G8226</t>
  </si>
  <si>
    <t>ISHARES S&amp;P 500- ISHARES</t>
  </si>
  <si>
    <t>US4642872000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</si>
  <si>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</si>
  <si>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</si>
  <si>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</si>
  <si>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</si>
  <si>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</si>
  <si>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</si>
  <si>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</si>
  <si>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</si>
  <si>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</si>
  <si>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</si>
  <si>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</si>
  <si>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</si>
  <si>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</si>
  <si>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</si>
  <si>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</si>
  <si>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</si>
  <si>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</si>
  <si>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</si>
  <si>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</si>
  <si>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</si>
  <si>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</si>
  <si>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</si>
  <si>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INDIA  FRONTLINE- Aditya Birla Sun Life Asset Management</t>
  </si>
  <si>
    <t>IE00BJ8RGN06</t>
  </si>
  <si>
    <t>5355</t>
  </si>
  <si>
    <t>סה"כ כתבי אופציות בישראל</t>
  </si>
  <si>
    <t>סקודיקס אופצייה 1 30/01/25- סקודיקס</t>
  </si>
  <si>
    <t>1178508</t>
  </si>
  <si>
    <t>אלקטרוניקה ואופטיקה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</si>
  <si>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</si>
  <si>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</si>
  <si>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</si>
  <si>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</si>
  <si>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</si>
  <si>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</si>
  <si>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</si>
  <si>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סיפיה אופציה 1 18/11/24- סיפיה וויז'ן</t>
  </si>
  <si>
    <t>1182005</t>
  </si>
  <si>
    <t>קבסיר  אופציה 1 31/08/23- קבסיר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</si>
  <si>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</si>
  <si>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</si>
  <si>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</si>
  <si>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</si>
  <si>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</si>
  <si>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</si>
  <si>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</si>
  <si>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IN - DMH3 - 17/03/23</t>
  </si>
  <si>
    <t>BBG014LXXTT3</t>
  </si>
  <si>
    <t>Other</t>
  </si>
  <si>
    <t>EURO STOXX 50 - VGH3- 17/03/2023</t>
  </si>
  <si>
    <t>DE000C58X581</t>
  </si>
  <si>
    <t>FUT VAL EUR HSBC - רוו"ה מחוזים</t>
  </si>
  <si>
    <t>333740</t>
  </si>
  <si>
    <t>FUT VAL USD - רוו"ה מחוזים</t>
  </si>
  <si>
    <t>415349</t>
  </si>
  <si>
    <t>NASDAQ 100 MINI - NQH3 - 17/03/2023</t>
  </si>
  <si>
    <t>BBG013ZHH944</t>
  </si>
  <si>
    <t>S&amp;P500 EMINI  ESH3 17/03/23</t>
  </si>
  <si>
    <t>BBG011BQCMM0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</si>
  <si>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</si>
  <si>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</si>
  <si>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</si>
  <si>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</si>
  <si>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</si>
  <si>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</si>
  <si>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</si>
  <si>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</si>
  <si>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</si>
  <si>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</si>
  <si>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</si>
  <si>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</si>
  <si>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</si>
  <si>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</si>
  <si>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</si>
  <si>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</si>
  <si>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</si>
  <si>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</si>
  <si>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</si>
  <si>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</si>
  <si>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</si>
  <si>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</si>
  <si>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</si>
  <si>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</si>
  <si>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</si>
  <si>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</si>
  <si>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</si>
  <si>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</si>
  <si>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</si>
  <si>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</si>
  <si>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</si>
  <si>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</si>
  <si>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</si>
  <si>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</si>
  <si>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</si>
  <si>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</si>
  <si>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</si>
  <si>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</si>
  <si>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</si>
  <si>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</si>
  <si>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</si>
  <si>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</si>
  <si>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</si>
  <si>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14%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</si>
  <si>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</si>
  <si>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</si>
  <si>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</si>
  <si>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</si>
  <si>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</si>
  <si>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11/10/22</t>
  </si>
  <si>
    <t>First Time 3- First Time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</si>
  <si>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</si>
  <si>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</si>
  <si>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</si>
  <si>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</si>
  <si>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</si>
  <si>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</si>
  <si>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</si>
  <si>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</si>
  <si>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</si>
  <si>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</si>
  <si>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</si>
  <si>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</si>
  <si>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3 JTLV- קרן JTLV 3</t>
  </si>
  <si>
    <t>02/10/22</t>
  </si>
  <si>
    <t>סה"כ קרנות השקעה אחרות</t>
  </si>
  <si>
    <t>קרן גיזה הלוואות מורכבות- קרן גיזה חוב</t>
  </si>
  <si>
    <t>15/12/22</t>
  </si>
  <si>
    <t>קרן ריאלטי חוב 4- קרן ריאלטי חוב</t>
  </si>
  <si>
    <t>29/11/22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</si>
  <si>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</si>
  <si>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</si>
  <si>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</si>
  <si>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</si>
  <si>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</si>
  <si>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</si>
  <si>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</si>
  <si>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</si>
  <si>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</si>
  <si>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</si>
  <si>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קרן PARETO PHARMACEUTICAL LLP- PARETO PHARMACEUTICAL LLP</t>
  </si>
  <si>
    <t>20/12/22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</si>
  <si>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</si>
  <si>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</si>
  <si>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</si>
  <si>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</si>
  <si>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</si>
  <si>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LCN Sterling Fund SLP- LCN Sterling Fund SLP</t>
  </si>
  <si>
    <t>01/09/22</t>
  </si>
  <si>
    <t>סה"כ קרנות השקעה אחרות בחו"ל</t>
  </si>
  <si>
    <t>LPA  Nordic Power- LPA  Nordic Power</t>
  </si>
  <si>
    <t>24/11/20</t>
  </si>
  <si>
    <t>קרן COLLER 8 (Phoenix Value CIP) - קרן COLLER 8</t>
  </si>
  <si>
    <t>13/12/22</t>
  </si>
  <si>
    <t>Fattal European Partnership II- Fattal European Partnership II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</si>
  <si>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</si>
  <si>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</si>
  <si>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</si>
  <si>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</si>
  <si>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</si>
  <si>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</si>
  <si>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</si>
  <si>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</si>
  <si>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</si>
  <si>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</si>
  <si>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20/09/22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</si>
  <si>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</si>
  <si>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</si>
  <si>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</si>
  <si>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</si>
  <si>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3.4067 24/01/23 154236</t>
  </si>
  <si>
    <t>154236</t>
  </si>
  <si>
    <t>01/12/22</t>
  </si>
  <si>
    <t>פורוורד דולר/שקל 3.4077 24/01/23 154185</t>
  </si>
  <si>
    <t>154185</t>
  </si>
  <si>
    <t>פורוורד דולר/שקל 3.412 24/01/23 154213</t>
  </si>
  <si>
    <t>154213</t>
  </si>
  <si>
    <t>14/11/22</t>
  </si>
  <si>
    <t>פורוורד דולר/שקל 3.4292 24/01/23 154241</t>
  </si>
  <si>
    <t>154241</t>
  </si>
  <si>
    <t>08/12/22</t>
  </si>
  <si>
    <t>פורוורד דולר/שקל 3.4847 24/01/23 154205</t>
  </si>
  <si>
    <t>154205</t>
  </si>
  <si>
    <t>27/10/22</t>
  </si>
  <si>
    <t>פורוורד דולר/שקל 3.4952 24/01/23 154253</t>
  </si>
  <si>
    <t>154253</t>
  </si>
  <si>
    <t>22/12/22</t>
  </si>
  <si>
    <t>פורוורד דולר/שקל 3.499 24/01/23 154195</t>
  </si>
  <si>
    <t>154195</t>
  </si>
  <si>
    <t>06/10/22</t>
  </si>
  <si>
    <t>פורוורד דולר/שקל 3.5200 24/01/23 154210</t>
  </si>
  <si>
    <t>154210</t>
  </si>
  <si>
    <t>09/10/22</t>
  </si>
  <si>
    <t>פורוורד דולר/שקל 3.5455 24/01/23 154200</t>
  </si>
  <si>
    <t>154200</t>
  </si>
  <si>
    <t>13/10/22</t>
  </si>
  <si>
    <t>פורוורד ליש"ט/שקל 3.915 24/01/23 154184</t>
  </si>
  <si>
    <t>154184</t>
  </si>
  <si>
    <t>פורוורד ליש"ט/דולר 1.1474 24/01/23 154183</t>
  </si>
  <si>
    <t>154183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</si>
  <si>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</si>
  <si>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</si>
  <si>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</si>
  <si>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</si>
  <si>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</si>
  <si>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</si>
  <si>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</si>
  <si>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</si>
  <si>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</si>
  <si>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</si>
  <si>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</si>
  <si>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</si>
  <si>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</si>
  <si>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</si>
  <si>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</si>
  <si>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</si>
  <si>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</si>
  <si>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</si>
  <si>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</si>
  <si>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</si>
  <si>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</si>
  <si>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</si>
  <si>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</si>
  <si>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</si>
  <si>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</si>
  <si>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</si>
  <si>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</si>
  <si>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</si>
  <si>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</si>
  <si>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</si>
  <si>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</si>
  <si>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</si>
  <si>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</si>
  <si>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</si>
  <si>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</si>
  <si>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</si>
  <si>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</si>
  <si>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</si>
  <si>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</si>
  <si>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</si>
  <si>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 אלעד מגורים</t>
  </si>
  <si>
    <t>ION 2</t>
  </si>
  <si>
    <t>FINTLV 2</t>
  </si>
  <si>
    <t>ורטקס אופרטיוניטי 2</t>
  </si>
  <si>
    <t>קרן 3 JTLV</t>
  </si>
  <si>
    <t>קרן ריאלטי חוב 4</t>
  </si>
  <si>
    <t>קרן גיזה הלוואות מורכבות</t>
  </si>
  <si>
    <t xml:space="preserve"> first time3 </t>
  </si>
  <si>
    <t>קרן COLLER 8</t>
  </si>
  <si>
    <t>SG VC 6</t>
  </si>
  <si>
    <t>LCN Sterling Fund SLP</t>
  </si>
  <si>
    <t>Fattal European Partnership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</si>
</sst>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43" fontId="1" fillId="0" borderId="0" xfId="11" applyFont="1" applyAlignment="1">
      <alignment horizontal="left" wrapText="1"/>
    </xf>
    <xf numFmtId="14" fontId="0" fillId="0" borderId="0" xfId="0" applyNumberFormat="1" applyFill="1"/>
    <xf numFmtId="0" fontId="1" fillId="0" borderId="0" xfId="0" applyFont="1"/>
    <xf numFmtId="14" fontId="0" fillId="0" borderId="0" xfId="0" applyNumberFormat="1"/>
    <xf numFmtId="10" fontId="0" fillId="0" borderId="0" xfId="12" applyNumberFormat="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6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9" t="s">
        <v>4</v>
      </c>
      <c r="C6" s="90"/>
      <c r="D6" s="91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49784.425184856009</v>
      </c>
      <c r="D11" s="76">
        <f>C11/$C$42</f>
        <v>0.1616579699243704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4704.7395806000004</v>
      </c>
      <c r="D13" s="78">
        <f t="shared" ref="D13:D41" si="0">C13/$C$42</f>
        <v>1.5277039893472252E-2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89137.446618577203</v>
      </c>
      <c r="D16" s="78">
        <f t="shared" si="0"/>
        <v>0.28944350790625289</v>
      </c>
    </row>
    <row r="17" spans="1:4">
      <c r="A17" s="10" t="s">
        <v>13</v>
      </c>
      <c r="B17" s="70" t="s">
        <v>195</v>
      </c>
      <c r="C17" s="77">
        <v>131810.73103028999</v>
      </c>
      <c r="D17" s="78">
        <f t="shared" si="0"/>
        <v>0.42801046940852666</v>
      </c>
    </row>
    <row r="18" spans="1:4">
      <c r="A18" s="10" t="s">
        <v>13</v>
      </c>
      <c r="B18" s="70" t="s">
        <v>20</v>
      </c>
      <c r="C18" s="77">
        <v>1936.76822524</v>
      </c>
      <c r="D18" s="78">
        <f t="shared" si="0"/>
        <v>6.2889953704148554E-3</v>
      </c>
    </row>
    <row r="19" spans="1:4">
      <c r="A19" s="10" t="s">
        <v>13</v>
      </c>
      <c r="B19" s="70" t="s">
        <v>21</v>
      </c>
      <c r="C19" s="77">
        <v>309.85143900000003</v>
      </c>
      <c r="D19" s="78">
        <f t="shared" si="0"/>
        <v>1.0061370483016409E-3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-2097.6330375737216</v>
      </c>
      <c r="D21" s="78">
        <f t="shared" si="0"/>
        <v>-6.8113490763695595E-3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v>10203.060999381813</v>
      </c>
      <c r="D27" s="78">
        <f t="shared" si="0"/>
        <v>3.3130966603513522E-2</v>
      </c>
    </row>
    <row r="28" spans="1:4">
      <c r="A28" s="10" t="s">
        <v>13</v>
      </c>
      <c r="B28" s="70" t="s">
        <v>29</v>
      </c>
      <c r="C28" s="77">
        <v>16497.051246395175</v>
      </c>
      <c r="D28" s="78">
        <f t="shared" si="0"/>
        <v>5.3568556919720955E-2</v>
      </c>
    </row>
    <row r="29" spans="1:4">
      <c r="A29" s="10" t="s">
        <v>13</v>
      </c>
      <c r="B29" s="70" t="s">
        <v>30</v>
      </c>
      <c r="C29" s="77">
        <v>107.03074020997153</v>
      </c>
      <c r="D29" s="78">
        <f t="shared" si="0"/>
        <v>3.4754588644140682E-4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-1964.5581522362427</v>
      </c>
      <c r="D31" s="78">
        <f t="shared" si="0"/>
        <v>-6.3792336962743574E-3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337.80837743811998</v>
      </c>
      <c r="D33" s="78">
        <f t="shared" si="0"/>
        <v>1.0969176869537038E-3</v>
      </c>
    </row>
    <row r="34" spans="1:4">
      <c r="A34" s="10" t="s">
        <v>13</v>
      </c>
      <c r="B34" s="69" t="s">
        <v>35</v>
      </c>
      <c r="C34" s="77">
        <v>662.51235738951402</v>
      </c>
      <c r="D34" s="78">
        <f t="shared" si="0"/>
        <v>2.1512833049235811E-3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6532.2300070359997</v>
      </c>
      <c r="D37" s="78">
        <f t="shared" si="0"/>
        <v>2.1211192819751944E-2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307961.46461660386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10110.359113050001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3.8151000000000002</v>
      </c>
    </row>
    <row r="48" spans="1:4">
      <c r="C48" t="s">
        <v>110</v>
      </c>
      <c r="D48">
        <v>3.7530000000000001</v>
      </c>
    </row>
    <row r="49" spans="3:4">
      <c r="C49" t="s">
        <v>203</v>
      </c>
      <c r="D49">
        <v>0.45119999999999999</v>
      </c>
    </row>
    <row r="50" spans="3:4">
      <c r="C50" t="s">
        <v>106</v>
      </c>
      <c r="D50">
        <v>3.5190000000000001</v>
      </c>
    </row>
    <row r="51" spans="3:4">
      <c r="C51" t="s">
        <v>113</v>
      </c>
      <c r="D51">
        <v>4.2375999999999996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5" workbookViewId="0">
      <selection activeCell="G27" sqref="G2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49784.425184856009</v>
      </c>
      <c r="K11" s="76">
        <f>J11/$J$11</f>
        <v>1</v>
      </c>
      <c r="L11" s="76">
        <f>J11/'סכום נכסי הקרן'!$C$42</f>
        <v>0.1616579699243704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J13+J16+J22+J24</f>
        <v>49784.425184856009</v>
      </c>
      <c r="K12" s="80">
        <f t="shared" ref="K12:K30" si="0">J12/$J$11</f>
        <v>1</v>
      </c>
      <c r="L12" s="80">
        <f>J12/'סכום נכסי הקרן'!$C$42</f>
        <v>0.1616579699243704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29682.854370000012</v>
      </c>
      <c r="K13" s="80">
        <f t="shared" si="0"/>
        <v>0.59622772101483013</v>
      </c>
      <c r="L13" s="80">
        <f>J13/'סכום נכסי הקרן'!$C$42</f>
        <v>9.6384962991891324E-2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140.82007999999999</v>
      </c>
      <c r="K14" s="78">
        <f t="shared" si="0"/>
        <v>2.8285970858780997E-3</v>
      </c>
      <c r="L14" s="78">
        <f>J14/'סכום נכסי הקרן'!$C$42</f>
        <v>4.5726526263704367E-4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28588.7261+953.30819000001</f>
        <v>29542.034290000011</v>
      </c>
      <c r="K15" s="78">
        <f t="shared" si="0"/>
        <v>0.593399123928952</v>
      </c>
      <c r="L15" s="78">
        <f>J15/'סכום נכסי הקרן'!$C$42</f>
        <v>9.5927697729254274E-2</v>
      </c>
    </row>
    <row r="16" spans="2:13">
      <c r="B16" s="79" t="s">
        <v>214</v>
      </c>
      <c r="D16" s="16"/>
      <c r="I16" s="80">
        <v>0</v>
      </c>
      <c r="J16" s="81">
        <v>20101.570814856001</v>
      </c>
      <c r="K16" s="80">
        <f t="shared" si="0"/>
        <v>0.40377227898516993</v>
      </c>
      <c r="L16" s="80">
        <f>J16/'סכום נכסי הקרן'!$C$42</f>
        <v>6.5273006932479102E-2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34.02447282</v>
      </c>
      <c r="K17" s="78">
        <f t="shared" si="0"/>
        <v>6.834360885691204E-4</v>
      </c>
      <c r="L17" s="78">
        <f>J17/'סכום נכסי הקרן'!$C$42</f>
        <v>1.1048289065113622E-4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463.30101818999998</v>
      </c>
      <c r="K18" s="78">
        <f t="shared" si="0"/>
        <v>9.3061437682508807E-3</v>
      </c>
      <c r="L18" s="78">
        <f>J18/'סכום נכסי הקרן'!$C$42</f>
        <v>1.5044123093997681E-3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19430.77604931</v>
      </c>
      <c r="K19" s="78">
        <f t="shared" si="0"/>
        <v>0.39029829062324239</v>
      </c>
      <c r="L19" s="78">
        <f>J19/'סכום נכסי הקרן'!$C$42</f>
        <v>6.3094829327105306E-2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203</v>
      </c>
      <c r="H20" s="78">
        <v>0</v>
      </c>
      <c r="I20" s="78">
        <v>0</v>
      </c>
      <c r="J20" s="77">
        <v>1.7484E-2</v>
      </c>
      <c r="K20" s="78">
        <f t="shared" si="0"/>
        <v>3.5119417237579115E-7</v>
      </c>
      <c r="L20" s="78">
        <f>J20/'סכום נכסי הקרן'!$C$42</f>
        <v>5.6773336955539803E-8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173.451790536</v>
      </c>
      <c r="K21" s="78">
        <f t="shared" si="0"/>
        <v>3.4840573109351184E-3</v>
      </c>
      <c r="L21" s="78">
        <f>J21/'סכום נכסי הקרן'!$C$42</f>
        <v>5.6322563198593222E-4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226</v>
      </c>
      <c r="C23" t="s">
        <v>226</v>
      </c>
      <c r="D23" s="16"/>
      <c r="E23" t="s">
        <v>226</v>
      </c>
      <c r="G23" t="s">
        <v>226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226</v>
      </c>
      <c r="C36" t="s">
        <v>226</v>
      </c>
      <c r="D36" s="16"/>
      <c r="E36" t="s">
        <v>226</v>
      </c>
      <c r="G36" t="s">
        <v>226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0.85</v>
      </c>
      <c r="I11" s="7"/>
      <c r="J11" s="7"/>
      <c r="K11" s="76">
        <v>3.6999999999999998E-2</v>
      </c>
      <c r="L11" s="75">
        <v>4853249</v>
      </c>
      <c r="M11" s="7"/>
      <c r="N11" s="75">
        <v>0</v>
      </c>
      <c r="O11" s="75">
        <v>4704.7395806000004</v>
      </c>
      <c r="P11" s="7"/>
      <c r="Q11" s="76">
        <v>1</v>
      </c>
      <c r="R11" s="76">
        <v>1.5299999999999999E-2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0.85</v>
      </c>
      <c r="K12" s="80">
        <v>3.6999999999999998E-2</v>
      </c>
      <c r="L12" s="81">
        <v>4853249</v>
      </c>
      <c r="N12" s="81">
        <v>0</v>
      </c>
      <c r="O12" s="81">
        <v>4704.7395806000004</v>
      </c>
      <c r="Q12" s="80">
        <v>1</v>
      </c>
      <c r="R12" s="80">
        <v>1.5299999999999999E-2</v>
      </c>
    </row>
    <row r="13" spans="2:53">
      <c r="B13" s="79" t="s">
        <v>234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235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226</v>
      </c>
      <c r="C15" t="s">
        <v>226</v>
      </c>
      <c r="D15" s="16"/>
      <c r="E15" t="s">
        <v>226</v>
      </c>
      <c r="H15" s="77">
        <v>0</v>
      </c>
      <c r="I15" t="s">
        <v>226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236</v>
      </c>
      <c r="C16" s="16"/>
      <c r="D16" s="16"/>
      <c r="H16" s="81">
        <v>0.85</v>
      </c>
      <c r="K16" s="80">
        <v>3.6999999999999998E-2</v>
      </c>
      <c r="L16" s="81">
        <v>4853249</v>
      </c>
      <c r="N16" s="81">
        <v>0</v>
      </c>
      <c r="O16" s="81">
        <v>4704.7395806000004</v>
      </c>
      <c r="Q16" s="80">
        <v>1</v>
      </c>
      <c r="R16" s="80">
        <v>1.5299999999999999E-2</v>
      </c>
    </row>
    <row r="17" spans="2:18">
      <c r="B17" s="79" t="s">
        <v>237</v>
      </c>
      <c r="C17" s="16"/>
      <c r="D17" s="16"/>
      <c r="H17" s="81">
        <v>0.85</v>
      </c>
      <c r="K17" s="80">
        <v>3.6999999999999998E-2</v>
      </c>
      <c r="L17" s="81">
        <v>4853249</v>
      </c>
      <c r="N17" s="81">
        <v>0</v>
      </c>
      <c r="O17" s="81">
        <v>4704.7395806000004</v>
      </c>
      <c r="Q17" s="80">
        <v>1</v>
      </c>
      <c r="R17" s="80">
        <v>1.5299999999999999E-2</v>
      </c>
    </row>
    <row r="18" spans="2:18">
      <c r="B18" t="s">
        <v>238</v>
      </c>
      <c r="C18" t="s">
        <v>239</v>
      </c>
      <c r="D18" t="s">
        <v>100</v>
      </c>
      <c r="E18" t="s">
        <v>240</v>
      </c>
      <c r="G18" t="s">
        <v>241</v>
      </c>
      <c r="H18" s="77">
        <v>0.85</v>
      </c>
      <c r="I18" t="s">
        <v>102</v>
      </c>
      <c r="J18" s="78">
        <v>0</v>
      </c>
      <c r="K18" s="78">
        <v>3.6999999999999998E-2</v>
      </c>
      <c r="L18" s="77">
        <v>4853249</v>
      </c>
      <c r="M18" s="77">
        <v>96.94</v>
      </c>
      <c r="N18" s="77">
        <v>0</v>
      </c>
      <c r="O18" s="77">
        <v>4704.7395806000004</v>
      </c>
      <c r="P18" s="78">
        <v>2.0000000000000001E-4</v>
      </c>
      <c r="Q18" s="78">
        <v>1</v>
      </c>
      <c r="R18" s="78">
        <v>1.5299999999999999E-2</v>
      </c>
    </row>
    <row r="19" spans="2:18">
      <c r="B19" s="79" t="s">
        <v>242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243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226</v>
      </c>
      <c r="C22" t="s">
        <v>226</v>
      </c>
      <c r="D22" s="16"/>
      <c r="E22" t="s">
        <v>226</v>
      </c>
      <c r="H22" s="77">
        <v>0</v>
      </c>
      <c r="I22" t="s">
        <v>226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244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226</v>
      </c>
      <c r="C24" t="s">
        <v>226</v>
      </c>
      <c r="D24" s="16"/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231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s="79" t="s">
        <v>245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226</v>
      </c>
      <c r="C27" t="s">
        <v>226</v>
      </c>
      <c r="D27" s="16"/>
      <c r="E27" t="s">
        <v>226</v>
      </c>
      <c r="H27" s="77">
        <v>0</v>
      </c>
      <c r="I27" t="s">
        <v>226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246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226</v>
      </c>
      <c r="C29" t="s">
        <v>226</v>
      </c>
      <c r="D29" s="16"/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t="s">
        <v>247</v>
      </c>
      <c r="C30" s="16"/>
      <c r="D30" s="16"/>
    </row>
    <row r="31" spans="2:18">
      <c r="B31" t="s">
        <v>248</v>
      </c>
      <c r="C31" s="16"/>
      <c r="D31" s="16"/>
    </row>
    <row r="32" spans="2:18">
      <c r="B32" t="s">
        <v>249</v>
      </c>
      <c r="C32" s="16"/>
      <c r="D32" s="16"/>
    </row>
    <row r="33" spans="2:4">
      <c r="B33" t="s">
        <v>250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247</v>
      </c>
      <c r="C25" s="16"/>
      <c r="D25" s="16"/>
      <c r="E25" s="16"/>
      <c r="F25" s="16"/>
      <c r="G25" s="16"/>
    </row>
    <row r="26" spans="2:21">
      <c r="B26" t="s">
        <v>248</v>
      </c>
      <c r="C26" s="16"/>
      <c r="D26" s="16"/>
      <c r="E26" s="16"/>
      <c r="F26" s="16"/>
      <c r="G26" s="16"/>
    </row>
    <row r="27" spans="2:21">
      <c r="B27" t="s">
        <v>249</v>
      </c>
      <c r="C27" s="16"/>
      <c r="D27" s="16"/>
      <c r="E27" s="16"/>
      <c r="F27" s="16"/>
      <c r="G27" s="16"/>
    </row>
    <row r="28" spans="2:21">
      <c r="B28" t="s">
        <v>250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226</v>
      </c>
      <c r="C20" t="s">
        <v>226</v>
      </c>
      <c r="D20" s="16"/>
      <c r="E20" s="16"/>
      <c r="F20" s="16"/>
      <c r="G20" t="s">
        <v>226</v>
      </c>
      <c r="H20" t="s">
        <v>226</v>
      </c>
      <c r="K20" s="77">
        <v>0</v>
      </c>
      <c r="L20" t="s">
        <v>226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226</v>
      </c>
      <c r="C25" t="s">
        <v>226</v>
      </c>
      <c r="D25" s="16"/>
      <c r="E25" s="16"/>
      <c r="F25" s="16"/>
      <c r="G25" t="s">
        <v>226</v>
      </c>
      <c r="H25" t="s">
        <v>226</v>
      </c>
      <c r="K25" s="77">
        <v>0</v>
      </c>
      <c r="L25" t="s">
        <v>226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233</v>
      </c>
      <c r="C26" s="16"/>
      <c r="D26" s="16"/>
      <c r="E26" s="16"/>
      <c r="F26" s="16"/>
    </row>
    <row r="27" spans="2:21">
      <c r="B27" t="s">
        <v>247</v>
      </c>
      <c r="C27" s="16"/>
      <c r="D27" s="16"/>
      <c r="E27" s="16"/>
      <c r="F27" s="16"/>
    </row>
    <row r="28" spans="2:21">
      <c r="B28" t="s">
        <v>248</v>
      </c>
      <c r="C28" s="16"/>
      <c r="D28" s="16"/>
      <c r="E28" s="16"/>
      <c r="F28" s="16"/>
    </row>
    <row r="29" spans="2:21">
      <c r="B29" t="s">
        <v>249</v>
      </c>
      <c r="C29" s="16"/>
      <c r="D29" s="16"/>
      <c r="E29" s="16"/>
      <c r="F29" s="16"/>
    </row>
    <row r="30" spans="2:21">
      <c r="B30" t="s">
        <v>250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5493390.25</v>
      </c>
      <c r="J11" s="7"/>
      <c r="K11" s="75">
        <v>8.8822899999999994</v>
      </c>
      <c r="L11" s="75">
        <v>89137.446618577203</v>
      </c>
      <c r="M11" s="7"/>
      <c r="N11" s="76">
        <v>1</v>
      </c>
      <c r="O11" s="76">
        <v>0.2903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5318772.25</v>
      </c>
      <c r="K12" s="81">
        <v>6.8311200000000003</v>
      </c>
      <c r="L12" s="81">
        <v>76141.989410299997</v>
      </c>
      <c r="N12" s="80">
        <v>0.85419999999999996</v>
      </c>
      <c r="O12" s="80">
        <v>0.248</v>
      </c>
    </row>
    <row r="13" spans="2:62">
      <c r="B13" s="79" t="s">
        <v>256</v>
      </c>
      <c r="E13" s="16"/>
      <c r="F13" s="16"/>
      <c r="G13" s="16"/>
      <c r="I13" s="81">
        <v>1349682</v>
      </c>
      <c r="K13" s="81">
        <v>3.0481199999999999</v>
      </c>
      <c r="L13" s="81">
        <v>45614.149969999999</v>
      </c>
      <c r="N13" s="80">
        <v>0.51170000000000004</v>
      </c>
      <c r="O13" s="80">
        <v>0.14860000000000001</v>
      </c>
    </row>
    <row r="14" spans="2:62">
      <c r="B14" t="s">
        <v>257</v>
      </c>
      <c r="C14" t="s">
        <v>258</v>
      </c>
      <c r="D14" t="s">
        <v>100</v>
      </c>
      <c r="E14" t="s">
        <v>123</v>
      </c>
      <c r="F14" t="s">
        <v>259</v>
      </c>
      <c r="G14" t="s">
        <v>260</v>
      </c>
      <c r="H14" t="s">
        <v>102</v>
      </c>
      <c r="I14" s="77">
        <v>16097</v>
      </c>
      <c r="J14" s="77">
        <v>3920</v>
      </c>
      <c r="K14" s="77">
        <v>0</v>
      </c>
      <c r="L14" s="77">
        <v>631.00239999999997</v>
      </c>
      <c r="M14" s="78">
        <v>1E-4</v>
      </c>
      <c r="N14" s="78">
        <v>7.1000000000000004E-3</v>
      </c>
      <c r="O14" s="78">
        <v>2.0999999999999999E-3</v>
      </c>
    </row>
    <row r="15" spans="2:62">
      <c r="B15" t="s">
        <v>261</v>
      </c>
      <c r="C15" t="s">
        <v>262</v>
      </c>
      <c r="D15" t="s">
        <v>100</v>
      </c>
      <c r="E15" t="s">
        <v>123</v>
      </c>
      <c r="F15" t="s">
        <v>263</v>
      </c>
      <c r="G15" t="s">
        <v>264</v>
      </c>
      <c r="H15" t="s">
        <v>102</v>
      </c>
      <c r="I15" s="77">
        <v>3138</v>
      </c>
      <c r="J15" s="77">
        <v>30960</v>
      </c>
      <c r="K15" s="77">
        <v>0</v>
      </c>
      <c r="L15" s="77">
        <v>971.52480000000003</v>
      </c>
      <c r="M15" s="78">
        <v>1E-4</v>
      </c>
      <c r="N15" s="78">
        <v>1.09E-2</v>
      </c>
      <c r="O15" s="78">
        <v>3.2000000000000002E-3</v>
      </c>
    </row>
    <row r="16" spans="2:62">
      <c r="B16" t="s">
        <v>265</v>
      </c>
      <c r="C16" t="s">
        <v>266</v>
      </c>
      <c r="D16" t="s">
        <v>100</v>
      </c>
      <c r="E16" t="s">
        <v>123</v>
      </c>
      <c r="F16" t="s">
        <v>267</v>
      </c>
      <c r="G16" t="s">
        <v>264</v>
      </c>
      <c r="H16" t="s">
        <v>102</v>
      </c>
      <c r="I16" s="77">
        <v>30394</v>
      </c>
      <c r="J16" s="77">
        <v>1108</v>
      </c>
      <c r="K16" s="77">
        <v>0</v>
      </c>
      <c r="L16" s="77">
        <v>336.76551999999998</v>
      </c>
      <c r="M16" s="78">
        <v>1E-4</v>
      </c>
      <c r="N16" s="78">
        <v>3.8E-3</v>
      </c>
      <c r="O16" s="78">
        <v>1.1000000000000001E-3</v>
      </c>
    </row>
    <row r="17" spans="2:15">
      <c r="B17" t="s">
        <v>268</v>
      </c>
      <c r="C17" t="s">
        <v>269</v>
      </c>
      <c r="D17" t="s">
        <v>100</v>
      </c>
      <c r="E17" t="s">
        <v>123</v>
      </c>
      <c r="F17" t="s">
        <v>270</v>
      </c>
      <c r="G17" t="s">
        <v>271</v>
      </c>
      <c r="H17" t="s">
        <v>102</v>
      </c>
      <c r="I17" s="77">
        <v>35661</v>
      </c>
      <c r="J17" s="77">
        <v>3750</v>
      </c>
      <c r="K17" s="77">
        <v>0</v>
      </c>
      <c r="L17" s="77">
        <v>1337.2874999999999</v>
      </c>
      <c r="M17" s="78">
        <v>1E-4</v>
      </c>
      <c r="N17" s="78">
        <v>1.4999999999999999E-2</v>
      </c>
      <c r="O17" s="78">
        <v>4.4000000000000003E-3</v>
      </c>
    </row>
    <row r="18" spans="2:15">
      <c r="B18" t="s">
        <v>272</v>
      </c>
      <c r="C18" t="s">
        <v>273</v>
      </c>
      <c r="D18" t="s">
        <v>100</v>
      </c>
      <c r="E18" t="s">
        <v>123</v>
      </c>
      <c r="F18" t="s">
        <v>274</v>
      </c>
      <c r="G18" t="s">
        <v>271</v>
      </c>
      <c r="H18" t="s">
        <v>102</v>
      </c>
      <c r="I18" s="77">
        <v>65664</v>
      </c>
      <c r="J18" s="77">
        <v>3101</v>
      </c>
      <c r="K18" s="77">
        <v>0</v>
      </c>
      <c r="L18" s="77">
        <v>2036.24064</v>
      </c>
      <c r="M18" s="78">
        <v>2.9999999999999997E-4</v>
      </c>
      <c r="N18" s="78">
        <v>2.2800000000000001E-2</v>
      </c>
      <c r="O18" s="78">
        <v>6.6E-3</v>
      </c>
    </row>
    <row r="19" spans="2:15">
      <c r="B19" t="s">
        <v>275</v>
      </c>
      <c r="C19" t="s">
        <v>276</v>
      </c>
      <c r="D19" t="s">
        <v>100</v>
      </c>
      <c r="E19" t="s">
        <v>123</v>
      </c>
      <c r="F19" t="s">
        <v>277</v>
      </c>
      <c r="G19" t="s">
        <v>278</v>
      </c>
      <c r="H19" t="s">
        <v>102</v>
      </c>
      <c r="I19" s="77">
        <v>1726</v>
      </c>
      <c r="J19" s="77">
        <v>57240</v>
      </c>
      <c r="K19" s="77">
        <v>3.0481199999999999</v>
      </c>
      <c r="L19" s="77">
        <v>991.01052000000004</v>
      </c>
      <c r="M19" s="78">
        <v>0</v>
      </c>
      <c r="N19" s="78">
        <v>1.11E-2</v>
      </c>
      <c r="O19" s="78">
        <v>3.2000000000000002E-3</v>
      </c>
    </row>
    <row r="20" spans="2:15">
      <c r="B20" t="s">
        <v>279</v>
      </c>
      <c r="C20" t="s">
        <v>280</v>
      </c>
      <c r="D20" t="s">
        <v>100</v>
      </c>
      <c r="E20" t="s">
        <v>123</v>
      </c>
      <c r="F20" t="s">
        <v>281</v>
      </c>
      <c r="G20" t="s">
        <v>282</v>
      </c>
      <c r="H20" t="s">
        <v>102</v>
      </c>
      <c r="I20" s="77">
        <v>27125</v>
      </c>
      <c r="J20" s="77">
        <v>985</v>
      </c>
      <c r="K20" s="77">
        <v>0</v>
      </c>
      <c r="L20" s="77">
        <v>267.18124999999998</v>
      </c>
      <c r="M20" s="78">
        <v>1E-4</v>
      </c>
      <c r="N20" s="78">
        <v>3.0000000000000001E-3</v>
      </c>
      <c r="O20" s="78">
        <v>8.9999999999999998E-4</v>
      </c>
    </row>
    <row r="21" spans="2:15">
      <c r="B21" t="s">
        <v>283</v>
      </c>
      <c r="C21" t="s">
        <v>284</v>
      </c>
      <c r="D21" t="s">
        <v>100</v>
      </c>
      <c r="E21" t="s">
        <v>123</v>
      </c>
      <c r="F21" t="s">
        <v>285</v>
      </c>
      <c r="G21" t="s">
        <v>286</v>
      </c>
      <c r="H21" t="s">
        <v>102</v>
      </c>
      <c r="I21" s="77">
        <v>31936</v>
      </c>
      <c r="J21" s="77">
        <v>13900</v>
      </c>
      <c r="K21" s="77">
        <v>0</v>
      </c>
      <c r="L21" s="77">
        <v>4439.1040000000003</v>
      </c>
      <c r="M21" s="78">
        <v>2.9999999999999997E-4</v>
      </c>
      <c r="N21" s="78">
        <v>4.9799999999999997E-2</v>
      </c>
      <c r="O21" s="78">
        <v>1.4500000000000001E-2</v>
      </c>
    </row>
    <row r="22" spans="2:15">
      <c r="B22" t="s">
        <v>287</v>
      </c>
      <c r="C22" t="s">
        <v>288</v>
      </c>
      <c r="D22" t="s">
        <v>100</v>
      </c>
      <c r="E22" t="s">
        <v>123</v>
      </c>
      <c r="F22" t="s">
        <v>289</v>
      </c>
      <c r="G22" t="s">
        <v>286</v>
      </c>
      <c r="H22" t="s">
        <v>102</v>
      </c>
      <c r="I22" s="77">
        <v>244359</v>
      </c>
      <c r="J22" s="77">
        <v>1848</v>
      </c>
      <c r="K22" s="77">
        <v>0</v>
      </c>
      <c r="L22" s="77">
        <v>4515.75432</v>
      </c>
      <c r="M22" s="78">
        <v>2.0000000000000001E-4</v>
      </c>
      <c r="N22" s="78">
        <v>5.0700000000000002E-2</v>
      </c>
      <c r="O22" s="78">
        <v>1.47E-2</v>
      </c>
    </row>
    <row r="23" spans="2:15">
      <c r="B23" t="s">
        <v>290</v>
      </c>
      <c r="C23" t="s">
        <v>291</v>
      </c>
      <c r="D23" t="s">
        <v>100</v>
      </c>
      <c r="E23" t="s">
        <v>123</v>
      </c>
      <c r="F23" t="s">
        <v>292</v>
      </c>
      <c r="G23" t="s">
        <v>286</v>
      </c>
      <c r="H23" t="s">
        <v>102</v>
      </c>
      <c r="I23" s="77">
        <v>196757</v>
      </c>
      <c r="J23" s="77">
        <v>2931</v>
      </c>
      <c r="K23" s="77">
        <v>0</v>
      </c>
      <c r="L23" s="77">
        <v>5766.9476699999996</v>
      </c>
      <c r="M23" s="78">
        <v>1E-4</v>
      </c>
      <c r="N23" s="78">
        <v>6.4699999999999994E-2</v>
      </c>
      <c r="O23" s="78">
        <v>1.8800000000000001E-2</v>
      </c>
    </row>
    <row r="24" spans="2:15">
      <c r="B24" t="s">
        <v>293</v>
      </c>
      <c r="C24" t="s">
        <v>294</v>
      </c>
      <c r="D24" t="s">
        <v>100</v>
      </c>
      <c r="E24" t="s">
        <v>123</v>
      </c>
      <c r="F24" t="s">
        <v>295</v>
      </c>
      <c r="G24" t="s">
        <v>286</v>
      </c>
      <c r="H24" t="s">
        <v>102</v>
      </c>
      <c r="I24" s="77">
        <v>9364</v>
      </c>
      <c r="J24" s="77">
        <v>11390</v>
      </c>
      <c r="K24" s="77">
        <v>0</v>
      </c>
      <c r="L24" s="77">
        <v>1066.5596</v>
      </c>
      <c r="M24" s="78">
        <v>0</v>
      </c>
      <c r="N24" s="78">
        <v>1.2E-2</v>
      </c>
      <c r="O24" s="78">
        <v>3.5000000000000001E-3</v>
      </c>
    </row>
    <row r="25" spans="2:15">
      <c r="B25" t="s">
        <v>296</v>
      </c>
      <c r="C25" t="s">
        <v>297</v>
      </c>
      <c r="D25" t="s">
        <v>100</v>
      </c>
      <c r="E25" t="s">
        <v>123</v>
      </c>
      <c r="F25" t="s">
        <v>298</v>
      </c>
      <c r="G25" t="s">
        <v>286</v>
      </c>
      <c r="H25" t="s">
        <v>102</v>
      </c>
      <c r="I25" s="77">
        <v>103702</v>
      </c>
      <c r="J25" s="77">
        <v>3172</v>
      </c>
      <c r="K25" s="77">
        <v>0</v>
      </c>
      <c r="L25" s="77">
        <v>3289.4274399999999</v>
      </c>
      <c r="M25" s="78">
        <v>1E-4</v>
      </c>
      <c r="N25" s="78">
        <v>3.6900000000000002E-2</v>
      </c>
      <c r="O25" s="78">
        <v>1.0699999999999999E-2</v>
      </c>
    </row>
    <row r="26" spans="2:15">
      <c r="B26" t="s">
        <v>299</v>
      </c>
      <c r="C26" t="s">
        <v>300</v>
      </c>
      <c r="D26" t="s">
        <v>100</v>
      </c>
      <c r="E26" t="s">
        <v>123</v>
      </c>
      <c r="F26" t="s">
        <v>301</v>
      </c>
      <c r="G26" t="s">
        <v>302</v>
      </c>
      <c r="H26" t="s">
        <v>102</v>
      </c>
      <c r="I26" s="77">
        <v>301</v>
      </c>
      <c r="J26" s="77">
        <v>190000</v>
      </c>
      <c r="K26" s="77">
        <v>0</v>
      </c>
      <c r="L26" s="77">
        <v>571.9</v>
      </c>
      <c r="M26" s="78">
        <v>1E-4</v>
      </c>
      <c r="N26" s="78">
        <v>6.4000000000000003E-3</v>
      </c>
      <c r="O26" s="78">
        <v>1.9E-3</v>
      </c>
    </row>
    <row r="27" spans="2:15">
      <c r="B27" t="s">
        <v>303</v>
      </c>
      <c r="C27" t="s">
        <v>304</v>
      </c>
      <c r="D27" t="s">
        <v>100</v>
      </c>
      <c r="E27" t="s">
        <v>123</v>
      </c>
      <c r="F27" t="s">
        <v>305</v>
      </c>
      <c r="G27" t="s">
        <v>302</v>
      </c>
      <c r="H27" t="s">
        <v>102</v>
      </c>
      <c r="I27" s="77">
        <v>1182</v>
      </c>
      <c r="J27" s="77">
        <v>124000</v>
      </c>
      <c r="K27" s="77">
        <v>0</v>
      </c>
      <c r="L27" s="77">
        <v>1465.68</v>
      </c>
      <c r="M27" s="78">
        <v>2.0000000000000001E-4</v>
      </c>
      <c r="N27" s="78">
        <v>1.6400000000000001E-2</v>
      </c>
      <c r="O27" s="78">
        <v>4.7999999999999996E-3</v>
      </c>
    </row>
    <row r="28" spans="2:15">
      <c r="B28" t="s">
        <v>306</v>
      </c>
      <c r="C28" t="s">
        <v>307</v>
      </c>
      <c r="D28" t="s">
        <v>100</v>
      </c>
      <c r="E28" t="s">
        <v>123</v>
      </c>
      <c r="F28" t="s">
        <v>308</v>
      </c>
      <c r="G28" t="s">
        <v>302</v>
      </c>
      <c r="H28" t="s">
        <v>102</v>
      </c>
      <c r="I28" s="77">
        <v>4023</v>
      </c>
      <c r="J28" s="77">
        <v>11660</v>
      </c>
      <c r="K28" s="77">
        <v>0</v>
      </c>
      <c r="L28" s="77">
        <v>469.08179999999999</v>
      </c>
      <c r="M28" s="78">
        <v>1E-4</v>
      </c>
      <c r="N28" s="78">
        <v>5.3E-3</v>
      </c>
      <c r="O28" s="78">
        <v>1.5E-3</v>
      </c>
    </row>
    <row r="29" spans="2:15">
      <c r="B29" t="s">
        <v>309</v>
      </c>
      <c r="C29" t="s">
        <v>310</v>
      </c>
      <c r="D29" t="s">
        <v>100</v>
      </c>
      <c r="E29" t="s">
        <v>123</v>
      </c>
      <c r="F29" t="s">
        <v>311</v>
      </c>
      <c r="G29" t="s">
        <v>312</v>
      </c>
      <c r="H29" t="s">
        <v>102</v>
      </c>
      <c r="I29" s="77">
        <v>3466</v>
      </c>
      <c r="J29" s="77">
        <v>38700</v>
      </c>
      <c r="K29" s="77">
        <v>0</v>
      </c>
      <c r="L29" s="77">
        <v>1341.3420000000001</v>
      </c>
      <c r="M29" s="78">
        <v>2.0000000000000001E-4</v>
      </c>
      <c r="N29" s="78">
        <v>1.4999999999999999E-2</v>
      </c>
      <c r="O29" s="78">
        <v>4.4000000000000003E-3</v>
      </c>
    </row>
    <row r="30" spans="2:15">
      <c r="B30" t="s">
        <v>313</v>
      </c>
      <c r="C30" t="s">
        <v>314</v>
      </c>
      <c r="D30" t="s">
        <v>100</v>
      </c>
      <c r="E30" t="s">
        <v>123</v>
      </c>
      <c r="F30" t="s">
        <v>315</v>
      </c>
      <c r="G30" t="s">
        <v>316</v>
      </c>
      <c r="H30" t="s">
        <v>102</v>
      </c>
      <c r="I30" s="77">
        <v>49344</v>
      </c>
      <c r="J30" s="77">
        <v>2545</v>
      </c>
      <c r="K30" s="77">
        <v>0</v>
      </c>
      <c r="L30" s="77">
        <v>1255.8047999999999</v>
      </c>
      <c r="M30" s="78">
        <v>0</v>
      </c>
      <c r="N30" s="78">
        <v>1.41E-2</v>
      </c>
      <c r="O30" s="78">
        <v>4.1000000000000003E-3</v>
      </c>
    </row>
    <row r="31" spans="2:15">
      <c r="B31" t="s">
        <v>317</v>
      </c>
      <c r="C31" t="s">
        <v>318</v>
      </c>
      <c r="D31" t="s">
        <v>100</v>
      </c>
      <c r="E31" t="s">
        <v>123</v>
      </c>
      <c r="F31" t="s">
        <v>319</v>
      </c>
      <c r="G31" t="s">
        <v>320</v>
      </c>
      <c r="H31" t="s">
        <v>102</v>
      </c>
      <c r="I31" s="77">
        <v>8874</v>
      </c>
      <c r="J31" s="77">
        <v>15340</v>
      </c>
      <c r="K31" s="77">
        <v>0</v>
      </c>
      <c r="L31" s="77">
        <v>1361.2716</v>
      </c>
      <c r="M31" s="78">
        <v>1E-4</v>
      </c>
      <c r="N31" s="78">
        <v>1.5299999999999999E-2</v>
      </c>
      <c r="O31" s="78">
        <v>4.4000000000000003E-3</v>
      </c>
    </row>
    <row r="32" spans="2:15">
      <c r="B32" t="s">
        <v>321</v>
      </c>
      <c r="C32" t="s">
        <v>322</v>
      </c>
      <c r="D32" t="s">
        <v>100</v>
      </c>
      <c r="E32" t="s">
        <v>123</v>
      </c>
      <c r="F32" t="s">
        <v>323</v>
      </c>
      <c r="G32" t="s">
        <v>320</v>
      </c>
      <c r="H32" t="s">
        <v>102</v>
      </c>
      <c r="I32" s="77">
        <v>4546</v>
      </c>
      <c r="J32" s="77">
        <v>28560</v>
      </c>
      <c r="K32" s="77">
        <v>0</v>
      </c>
      <c r="L32" s="77">
        <v>1298.3376000000001</v>
      </c>
      <c r="M32" s="78">
        <v>2.0000000000000001E-4</v>
      </c>
      <c r="N32" s="78">
        <v>1.46E-2</v>
      </c>
      <c r="O32" s="78">
        <v>4.1999999999999997E-3</v>
      </c>
    </row>
    <row r="33" spans="2:15">
      <c r="B33" t="s">
        <v>324</v>
      </c>
      <c r="C33" t="s">
        <v>325</v>
      </c>
      <c r="D33" t="s">
        <v>100</v>
      </c>
      <c r="E33" t="s">
        <v>123</v>
      </c>
      <c r="F33" t="s">
        <v>326</v>
      </c>
      <c r="G33" t="s">
        <v>327</v>
      </c>
      <c r="H33" t="s">
        <v>102</v>
      </c>
      <c r="I33" s="77">
        <v>6214</v>
      </c>
      <c r="J33" s="77">
        <v>9329</v>
      </c>
      <c r="K33" s="77">
        <v>0</v>
      </c>
      <c r="L33" s="77">
        <v>579.70406000000003</v>
      </c>
      <c r="M33" s="78">
        <v>1E-4</v>
      </c>
      <c r="N33" s="78">
        <v>6.4999999999999997E-3</v>
      </c>
      <c r="O33" s="78">
        <v>1.9E-3</v>
      </c>
    </row>
    <row r="34" spans="2:15">
      <c r="B34" t="s">
        <v>328</v>
      </c>
      <c r="C34" t="s">
        <v>329</v>
      </c>
      <c r="D34" t="s">
        <v>100</v>
      </c>
      <c r="E34" t="s">
        <v>123</v>
      </c>
      <c r="F34" t="s">
        <v>330</v>
      </c>
      <c r="G34" t="s">
        <v>331</v>
      </c>
      <c r="H34" t="s">
        <v>102</v>
      </c>
      <c r="I34" s="77">
        <v>34792</v>
      </c>
      <c r="J34" s="77">
        <v>3580</v>
      </c>
      <c r="K34" s="77">
        <v>0</v>
      </c>
      <c r="L34" s="77">
        <v>1245.5536</v>
      </c>
      <c r="M34" s="78">
        <v>2.0000000000000001E-4</v>
      </c>
      <c r="N34" s="78">
        <v>1.4E-2</v>
      </c>
      <c r="O34" s="78">
        <v>4.1000000000000003E-3</v>
      </c>
    </row>
    <row r="35" spans="2:15">
      <c r="B35" t="s">
        <v>332</v>
      </c>
      <c r="C35" t="s">
        <v>333</v>
      </c>
      <c r="D35" t="s">
        <v>100</v>
      </c>
      <c r="E35" t="s">
        <v>123</v>
      </c>
      <c r="F35" t="s">
        <v>334</v>
      </c>
      <c r="G35" t="s">
        <v>331</v>
      </c>
      <c r="H35" t="s">
        <v>102</v>
      </c>
      <c r="I35" s="77">
        <v>31811</v>
      </c>
      <c r="J35" s="77">
        <v>2065</v>
      </c>
      <c r="K35" s="77">
        <v>0</v>
      </c>
      <c r="L35" s="77">
        <v>656.89715000000001</v>
      </c>
      <c r="M35" s="78">
        <v>1E-4</v>
      </c>
      <c r="N35" s="78">
        <v>7.4000000000000003E-3</v>
      </c>
      <c r="O35" s="78">
        <v>2.0999999999999999E-3</v>
      </c>
    </row>
    <row r="36" spans="2:15">
      <c r="B36" t="s">
        <v>335</v>
      </c>
      <c r="C36" t="s">
        <v>336</v>
      </c>
      <c r="D36" t="s">
        <v>100</v>
      </c>
      <c r="E36" t="s">
        <v>123</v>
      </c>
      <c r="F36" t="s">
        <v>337</v>
      </c>
      <c r="G36" t="s">
        <v>331</v>
      </c>
      <c r="H36" t="s">
        <v>102</v>
      </c>
      <c r="I36" s="77">
        <v>2841</v>
      </c>
      <c r="J36" s="77">
        <v>36000</v>
      </c>
      <c r="K36" s="77">
        <v>0</v>
      </c>
      <c r="L36" s="77">
        <v>1022.76</v>
      </c>
      <c r="M36" s="78">
        <v>1E-4</v>
      </c>
      <c r="N36" s="78">
        <v>1.15E-2</v>
      </c>
      <c r="O36" s="78">
        <v>3.3E-3</v>
      </c>
    </row>
    <row r="37" spans="2:15">
      <c r="B37" t="s">
        <v>338</v>
      </c>
      <c r="C37" t="s">
        <v>339</v>
      </c>
      <c r="D37" t="s">
        <v>100</v>
      </c>
      <c r="E37" t="s">
        <v>123</v>
      </c>
      <c r="F37" t="s">
        <v>340</v>
      </c>
      <c r="G37" t="s">
        <v>331</v>
      </c>
      <c r="H37" t="s">
        <v>102</v>
      </c>
      <c r="I37" s="77">
        <v>89541</v>
      </c>
      <c r="J37" s="77">
        <v>1120</v>
      </c>
      <c r="K37" s="77">
        <v>0</v>
      </c>
      <c r="L37" s="77">
        <v>1002.8592</v>
      </c>
      <c r="M37" s="78">
        <v>1E-4</v>
      </c>
      <c r="N37" s="78">
        <v>1.1299999999999999E-2</v>
      </c>
      <c r="O37" s="78">
        <v>3.3E-3</v>
      </c>
    </row>
    <row r="38" spans="2:15">
      <c r="B38" t="s">
        <v>341</v>
      </c>
      <c r="C38" t="s">
        <v>342</v>
      </c>
      <c r="D38" t="s">
        <v>100</v>
      </c>
      <c r="E38" t="s">
        <v>123</v>
      </c>
      <c r="F38" t="s">
        <v>343</v>
      </c>
      <c r="G38" t="s">
        <v>331</v>
      </c>
      <c r="H38" t="s">
        <v>102</v>
      </c>
      <c r="I38" s="77">
        <v>8180</v>
      </c>
      <c r="J38" s="77">
        <v>25160</v>
      </c>
      <c r="K38" s="77">
        <v>0</v>
      </c>
      <c r="L38" s="77">
        <v>2058.0880000000002</v>
      </c>
      <c r="M38" s="78">
        <v>2.0000000000000001E-4</v>
      </c>
      <c r="N38" s="78">
        <v>2.3099999999999999E-2</v>
      </c>
      <c r="O38" s="78">
        <v>6.7000000000000002E-3</v>
      </c>
    </row>
    <row r="39" spans="2:15">
      <c r="B39" t="s">
        <v>344</v>
      </c>
      <c r="C39" t="s">
        <v>345</v>
      </c>
      <c r="D39" t="s">
        <v>100</v>
      </c>
      <c r="E39" t="s">
        <v>123</v>
      </c>
      <c r="F39" t="s">
        <v>346</v>
      </c>
      <c r="G39" t="s">
        <v>331</v>
      </c>
      <c r="H39" t="s">
        <v>102</v>
      </c>
      <c r="I39" s="77">
        <v>5769</v>
      </c>
      <c r="J39" s="77">
        <v>23360</v>
      </c>
      <c r="K39" s="77">
        <v>0</v>
      </c>
      <c r="L39" s="77">
        <v>1347.6384</v>
      </c>
      <c r="M39" s="78">
        <v>0</v>
      </c>
      <c r="N39" s="78">
        <v>1.5100000000000001E-2</v>
      </c>
      <c r="O39" s="78">
        <v>4.4000000000000003E-3</v>
      </c>
    </row>
    <row r="40" spans="2:15">
      <c r="B40" t="s">
        <v>347</v>
      </c>
      <c r="C40" t="s">
        <v>348</v>
      </c>
      <c r="D40" t="s">
        <v>100</v>
      </c>
      <c r="E40" t="s">
        <v>123</v>
      </c>
      <c r="F40" t="s">
        <v>349</v>
      </c>
      <c r="G40" t="s">
        <v>350</v>
      </c>
      <c r="H40" t="s">
        <v>102</v>
      </c>
      <c r="I40" s="77">
        <v>39237</v>
      </c>
      <c r="J40" s="77">
        <v>3299</v>
      </c>
      <c r="K40" s="77">
        <v>0</v>
      </c>
      <c r="L40" s="77">
        <v>1294.4286300000001</v>
      </c>
      <c r="M40" s="78">
        <v>0</v>
      </c>
      <c r="N40" s="78">
        <v>1.4500000000000001E-2</v>
      </c>
      <c r="O40" s="78">
        <v>4.1999999999999997E-3</v>
      </c>
    </row>
    <row r="41" spans="2:15">
      <c r="B41" t="s">
        <v>351</v>
      </c>
      <c r="C41" t="s">
        <v>352</v>
      </c>
      <c r="D41" t="s">
        <v>100</v>
      </c>
      <c r="E41" t="s">
        <v>123</v>
      </c>
      <c r="F41" t="s">
        <v>353</v>
      </c>
      <c r="G41" t="s">
        <v>129</v>
      </c>
      <c r="H41" t="s">
        <v>102</v>
      </c>
      <c r="I41" s="77">
        <v>1800</v>
      </c>
      <c r="J41" s="77">
        <v>68000</v>
      </c>
      <c r="K41" s="77">
        <v>0</v>
      </c>
      <c r="L41" s="77">
        <v>1224</v>
      </c>
      <c r="M41" s="78">
        <v>0</v>
      </c>
      <c r="N41" s="78">
        <v>1.37E-2</v>
      </c>
      <c r="O41" s="78">
        <v>4.0000000000000001E-3</v>
      </c>
    </row>
    <row r="42" spans="2:15">
      <c r="B42" t="s">
        <v>354</v>
      </c>
      <c r="C42" t="s">
        <v>355</v>
      </c>
      <c r="D42" t="s">
        <v>100</v>
      </c>
      <c r="E42" t="s">
        <v>123</v>
      </c>
      <c r="F42" t="s">
        <v>356</v>
      </c>
      <c r="G42" t="s">
        <v>132</v>
      </c>
      <c r="H42" t="s">
        <v>102</v>
      </c>
      <c r="I42" s="77">
        <v>291838</v>
      </c>
      <c r="J42" s="77">
        <v>606.5</v>
      </c>
      <c r="K42" s="77">
        <v>0</v>
      </c>
      <c r="L42" s="77">
        <v>1769.99747</v>
      </c>
      <c r="M42" s="78">
        <v>1E-4</v>
      </c>
      <c r="N42" s="78">
        <v>1.9900000000000001E-2</v>
      </c>
      <c r="O42" s="78">
        <v>5.7999999999999996E-3</v>
      </c>
    </row>
    <row r="43" spans="2:15">
      <c r="B43" s="79" t="s">
        <v>357</v>
      </c>
      <c r="E43" s="16"/>
      <c r="F43" s="16"/>
      <c r="G43" s="16"/>
      <c r="I43" s="81">
        <v>3346080.95</v>
      </c>
      <c r="K43" s="81">
        <v>3.7829999999999999</v>
      </c>
      <c r="L43" s="81">
        <v>25281.963132000001</v>
      </c>
      <c r="N43" s="80">
        <v>0.28360000000000002</v>
      </c>
      <c r="O43" s="80">
        <v>8.2299999999999998E-2</v>
      </c>
    </row>
    <row r="44" spans="2:15">
      <c r="B44" t="s">
        <v>358</v>
      </c>
      <c r="C44" t="s">
        <v>359</v>
      </c>
      <c r="D44" t="s">
        <v>100</v>
      </c>
      <c r="E44" t="s">
        <v>123</v>
      </c>
      <c r="F44" t="s">
        <v>360</v>
      </c>
      <c r="G44" t="s">
        <v>260</v>
      </c>
      <c r="H44" t="s">
        <v>102</v>
      </c>
      <c r="I44" s="77">
        <v>2344591</v>
      </c>
      <c r="J44" s="77">
        <v>123.1</v>
      </c>
      <c r="K44" s="77">
        <v>0</v>
      </c>
      <c r="L44" s="77">
        <v>2886.1915210000002</v>
      </c>
      <c r="M44" s="78">
        <v>6.9999999999999999E-4</v>
      </c>
      <c r="N44" s="78">
        <v>3.2399999999999998E-2</v>
      </c>
      <c r="O44" s="78">
        <v>9.4000000000000004E-3</v>
      </c>
    </row>
    <row r="45" spans="2:15">
      <c r="B45" t="s">
        <v>361</v>
      </c>
      <c r="C45" t="s">
        <v>362</v>
      </c>
      <c r="D45" t="s">
        <v>100</v>
      </c>
      <c r="E45" t="s">
        <v>123</v>
      </c>
      <c r="F45" t="s">
        <v>363</v>
      </c>
      <c r="G45" t="s">
        <v>260</v>
      </c>
      <c r="H45" t="s">
        <v>102</v>
      </c>
      <c r="I45" s="77">
        <v>2949</v>
      </c>
      <c r="J45" s="77">
        <v>43790</v>
      </c>
      <c r="K45" s="77">
        <v>0</v>
      </c>
      <c r="L45" s="77">
        <v>1291.3670999999999</v>
      </c>
      <c r="M45" s="78">
        <v>2.0000000000000001E-4</v>
      </c>
      <c r="N45" s="78">
        <v>1.4500000000000001E-2</v>
      </c>
      <c r="O45" s="78">
        <v>4.1999999999999997E-3</v>
      </c>
    </row>
    <row r="46" spans="2:15">
      <c r="B46" t="s">
        <v>364</v>
      </c>
      <c r="C46" t="s">
        <v>365</v>
      </c>
      <c r="D46" t="s">
        <v>100</v>
      </c>
      <c r="E46" t="s">
        <v>123</v>
      </c>
      <c r="F46" t="s">
        <v>366</v>
      </c>
      <c r="G46" t="s">
        <v>264</v>
      </c>
      <c r="H46" t="s">
        <v>102</v>
      </c>
      <c r="I46" s="77">
        <v>463291</v>
      </c>
      <c r="J46" s="77">
        <v>720</v>
      </c>
      <c r="K46" s="77">
        <v>0</v>
      </c>
      <c r="L46" s="77">
        <v>3335.6952000000001</v>
      </c>
      <c r="M46" s="78">
        <v>5.0000000000000001E-4</v>
      </c>
      <c r="N46" s="78">
        <v>3.7400000000000003E-2</v>
      </c>
      <c r="O46" s="78">
        <v>1.09E-2</v>
      </c>
    </row>
    <row r="47" spans="2:15">
      <c r="B47" t="s">
        <v>367</v>
      </c>
      <c r="C47" t="s">
        <v>368</v>
      </c>
      <c r="D47" t="s">
        <v>100</v>
      </c>
      <c r="E47" t="s">
        <v>123</v>
      </c>
      <c r="F47" t="s">
        <v>369</v>
      </c>
      <c r="G47" t="s">
        <v>264</v>
      </c>
      <c r="H47" t="s">
        <v>102</v>
      </c>
      <c r="I47" s="77">
        <v>36170</v>
      </c>
      <c r="J47" s="77">
        <v>306</v>
      </c>
      <c r="K47" s="77">
        <v>0</v>
      </c>
      <c r="L47" s="77">
        <v>110.6802</v>
      </c>
      <c r="M47" s="78">
        <v>0</v>
      </c>
      <c r="N47" s="78">
        <v>1.1999999999999999E-3</v>
      </c>
      <c r="O47" s="78">
        <v>4.0000000000000002E-4</v>
      </c>
    </row>
    <row r="48" spans="2:15">
      <c r="B48" t="s">
        <v>370</v>
      </c>
      <c r="C48" t="s">
        <v>371</v>
      </c>
      <c r="D48" t="s">
        <v>100</v>
      </c>
      <c r="E48" t="s">
        <v>123</v>
      </c>
      <c r="F48" t="s">
        <v>372</v>
      </c>
      <c r="G48" t="s">
        <v>271</v>
      </c>
      <c r="H48" t="s">
        <v>102</v>
      </c>
      <c r="I48" s="77">
        <v>23684</v>
      </c>
      <c r="J48" s="77">
        <v>5918</v>
      </c>
      <c r="K48" s="77">
        <v>0</v>
      </c>
      <c r="L48" s="77">
        <v>1401.6191200000001</v>
      </c>
      <c r="M48" s="78">
        <v>2.9999999999999997E-4</v>
      </c>
      <c r="N48" s="78">
        <v>1.5699999999999999E-2</v>
      </c>
      <c r="O48" s="78">
        <v>4.5999999999999999E-3</v>
      </c>
    </row>
    <row r="49" spans="2:15">
      <c r="B49" t="s">
        <v>373</v>
      </c>
      <c r="C49" t="s">
        <v>374</v>
      </c>
      <c r="D49" t="s">
        <v>100</v>
      </c>
      <c r="E49" t="s">
        <v>123</v>
      </c>
      <c r="F49" t="s">
        <v>375</v>
      </c>
      <c r="G49" t="s">
        <v>271</v>
      </c>
      <c r="H49" t="s">
        <v>102</v>
      </c>
      <c r="I49" s="77">
        <v>5841</v>
      </c>
      <c r="J49" s="77">
        <v>6853</v>
      </c>
      <c r="K49" s="77">
        <v>0</v>
      </c>
      <c r="L49" s="77">
        <v>400.28372999999999</v>
      </c>
      <c r="M49" s="78">
        <v>1E-4</v>
      </c>
      <c r="N49" s="78">
        <v>4.4999999999999997E-3</v>
      </c>
      <c r="O49" s="78">
        <v>1.2999999999999999E-3</v>
      </c>
    </row>
    <row r="50" spans="2:15">
      <c r="B50" t="s">
        <v>376</v>
      </c>
      <c r="C50" t="s">
        <v>377</v>
      </c>
      <c r="D50" t="s">
        <v>100</v>
      </c>
      <c r="E50" t="s">
        <v>123</v>
      </c>
      <c r="F50" t="s">
        <v>378</v>
      </c>
      <c r="G50" t="s">
        <v>282</v>
      </c>
      <c r="H50" t="s">
        <v>102</v>
      </c>
      <c r="I50" s="77">
        <v>3235</v>
      </c>
      <c r="J50" s="77">
        <v>15550</v>
      </c>
      <c r="K50" s="77">
        <v>0</v>
      </c>
      <c r="L50" s="77">
        <v>503.04250000000002</v>
      </c>
      <c r="M50" s="78">
        <v>2.9999999999999997E-4</v>
      </c>
      <c r="N50" s="78">
        <v>5.5999999999999999E-3</v>
      </c>
      <c r="O50" s="78">
        <v>1.6000000000000001E-3</v>
      </c>
    </row>
    <row r="51" spans="2:15">
      <c r="B51" t="s">
        <v>379</v>
      </c>
      <c r="C51" t="s">
        <v>380</v>
      </c>
      <c r="D51" t="s">
        <v>100</v>
      </c>
      <c r="E51" t="s">
        <v>123</v>
      </c>
      <c r="F51" t="s">
        <v>381</v>
      </c>
      <c r="G51" t="s">
        <v>282</v>
      </c>
      <c r="H51" t="s">
        <v>102</v>
      </c>
      <c r="I51" s="77">
        <v>748</v>
      </c>
      <c r="J51" s="77">
        <v>21860</v>
      </c>
      <c r="K51" s="77">
        <v>0</v>
      </c>
      <c r="L51" s="77">
        <v>163.5128</v>
      </c>
      <c r="M51" s="78">
        <v>0</v>
      </c>
      <c r="N51" s="78">
        <v>1.8E-3</v>
      </c>
      <c r="O51" s="78">
        <v>5.0000000000000001E-4</v>
      </c>
    </row>
    <row r="52" spans="2:15">
      <c r="B52" t="s">
        <v>382</v>
      </c>
      <c r="C52" t="s">
        <v>383</v>
      </c>
      <c r="D52" t="s">
        <v>100</v>
      </c>
      <c r="E52" t="s">
        <v>123</v>
      </c>
      <c r="F52" t="s">
        <v>384</v>
      </c>
      <c r="G52" t="s">
        <v>282</v>
      </c>
      <c r="H52" t="s">
        <v>102</v>
      </c>
      <c r="I52" s="77">
        <v>21403</v>
      </c>
      <c r="J52" s="77">
        <v>1890</v>
      </c>
      <c r="K52" s="77">
        <v>0</v>
      </c>
      <c r="L52" s="77">
        <v>404.51670000000001</v>
      </c>
      <c r="M52" s="78">
        <v>2.9999999999999997E-4</v>
      </c>
      <c r="N52" s="78">
        <v>4.4999999999999997E-3</v>
      </c>
      <c r="O52" s="78">
        <v>1.2999999999999999E-3</v>
      </c>
    </row>
    <row r="53" spans="2:15">
      <c r="B53" t="s">
        <v>385</v>
      </c>
      <c r="C53" t="s">
        <v>386</v>
      </c>
      <c r="D53" t="s">
        <v>100</v>
      </c>
      <c r="E53" t="s">
        <v>123</v>
      </c>
      <c r="F53" t="s">
        <v>387</v>
      </c>
      <c r="G53" t="s">
        <v>286</v>
      </c>
      <c r="H53" t="s">
        <v>102</v>
      </c>
      <c r="I53" s="77">
        <v>5860</v>
      </c>
      <c r="J53" s="77">
        <v>14660</v>
      </c>
      <c r="K53" s="77">
        <v>0</v>
      </c>
      <c r="L53" s="77">
        <v>859.07600000000002</v>
      </c>
      <c r="M53" s="78">
        <v>2.0000000000000001E-4</v>
      </c>
      <c r="N53" s="78">
        <v>9.5999999999999992E-3</v>
      </c>
      <c r="O53" s="78">
        <v>2.8E-3</v>
      </c>
    </row>
    <row r="54" spans="2:15">
      <c r="B54" t="s">
        <v>388</v>
      </c>
      <c r="C54" t="s">
        <v>389</v>
      </c>
      <c r="D54" t="s">
        <v>100</v>
      </c>
      <c r="E54" t="s">
        <v>123</v>
      </c>
      <c r="F54" t="s">
        <v>390</v>
      </c>
      <c r="G54" t="s">
        <v>302</v>
      </c>
      <c r="H54" t="s">
        <v>102</v>
      </c>
      <c r="I54" s="77">
        <v>2817</v>
      </c>
      <c r="J54" s="77">
        <v>18000</v>
      </c>
      <c r="K54" s="77">
        <v>0</v>
      </c>
      <c r="L54" s="77">
        <v>507.06</v>
      </c>
      <c r="M54" s="78">
        <v>1E-4</v>
      </c>
      <c r="N54" s="78">
        <v>5.7000000000000002E-3</v>
      </c>
      <c r="O54" s="78">
        <v>1.6999999999999999E-3</v>
      </c>
    </row>
    <row r="55" spans="2:15">
      <c r="B55" t="s">
        <v>391</v>
      </c>
      <c r="C55" t="s">
        <v>392</v>
      </c>
      <c r="D55" t="s">
        <v>100</v>
      </c>
      <c r="E55" t="s">
        <v>123</v>
      </c>
      <c r="F55" t="s">
        <v>393</v>
      </c>
      <c r="G55" t="s">
        <v>302</v>
      </c>
      <c r="H55" t="s">
        <v>102</v>
      </c>
      <c r="I55" s="77">
        <v>1261</v>
      </c>
      <c r="J55" s="77">
        <v>43690</v>
      </c>
      <c r="K55" s="77">
        <v>3.7829999999999999</v>
      </c>
      <c r="L55" s="77">
        <v>554.71389999999997</v>
      </c>
      <c r="M55" s="78">
        <v>2.0000000000000001E-4</v>
      </c>
      <c r="N55" s="78">
        <v>6.1999999999999998E-3</v>
      </c>
      <c r="O55" s="78">
        <v>1.8E-3</v>
      </c>
    </row>
    <row r="56" spans="2:15">
      <c r="B56" t="s">
        <v>394</v>
      </c>
      <c r="C56" t="s">
        <v>395</v>
      </c>
      <c r="D56" t="s">
        <v>100</v>
      </c>
      <c r="E56" t="s">
        <v>123</v>
      </c>
      <c r="F56" t="s">
        <v>396</v>
      </c>
      <c r="G56" t="s">
        <v>312</v>
      </c>
      <c r="H56" t="s">
        <v>102</v>
      </c>
      <c r="I56" s="77">
        <v>28833</v>
      </c>
      <c r="J56" s="77">
        <v>1781</v>
      </c>
      <c r="K56" s="77">
        <v>0</v>
      </c>
      <c r="L56" s="77">
        <v>513.51572999999996</v>
      </c>
      <c r="M56" s="78">
        <v>2.9999999999999997E-4</v>
      </c>
      <c r="N56" s="78">
        <v>5.7999999999999996E-3</v>
      </c>
      <c r="O56" s="78">
        <v>1.6999999999999999E-3</v>
      </c>
    </row>
    <row r="57" spans="2:15">
      <c r="B57" t="s">
        <v>397</v>
      </c>
      <c r="C57" t="s">
        <v>398</v>
      </c>
      <c r="D57" t="s">
        <v>100</v>
      </c>
      <c r="E57" t="s">
        <v>123</v>
      </c>
      <c r="F57" t="s">
        <v>399</v>
      </c>
      <c r="G57" t="s">
        <v>320</v>
      </c>
      <c r="H57" t="s">
        <v>102</v>
      </c>
      <c r="I57" s="77">
        <v>11160</v>
      </c>
      <c r="J57" s="77">
        <v>7615</v>
      </c>
      <c r="K57" s="77">
        <v>0</v>
      </c>
      <c r="L57" s="77">
        <v>849.83399999999995</v>
      </c>
      <c r="M57" s="78">
        <v>2.0000000000000001E-4</v>
      </c>
      <c r="N57" s="78">
        <v>9.4999999999999998E-3</v>
      </c>
      <c r="O57" s="78">
        <v>2.8E-3</v>
      </c>
    </row>
    <row r="58" spans="2:15">
      <c r="B58" t="s">
        <v>400</v>
      </c>
      <c r="C58" t="s">
        <v>401</v>
      </c>
      <c r="D58" t="s">
        <v>100</v>
      </c>
      <c r="E58" t="s">
        <v>123</v>
      </c>
      <c r="F58" t="s">
        <v>402</v>
      </c>
      <c r="G58" t="s">
        <v>403</v>
      </c>
      <c r="H58" t="s">
        <v>102</v>
      </c>
      <c r="I58" s="77">
        <v>6288</v>
      </c>
      <c r="J58" s="77">
        <v>8739</v>
      </c>
      <c r="K58" s="77">
        <v>0</v>
      </c>
      <c r="L58" s="77">
        <v>549.50832000000003</v>
      </c>
      <c r="M58" s="78">
        <v>2.9999999999999997E-4</v>
      </c>
      <c r="N58" s="78">
        <v>6.1999999999999998E-3</v>
      </c>
      <c r="O58" s="78">
        <v>1.8E-3</v>
      </c>
    </row>
    <row r="59" spans="2:15">
      <c r="B59" t="s">
        <v>404</v>
      </c>
      <c r="C59" t="s">
        <v>405</v>
      </c>
      <c r="D59" t="s">
        <v>100</v>
      </c>
      <c r="E59" t="s">
        <v>123</v>
      </c>
      <c r="F59" t="s">
        <v>406</v>
      </c>
      <c r="G59" t="s">
        <v>407</v>
      </c>
      <c r="H59" t="s">
        <v>102</v>
      </c>
      <c r="I59" s="77">
        <v>53272</v>
      </c>
      <c r="J59" s="77">
        <v>1336</v>
      </c>
      <c r="K59" s="77">
        <v>0</v>
      </c>
      <c r="L59" s="77">
        <v>711.71392000000003</v>
      </c>
      <c r="M59" s="78">
        <v>4.0000000000000002E-4</v>
      </c>
      <c r="N59" s="78">
        <v>8.0000000000000002E-3</v>
      </c>
      <c r="O59" s="78">
        <v>2.3E-3</v>
      </c>
    </row>
    <row r="60" spans="2:15">
      <c r="B60" t="s">
        <v>408</v>
      </c>
      <c r="C60" t="s">
        <v>409</v>
      </c>
      <c r="D60" t="s">
        <v>100</v>
      </c>
      <c r="E60" t="s">
        <v>123</v>
      </c>
      <c r="F60" t="s">
        <v>410</v>
      </c>
      <c r="G60" t="s">
        <v>411</v>
      </c>
      <c r="H60" t="s">
        <v>102</v>
      </c>
      <c r="I60" s="77">
        <v>7997</v>
      </c>
      <c r="J60" s="77">
        <v>3380</v>
      </c>
      <c r="K60" s="77">
        <v>0</v>
      </c>
      <c r="L60" s="77">
        <v>270.29860000000002</v>
      </c>
      <c r="M60" s="78">
        <v>1E-4</v>
      </c>
      <c r="N60" s="78">
        <v>3.0000000000000001E-3</v>
      </c>
      <c r="O60" s="78">
        <v>8.9999999999999998E-4</v>
      </c>
    </row>
    <row r="61" spans="2:15">
      <c r="B61" t="s">
        <v>412</v>
      </c>
      <c r="C61" t="s">
        <v>413</v>
      </c>
      <c r="D61" t="s">
        <v>100</v>
      </c>
      <c r="E61" t="s">
        <v>123</v>
      </c>
      <c r="F61" t="s">
        <v>414</v>
      </c>
      <c r="G61" t="s">
        <v>411</v>
      </c>
      <c r="H61" t="s">
        <v>102</v>
      </c>
      <c r="I61" s="77">
        <v>11723</v>
      </c>
      <c r="J61" s="77">
        <v>4440</v>
      </c>
      <c r="K61" s="77">
        <v>0</v>
      </c>
      <c r="L61" s="77">
        <v>520.50120000000004</v>
      </c>
      <c r="M61" s="78">
        <v>2.0000000000000001E-4</v>
      </c>
      <c r="N61" s="78">
        <v>5.7999999999999996E-3</v>
      </c>
      <c r="O61" s="78">
        <v>1.6999999999999999E-3</v>
      </c>
    </row>
    <row r="62" spans="2:15">
      <c r="B62" t="s">
        <v>415</v>
      </c>
      <c r="C62" t="s">
        <v>416</v>
      </c>
      <c r="D62" t="s">
        <v>100</v>
      </c>
      <c r="E62" t="s">
        <v>123</v>
      </c>
      <c r="F62" t="s">
        <v>417</v>
      </c>
      <c r="G62" t="s">
        <v>331</v>
      </c>
      <c r="H62" t="s">
        <v>102</v>
      </c>
      <c r="I62" s="77">
        <v>7920</v>
      </c>
      <c r="J62" s="77">
        <v>9700</v>
      </c>
      <c r="K62" s="77">
        <v>0</v>
      </c>
      <c r="L62" s="77">
        <v>768.24</v>
      </c>
      <c r="M62" s="78">
        <v>2.0000000000000001E-4</v>
      </c>
      <c r="N62" s="78">
        <v>8.6E-3</v>
      </c>
      <c r="O62" s="78">
        <v>2.5000000000000001E-3</v>
      </c>
    </row>
    <row r="63" spans="2:15">
      <c r="B63" t="s">
        <v>418</v>
      </c>
      <c r="C63" t="s">
        <v>419</v>
      </c>
      <c r="D63" t="s">
        <v>100</v>
      </c>
      <c r="E63" t="s">
        <v>123</v>
      </c>
      <c r="F63" t="s">
        <v>420</v>
      </c>
      <c r="G63" t="s">
        <v>421</v>
      </c>
      <c r="H63" t="s">
        <v>102</v>
      </c>
      <c r="I63" s="77">
        <v>7796</v>
      </c>
      <c r="J63" s="77">
        <v>6214</v>
      </c>
      <c r="K63" s="77">
        <v>0</v>
      </c>
      <c r="L63" s="77">
        <v>484.44344000000001</v>
      </c>
      <c r="M63" s="78">
        <v>1E-4</v>
      </c>
      <c r="N63" s="78">
        <v>5.4000000000000003E-3</v>
      </c>
      <c r="O63" s="78">
        <v>1.6000000000000001E-3</v>
      </c>
    </row>
    <row r="64" spans="2:15">
      <c r="B64" t="s">
        <v>422</v>
      </c>
      <c r="C64" t="s">
        <v>423</v>
      </c>
      <c r="D64" t="s">
        <v>100</v>
      </c>
      <c r="E64" t="s">
        <v>123</v>
      </c>
      <c r="F64" t="s">
        <v>424</v>
      </c>
      <c r="G64" t="s">
        <v>425</v>
      </c>
      <c r="H64" t="s">
        <v>102</v>
      </c>
      <c r="I64" s="77">
        <v>8713</v>
      </c>
      <c r="J64" s="77">
        <v>3500</v>
      </c>
      <c r="K64" s="77">
        <v>0</v>
      </c>
      <c r="L64" s="77">
        <v>304.95499999999998</v>
      </c>
      <c r="M64" s="78">
        <v>1E-4</v>
      </c>
      <c r="N64" s="78">
        <v>3.3999999999999998E-3</v>
      </c>
      <c r="O64" s="78">
        <v>1E-3</v>
      </c>
    </row>
    <row r="65" spans="2:15">
      <c r="B65" t="s">
        <v>426</v>
      </c>
      <c r="C65" t="s">
        <v>427</v>
      </c>
      <c r="D65" t="s">
        <v>100</v>
      </c>
      <c r="E65" t="s">
        <v>123</v>
      </c>
      <c r="F65" t="s">
        <v>428</v>
      </c>
      <c r="G65" t="s">
        <v>429</v>
      </c>
      <c r="H65" t="s">
        <v>102</v>
      </c>
      <c r="I65" s="77">
        <v>2765</v>
      </c>
      <c r="J65" s="77">
        <v>32200</v>
      </c>
      <c r="K65" s="77">
        <v>0</v>
      </c>
      <c r="L65" s="77">
        <v>890.33</v>
      </c>
      <c r="M65" s="78">
        <v>2.0000000000000001E-4</v>
      </c>
      <c r="N65" s="78">
        <v>0.01</v>
      </c>
      <c r="O65" s="78">
        <v>2.8999999999999998E-3</v>
      </c>
    </row>
    <row r="66" spans="2:15">
      <c r="B66" t="s">
        <v>430</v>
      </c>
      <c r="C66" t="s">
        <v>431</v>
      </c>
      <c r="D66" t="s">
        <v>100</v>
      </c>
      <c r="E66" t="s">
        <v>123</v>
      </c>
      <c r="F66" t="s">
        <v>432</v>
      </c>
      <c r="G66" t="s">
        <v>429</v>
      </c>
      <c r="H66" t="s">
        <v>102</v>
      </c>
      <c r="I66" s="77">
        <v>110548</v>
      </c>
      <c r="J66" s="77">
        <v>2029</v>
      </c>
      <c r="K66" s="77">
        <v>0</v>
      </c>
      <c r="L66" s="77">
        <v>2243.01892</v>
      </c>
      <c r="M66" s="78">
        <v>4.0000000000000002E-4</v>
      </c>
      <c r="N66" s="78">
        <v>2.52E-2</v>
      </c>
      <c r="O66" s="78">
        <v>7.3000000000000001E-3</v>
      </c>
    </row>
    <row r="67" spans="2:15">
      <c r="B67" t="s">
        <v>433</v>
      </c>
      <c r="C67" t="s">
        <v>434</v>
      </c>
      <c r="D67" t="s">
        <v>100</v>
      </c>
      <c r="E67" t="s">
        <v>123</v>
      </c>
      <c r="F67" t="s">
        <v>435</v>
      </c>
      <c r="G67" t="s">
        <v>436</v>
      </c>
      <c r="H67" t="s">
        <v>102</v>
      </c>
      <c r="I67" s="77">
        <v>12223</v>
      </c>
      <c r="J67" s="77">
        <v>4892</v>
      </c>
      <c r="K67" s="77">
        <v>0</v>
      </c>
      <c r="L67" s="77">
        <v>597.94916000000001</v>
      </c>
      <c r="M67" s="78">
        <v>2.0000000000000001E-4</v>
      </c>
      <c r="N67" s="78">
        <v>6.7000000000000002E-3</v>
      </c>
      <c r="O67" s="78">
        <v>1.9E-3</v>
      </c>
    </row>
    <row r="68" spans="2:15">
      <c r="B68" t="s">
        <v>437</v>
      </c>
      <c r="C68" t="s">
        <v>438</v>
      </c>
      <c r="D68" t="s">
        <v>100</v>
      </c>
      <c r="E68" t="s">
        <v>123</v>
      </c>
      <c r="F68" t="s">
        <v>439</v>
      </c>
      <c r="G68" t="s">
        <v>436</v>
      </c>
      <c r="H68" t="s">
        <v>102</v>
      </c>
      <c r="I68" s="77">
        <v>2830</v>
      </c>
      <c r="J68" s="77">
        <v>25490</v>
      </c>
      <c r="K68" s="77">
        <v>0</v>
      </c>
      <c r="L68" s="77">
        <v>721.36699999999996</v>
      </c>
      <c r="M68" s="78">
        <v>2.0000000000000001E-4</v>
      </c>
      <c r="N68" s="78">
        <v>8.0999999999999996E-3</v>
      </c>
      <c r="O68" s="78">
        <v>2.3E-3</v>
      </c>
    </row>
    <row r="69" spans="2:15">
      <c r="B69" t="s">
        <v>440</v>
      </c>
      <c r="C69" t="s">
        <v>441</v>
      </c>
      <c r="D69" t="s">
        <v>100</v>
      </c>
      <c r="E69" t="s">
        <v>123</v>
      </c>
      <c r="F69" t="s">
        <v>442</v>
      </c>
      <c r="G69" t="s">
        <v>443</v>
      </c>
      <c r="H69" t="s">
        <v>102</v>
      </c>
      <c r="I69" s="77">
        <v>1313</v>
      </c>
      <c r="J69" s="77">
        <v>27500</v>
      </c>
      <c r="K69" s="77">
        <v>0</v>
      </c>
      <c r="L69" s="77">
        <v>361.07499999999999</v>
      </c>
      <c r="M69" s="78">
        <v>2.0000000000000001E-4</v>
      </c>
      <c r="N69" s="78">
        <v>4.1000000000000003E-3</v>
      </c>
      <c r="O69" s="78">
        <v>1.1999999999999999E-3</v>
      </c>
    </row>
    <row r="70" spans="2:15">
      <c r="B70" t="s">
        <v>444</v>
      </c>
      <c r="C70" t="s">
        <v>445</v>
      </c>
      <c r="D70" t="s">
        <v>100</v>
      </c>
      <c r="E70" t="s">
        <v>123</v>
      </c>
      <c r="F70" t="s">
        <v>446</v>
      </c>
      <c r="G70" t="s">
        <v>447</v>
      </c>
      <c r="H70" t="s">
        <v>102</v>
      </c>
      <c r="I70" s="77">
        <v>13630</v>
      </c>
      <c r="J70" s="77">
        <v>688.3</v>
      </c>
      <c r="K70" s="77">
        <v>0</v>
      </c>
      <c r="L70" s="77">
        <v>93.815290000000005</v>
      </c>
      <c r="M70" s="78">
        <v>1E-4</v>
      </c>
      <c r="N70" s="78">
        <v>1.1000000000000001E-3</v>
      </c>
      <c r="O70" s="78">
        <v>2.9999999999999997E-4</v>
      </c>
    </row>
    <row r="71" spans="2:15">
      <c r="B71" t="s">
        <v>448</v>
      </c>
      <c r="C71" t="s">
        <v>449</v>
      </c>
      <c r="D71" t="s">
        <v>100</v>
      </c>
      <c r="E71" t="s">
        <v>123</v>
      </c>
      <c r="F71" t="s">
        <v>450</v>
      </c>
      <c r="G71" t="s">
        <v>447</v>
      </c>
      <c r="H71" t="s">
        <v>102</v>
      </c>
      <c r="I71" s="77">
        <v>75227.55</v>
      </c>
      <c r="J71" s="77">
        <v>1022</v>
      </c>
      <c r="K71" s="77">
        <v>0</v>
      </c>
      <c r="L71" s="77">
        <v>768.82556099999999</v>
      </c>
      <c r="M71" s="78">
        <v>4.0000000000000002E-4</v>
      </c>
      <c r="N71" s="78">
        <v>8.6E-3</v>
      </c>
      <c r="O71" s="78">
        <v>2.5000000000000001E-3</v>
      </c>
    </row>
    <row r="72" spans="2:15">
      <c r="B72" t="s">
        <v>451</v>
      </c>
      <c r="C72" t="s">
        <v>452</v>
      </c>
      <c r="D72" t="s">
        <v>100</v>
      </c>
      <c r="E72" t="s">
        <v>123</v>
      </c>
      <c r="F72" t="s">
        <v>453</v>
      </c>
      <c r="G72" t="s">
        <v>129</v>
      </c>
      <c r="H72" t="s">
        <v>102</v>
      </c>
      <c r="I72" s="77">
        <v>9961</v>
      </c>
      <c r="J72" s="77">
        <v>5602</v>
      </c>
      <c r="K72" s="77">
        <v>0</v>
      </c>
      <c r="L72" s="77">
        <v>558.01522</v>
      </c>
      <c r="M72" s="78">
        <v>2.0000000000000001E-4</v>
      </c>
      <c r="N72" s="78">
        <v>6.3E-3</v>
      </c>
      <c r="O72" s="78">
        <v>1.8E-3</v>
      </c>
    </row>
    <row r="73" spans="2:15">
      <c r="B73" t="s">
        <v>454</v>
      </c>
      <c r="C73" t="s">
        <v>455</v>
      </c>
      <c r="D73" t="s">
        <v>100</v>
      </c>
      <c r="E73" t="s">
        <v>123</v>
      </c>
      <c r="F73" t="s">
        <v>456</v>
      </c>
      <c r="G73" t="s">
        <v>129</v>
      </c>
      <c r="H73" t="s">
        <v>102</v>
      </c>
      <c r="I73" s="77">
        <v>6957.4</v>
      </c>
      <c r="J73" s="77">
        <v>6670</v>
      </c>
      <c r="K73" s="77">
        <v>0</v>
      </c>
      <c r="L73" s="77">
        <v>464.05858000000001</v>
      </c>
      <c r="M73" s="78">
        <v>2.0000000000000001E-4</v>
      </c>
      <c r="N73" s="78">
        <v>5.1999999999999998E-3</v>
      </c>
      <c r="O73" s="78">
        <v>1.5E-3</v>
      </c>
    </row>
    <row r="74" spans="2:15">
      <c r="B74" t="s">
        <v>457</v>
      </c>
      <c r="C74" t="s">
        <v>458</v>
      </c>
      <c r="D74" t="s">
        <v>100</v>
      </c>
      <c r="E74" t="s">
        <v>123</v>
      </c>
      <c r="F74" t="s">
        <v>459</v>
      </c>
      <c r="G74" t="s">
        <v>132</v>
      </c>
      <c r="H74" t="s">
        <v>102</v>
      </c>
      <c r="I74" s="77">
        <v>30028</v>
      </c>
      <c r="J74" s="77">
        <v>1846</v>
      </c>
      <c r="K74" s="77">
        <v>0</v>
      </c>
      <c r="L74" s="77">
        <v>554.31687999999997</v>
      </c>
      <c r="M74" s="78">
        <v>2.0000000000000001E-4</v>
      </c>
      <c r="N74" s="78">
        <v>6.1999999999999998E-3</v>
      </c>
      <c r="O74" s="78">
        <v>1.8E-3</v>
      </c>
    </row>
    <row r="75" spans="2:15">
      <c r="B75" t="s">
        <v>460</v>
      </c>
      <c r="C75" t="s">
        <v>461</v>
      </c>
      <c r="D75" t="s">
        <v>100</v>
      </c>
      <c r="E75" t="s">
        <v>123</v>
      </c>
      <c r="F75" t="s">
        <v>462</v>
      </c>
      <c r="G75" t="s">
        <v>132</v>
      </c>
      <c r="H75" t="s">
        <v>102</v>
      </c>
      <c r="I75" s="77">
        <v>25046</v>
      </c>
      <c r="J75" s="77">
        <v>2549</v>
      </c>
      <c r="K75" s="77">
        <v>0</v>
      </c>
      <c r="L75" s="77">
        <v>638.42254000000003</v>
      </c>
      <c r="M75" s="78">
        <v>1E-4</v>
      </c>
      <c r="N75" s="78">
        <v>7.1999999999999998E-3</v>
      </c>
      <c r="O75" s="78">
        <v>2.0999999999999999E-3</v>
      </c>
    </row>
    <row r="76" spans="2:15">
      <c r="B76" s="79" t="s">
        <v>463</v>
      </c>
      <c r="E76" s="16"/>
      <c r="F76" s="16"/>
      <c r="G76" s="16"/>
      <c r="I76" s="81">
        <v>623009.30000000005</v>
      </c>
      <c r="K76" s="81">
        <v>0</v>
      </c>
      <c r="L76" s="81">
        <v>5245.8763083000003</v>
      </c>
      <c r="N76" s="80">
        <v>5.8900000000000001E-2</v>
      </c>
      <c r="O76" s="80">
        <v>1.7100000000000001E-2</v>
      </c>
    </row>
    <row r="77" spans="2:15">
      <c r="B77" t="s">
        <v>464</v>
      </c>
      <c r="C77" t="s">
        <v>465</v>
      </c>
      <c r="D77" t="s">
        <v>100</v>
      </c>
      <c r="E77" t="s">
        <v>123</v>
      </c>
      <c r="F77" t="s">
        <v>466</v>
      </c>
      <c r="G77" t="s">
        <v>278</v>
      </c>
      <c r="H77" t="s">
        <v>102</v>
      </c>
      <c r="I77" s="77">
        <v>23445</v>
      </c>
      <c r="J77" s="77">
        <v>1387</v>
      </c>
      <c r="K77" s="77">
        <v>0</v>
      </c>
      <c r="L77" s="77">
        <v>325.18214999999998</v>
      </c>
      <c r="M77" s="78">
        <v>4.0000000000000002E-4</v>
      </c>
      <c r="N77" s="78">
        <v>3.5999999999999999E-3</v>
      </c>
      <c r="O77" s="78">
        <v>1.1000000000000001E-3</v>
      </c>
    </row>
    <row r="78" spans="2:15">
      <c r="B78" t="s">
        <v>467</v>
      </c>
      <c r="C78" t="s">
        <v>468</v>
      </c>
      <c r="D78" t="s">
        <v>100</v>
      </c>
      <c r="E78" t="s">
        <v>123</v>
      </c>
      <c r="F78" t="s">
        <v>469</v>
      </c>
      <c r="G78" t="s">
        <v>282</v>
      </c>
      <c r="H78" t="s">
        <v>102</v>
      </c>
      <c r="I78" s="77">
        <v>18127</v>
      </c>
      <c r="J78" s="77">
        <v>2133</v>
      </c>
      <c r="K78" s="77">
        <v>0</v>
      </c>
      <c r="L78" s="77">
        <v>386.64891</v>
      </c>
      <c r="M78" s="78">
        <v>1E-3</v>
      </c>
      <c r="N78" s="78">
        <v>4.3E-3</v>
      </c>
      <c r="O78" s="78">
        <v>1.2999999999999999E-3</v>
      </c>
    </row>
    <row r="79" spans="2:15">
      <c r="B79" t="s">
        <v>470</v>
      </c>
      <c r="C79" t="s">
        <v>471</v>
      </c>
      <c r="D79" t="s">
        <v>100</v>
      </c>
      <c r="E79" t="s">
        <v>123</v>
      </c>
      <c r="F79" t="s">
        <v>472</v>
      </c>
      <c r="G79" t="s">
        <v>302</v>
      </c>
      <c r="H79" t="s">
        <v>102</v>
      </c>
      <c r="I79" s="77">
        <v>21000</v>
      </c>
      <c r="J79" s="77">
        <v>9900</v>
      </c>
      <c r="K79" s="77">
        <v>0</v>
      </c>
      <c r="L79" s="77">
        <v>2079</v>
      </c>
      <c r="M79" s="78">
        <v>5.3E-3</v>
      </c>
      <c r="N79" s="78">
        <v>2.3300000000000001E-2</v>
      </c>
      <c r="O79" s="78">
        <v>6.7999999999999996E-3</v>
      </c>
    </row>
    <row r="80" spans="2:15">
      <c r="B80" t="s">
        <v>473</v>
      </c>
      <c r="C80" t="s">
        <v>474</v>
      </c>
      <c r="D80" t="s">
        <v>100</v>
      </c>
      <c r="E80" t="s">
        <v>123</v>
      </c>
      <c r="F80" t="s">
        <v>475</v>
      </c>
      <c r="G80" t="s">
        <v>476</v>
      </c>
      <c r="H80" t="s">
        <v>102</v>
      </c>
      <c r="I80" s="77">
        <v>25000</v>
      </c>
      <c r="J80" s="77">
        <v>142.1</v>
      </c>
      <c r="K80" s="77">
        <v>0</v>
      </c>
      <c r="L80" s="77">
        <v>35.524999999999999</v>
      </c>
      <c r="M80" s="78">
        <v>6.1999999999999998E-3</v>
      </c>
      <c r="N80" s="78">
        <v>4.0000000000000002E-4</v>
      </c>
      <c r="O80" s="78">
        <v>1E-4</v>
      </c>
    </row>
    <row r="81" spans="2:15">
      <c r="B81" t="s">
        <v>477</v>
      </c>
      <c r="C81" t="s">
        <v>478</v>
      </c>
      <c r="D81" t="s">
        <v>100</v>
      </c>
      <c r="E81" t="s">
        <v>123</v>
      </c>
      <c r="F81" t="s">
        <v>479</v>
      </c>
      <c r="G81" t="s">
        <v>476</v>
      </c>
      <c r="H81" t="s">
        <v>102</v>
      </c>
      <c r="I81" s="77">
        <v>40400</v>
      </c>
      <c r="J81" s="77">
        <v>132.5</v>
      </c>
      <c r="K81" s="77">
        <v>0</v>
      </c>
      <c r="L81" s="77">
        <v>53.53</v>
      </c>
      <c r="M81" s="78">
        <v>3.3E-3</v>
      </c>
      <c r="N81" s="78">
        <v>5.9999999999999995E-4</v>
      </c>
      <c r="O81" s="78">
        <v>2.0000000000000001E-4</v>
      </c>
    </row>
    <row r="82" spans="2:15">
      <c r="B82" t="s">
        <v>480</v>
      </c>
      <c r="C82" t="s">
        <v>481</v>
      </c>
      <c r="D82" t="s">
        <v>100</v>
      </c>
      <c r="E82" t="s">
        <v>123</v>
      </c>
      <c r="F82" t="s">
        <v>482</v>
      </c>
      <c r="G82" t="s">
        <v>403</v>
      </c>
      <c r="H82" t="s">
        <v>102</v>
      </c>
      <c r="I82" s="77">
        <v>870</v>
      </c>
      <c r="J82" s="77">
        <v>38060</v>
      </c>
      <c r="K82" s="77">
        <v>0</v>
      </c>
      <c r="L82" s="77">
        <v>331.12200000000001</v>
      </c>
      <c r="M82" s="78">
        <v>6.9999999999999999E-4</v>
      </c>
      <c r="N82" s="78">
        <v>3.7000000000000002E-3</v>
      </c>
      <c r="O82" s="78">
        <v>1.1000000000000001E-3</v>
      </c>
    </row>
    <row r="83" spans="2:15">
      <c r="B83" t="s">
        <v>483</v>
      </c>
      <c r="C83" t="s">
        <v>484</v>
      </c>
      <c r="D83" t="s">
        <v>100</v>
      </c>
      <c r="E83" t="s">
        <v>123</v>
      </c>
      <c r="F83" t="s">
        <v>485</v>
      </c>
      <c r="G83" t="s">
        <v>331</v>
      </c>
      <c r="H83" t="s">
        <v>102</v>
      </c>
      <c r="I83" s="77">
        <v>174437.3</v>
      </c>
      <c r="J83" s="77">
        <v>495.1</v>
      </c>
      <c r="K83" s="77">
        <v>0</v>
      </c>
      <c r="L83" s="77">
        <v>863.63907229999995</v>
      </c>
      <c r="M83" s="78">
        <v>1.2999999999999999E-3</v>
      </c>
      <c r="N83" s="78">
        <v>9.7000000000000003E-3</v>
      </c>
      <c r="O83" s="78">
        <v>2.8E-3</v>
      </c>
    </row>
    <row r="84" spans="2:15">
      <c r="B84" t="s">
        <v>486</v>
      </c>
      <c r="C84" t="s">
        <v>487</v>
      </c>
      <c r="D84" t="s">
        <v>100</v>
      </c>
      <c r="E84" t="s">
        <v>123</v>
      </c>
      <c r="F84" t="s">
        <v>488</v>
      </c>
      <c r="G84" t="s">
        <v>331</v>
      </c>
      <c r="H84" t="s">
        <v>102</v>
      </c>
      <c r="I84" s="77">
        <v>127555</v>
      </c>
      <c r="J84" s="77">
        <v>333</v>
      </c>
      <c r="K84" s="77">
        <v>0</v>
      </c>
      <c r="L84" s="77">
        <v>424.75815</v>
      </c>
      <c r="M84" s="78">
        <v>8.9999999999999998E-4</v>
      </c>
      <c r="N84" s="78">
        <v>4.7999999999999996E-3</v>
      </c>
      <c r="O84" s="78">
        <v>1.4E-3</v>
      </c>
    </row>
    <row r="85" spans="2:15">
      <c r="B85" t="s">
        <v>489</v>
      </c>
      <c r="C85" t="s">
        <v>490</v>
      </c>
      <c r="D85" t="s">
        <v>100</v>
      </c>
      <c r="E85" t="s">
        <v>123</v>
      </c>
      <c r="F85" t="s">
        <v>491</v>
      </c>
      <c r="G85" t="s">
        <v>125</v>
      </c>
      <c r="H85" t="s">
        <v>102</v>
      </c>
      <c r="I85" s="77">
        <v>151394</v>
      </c>
      <c r="J85" s="77">
        <v>174.8</v>
      </c>
      <c r="K85" s="77">
        <v>0</v>
      </c>
      <c r="L85" s="77">
        <v>264.63671199999999</v>
      </c>
      <c r="M85" s="78">
        <v>1.4E-3</v>
      </c>
      <c r="N85" s="78">
        <v>3.0000000000000001E-3</v>
      </c>
      <c r="O85" s="78">
        <v>8.9999999999999998E-4</v>
      </c>
    </row>
    <row r="86" spans="2:15">
      <c r="B86" t="s">
        <v>492</v>
      </c>
      <c r="C86" t="s">
        <v>493</v>
      </c>
      <c r="D86" t="s">
        <v>100</v>
      </c>
      <c r="E86" t="s">
        <v>123</v>
      </c>
      <c r="F86" t="s">
        <v>494</v>
      </c>
      <c r="G86" t="s">
        <v>443</v>
      </c>
      <c r="H86" t="s">
        <v>102</v>
      </c>
      <c r="I86" s="77">
        <v>11843</v>
      </c>
      <c r="J86" s="77">
        <v>2967</v>
      </c>
      <c r="K86" s="77">
        <v>0</v>
      </c>
      <c r="L86" s="77">
        <v>351.38180999999997</v>
      </c>
      <c r="M86" s="78">
        <v>6.9999999999999999E-4</v>
      </c>
      <c r="N86" s="78">
        <v>3.8999999999999998E-3</v>
      </c>
      <c r="O86" s="78">
        <v>1.1000000000000001E-3</v>
      </c>
    </row>
    <row r="87" spans="2:15">
      <c r="B87" t="s">
        <v>495</v>
      </c>
      <c r="C87" t="s">
        <v>496</v>
      </c>
      <c r="D87" t="s">
        <v>100</v>
      </c>
      <c r="E87" t="s">
        <v>123</v>
      </c>
      <c r="F87" t="s">
        <v>497</v>
      </c>
      <c r="G87" t="s">
        <v>129</v>
      </c>
      <c r="H87" t="s">
        <v>102</v>
      </c>
      <c r="I87" s="77">
        <v>28938</v>
      </c>
      <c r="J87" s="77">
        <v>450.8</v>
      </c>
      <c r="K87" s="77">
        <v>0</v>
      </c>
      <c r="L87" s="77">
        <v>130.452504</v>
      </c>
      <c r="M87" s="78">
        <v>3.0000000000000001E-3</v>
      </c>
      <c r="N87" s="78">
        <v>1.5E-3</v>
      </c>
      <c r="O87" s="78">
        <v>4.0000000000000002E-4</v>
      </c>
    </row>
    <row r="88" spans="2:15">
      <c r="B88" s="79" t="s">
        <v>498</v>
      </c>
      <c r="E88" s="16"/>
      <c r="F88" s="16"/>
      <c r="G88" s="16"/>
      <c r="I88" s="81">
        <v>0</v>
      </c>
      <c r="K88" s="81">
        <v>0</v>
      </c>
      <c r="L88" s="81">
        <v>0</v>
      </c>
      <c r="N88" s="80">
        <v>0</v>
      </c>
      <c r="O88" s="80">
        <v>0</v>
      </c>
    </row>
    <row r="89" spans="2:15">
      <c r="B89" t="s">
        <v>226</v>
      </c>
      <c r="C89" t="s">
        <v>226</v>
      </c>
      <c r="E89" s="16"/>
      <c r="F89" s="16"/>
      <c r="G89" t="s">
        <v>226</v>
      </c>
      <c r="H89" t="s">
        <v>226</v>
      </c>
      <c r="I89" s="77">
        <v>0</v>
      </c>
      <c r="J89" s="77">
        <v>0</v>
      </c>
      <c r="L89" s="77">
        <v>0</v>
      </c>
      <c r="M89" s="78">
        <v>0</v>
      </c>
      <c r="N89" s="78">
        <v>0</v>
      </c>
      <c r="O89" s="78">
        <v>0</v>
      </c>
    </row>
    <row r="90" spans="2:15">
      <c r="B90" s="79" t="s">
        <v>231</v>
      </c>
      <c r="E90" s="16"/>
      <c r="F90" s="16"/>
      <c r="G90" s="16"/>
      <c r="I90" s="81">
        <v>174618</v>
      </c>
      <c r="K90" s="81">
        <v>2.0511699999999999</v>
      </c>
      <c r="L90" s="81">
        <v>12995.457208277199</v>
      </c>
      <c r="N90" s="80">
        <v>0.14580000000000001</v>
      </c>
      <c r="O90" s="80">
        <v>4.2299999999999997E-2</v>
      </c>
    </row>
    <row r="91" spans="2:15">
      <c r="B91" s="79" t="s">
        <v>253</v>
      </c>
      <c r="E91" s="16"/>
      <c r="F91" s="16"/>
      <c r="G91" s="16"/>
      <c r="I91" s="81">
        <v>140302</v>
      </c>
      <c r="K91" s="81">
        <v>0</v>
      </c>
      <c r="L91" s="81">
        <v>4357.0134945072004</v>
      </c>
      <c r="N91" s="80">
        <v>4.8899999999999999E-2</v>
      </c>
      <c r="O91" s="80">
        <v>1.4200000000000001E-2</v>
      </c>
    </row>
    <row r="92" spans="2:15">
      <c r="B92" t="s">
        <v>499</v>
      </c>
      <c r="C92" t="s">
        <v>500</v>
      </c>
      <c r="D92" t="s">
        <v>501</v>
      </c>
      <c r="E92" t="s">
        <v>502</v>
      </c>
      <c r="F92" t="s">
        <v>503</v>
      </c>
      <c r="G92" t="s">
        <v>504</v>
      </c>
      <c r="H92" t="s">
        <v>106</v>
      </c>
      <c r="I92" s="77">
        <v>6230</v>
      </c>
      <c r="J92" s="77">
        <v>3570</v>
      </c>
      <c r="K92" s="77">
        <v>0</v>
      </c>
      <c r="L92" s="77">
        <v>782.664309</v>
      </c>
      <c r="M92" s="78">
        <v>1E-4</v>
      </c>
      <c r="N92" s="78">
        <v>8.8000000000000005E-3</v>
      </c>
      <c r="O92" s="78">
        <v>2.5000000000000001E-3</v>
      </c>
    </row>
    <row r="93" spans="2:15">
      <c r="B93" t="s">
        <v>505</v>
      </c>
      <c r="C93" t="s">
        <v>506</v>
      </c>
      <c r="D93" t="s">
        <v>507</v>
      </c>
      <c r="E93" t="s">
        <v>502</v>
      </c>
      <c r="F93" t="s">
        <v>508</v>
      </c>
      <c r="G93" t="s">
        <v>509</v>
      </c>
      <c r="H93" t="s">
        <v>106</v>
      </c>
      <c r="I93" s="77">
        <v>2469</v>
      </c>
      <c r="J93" s="77">
        <v>13954</v>
      </c>
      <c r="K93" s="77">
        <v>0</v>
      </c>
      <c r="L93" s="77">
        <v>1212.38087094</v>
      </c>
      <c r="M93" s="78">
        <v>0</v>
      </c>
      <c r="N93" s="78">
        <v>1.3599999999999999E-2</v>
      </c>
      <c r="O93" s="78">
        <v>3.8999999999999998E-3</v>
      </c>
    </row>
    <row r="94" spans="2:15">
      <c r="B94" t="s">
        <v>510</v>
      </c>
      <c r="C94" t="s">
        <v>511</v>
      </c>
      <c r="D94" t="s">
        <v>501</v>
      </c>
      <c r="E94" t="s">
        <v>502</v>
      </c>
      <c r="F94" t="s">
        <v>512</v>
      </c>
      <c r="G94" t="s">
        <v>509</v>
      </c>
      <c r="H94" t="s">
        <v>106</v>
      </c>
      <c r="I94" s="77">
        <v>10676</v>
      </c>
      <c r="J94" s="77">
        <v>2530</v>
      </c>
      <c r="K94" s="77">
        <v>0</v>
      </c>
      <c r="L94" s="77">
        <v>950.49175319999995</v>
      </c>
      <c r="M94" s="78">
        <v>2.0000000000000001E-4</v>
      </c>
      <c r="N94" s="78">
        <v>1.0699999999999999E-2</v>
      </c>
      <c r="O94" s="78">
        <v>3.0999999999999999E-3</v>
      </c>
    </row>
    <row r="95" spans="2:15">
      <c r="B95" t="s">
        <v>513</v>
      </c>
      <c r="C95" t="s">
        <v>514</v>
      </c>
      <c r="D95" t="s">
        <v>501</v>
      </c>
      <c r="E95" t="s">
        <v>502</v>
      </c>
      <c r="F95" t="s">
        <v>515</v>
      </c>
      <c r="G95" t="s">
        <v>509</v>
      </c>
      <c r="H95" t="s">
        <v>106</v>
      </c>
      <c r="I95" s="77">
        <v>100524</v>
      </c>
      <c r="J95" s="77">
        <v>38.869999999999997</v>
      </c>
      <c r="K95" s="77">
        <v>0</v>
      </c>
      <c r="L95" s="77">
        <v>137.50027569720001</v>
      </c>
      <c r="M95" s="78">
        <v>4.0000000000000002E-4</v>
      </c>
      <c r="N95" s="78">
        <v>1.5E-3</v>
      </c>
      <c r="O95" s="78">
        <v>4.0000000000000002E-4</v>
      </c>
    </row>
    <row r="96" spans="2:15">
      <c r="B96" t="s">
        <v>516</v>
      </c>
      <c r="C96" t="s">
        <v>517</v>
      </c>
      <c r="D96" t="s">
        <v>501</v>
      </c>
      <c r="E96" t="s">
        <v>502</v>
      </c>
      <c r="F96" t="s">
        <v>518</v>
      </c>
      <c r="G96" t="s">
        <v>519</v>
      </c>
      <c r="H96" t="s">
        <v>106</v>
      </c>
      <c r="I96" s="77">
        <v>19358</v>
      </c>
      <c r="J96" s="77">
        <v>341</v>
      </c>
      <c r="K96" s="77">
        <v>0</v>
      </c>
      <c r="L96" s="77">
        <v>232.29193481999999</v>
      </c>
      <c r="M96" s="78">
        <v>2.9999999999999997E-4</v>
      </c>
      <c r="N96" s="78">
        <v>2.5999999999999999E-3</v>
      </c>
      <c r="O96" s="78">
        <v>8.0000000000000004E-4</v>
      </c>
    </row>
    <row r="97" spans="2:15">
      <c r="B97" t="s">
        <v>520</v>
      </c>
      <c r="C97" t="s">
        <v>521</v>
      </c>
      <c r="D97" t="s">
        <v>507</v>
      </c>
      <c r="E97" t="s">
        <v>502</v>
      </c>
      <c r="F97" t="s">
        <v>522</v>
      </c>
      <c r="G97" t="s">
        <v>519</v>
      </c>
      <c r="H97" t="s">
        <v>106</v>
      </c>
      <c r="I97" s="77">
        <v>1045</v>
      </c>
      <c r="J97" s="77">
        <v>28327</v>
      </c>
      <c r="K97" s="77">
        <v>0</v>
      </c>
      <c r="L97" s="77">
        <v>1041.6843508500001</v>
      </c>
      <c r="M97" s="78">
        <v>0</v>
      </c>
      <c r="N97" s="78">
        <v>1.17E-2</v>
      </c>
      <c r="O97" s="78">
        <v>3.3999999999999998E-3</v>
      </c>
    </row>
    <row r="98" spans="2:15">
      <c r="B98" s="79" t="s">
        <v>254</v>
      </c>
      <c r="E98" s="16"/>
      <c r="F98" s="16"/>
      <c r="G98" s="16"/>
      <c r="I98" s="81">
        <v>34316</v>
      </c>
      <c r="K98" s="81">
        <v>2.0511699999999999</v>
      </c>
      <c r="L98" s="81">
        <v>8638.4437137700006</v>
      </c>
      <c r="N98" s="80">
        <v>9.69E-2</v>
      </c>
      <c r="O98" s="80">
        <v>2.81E-2</v>
      </c>
    </row>
    <row r="99" spans="2:15">
      <c r="B99" t="s">
        <v>523</v>
      </c>
      <c r="C99" t="s">
        <v>524</v>
      </c>
      <c r="D99" t="s">
        <v>501</v>
      </c>
      <c r="E99" t="s">
        <v>502</v>
      </c>
      <c r="F99" t="s">
        <v>525</v>
      </c>
      <c r="G99" t="s">
        <v>526</v>
      </c>
      <c r="H99" t="s">
        <v>106</v>
      </c>
      <c r="I99" s="77">
        <v>13375</v>
      </c>
      <c r="J99" s="77">
        <v>1278</v>
      </c>
      <c r="K99" s="77">
        <v>0</v>
      </c>
      <c r="L99" s="77">
        <v>601.51146749999998</v>
      </c>
      <c r="M99" s="78">
        <v>1E-4</v>
      </c>
      <c r="N99" s="78">
        <v>6.7000000000000002E-3</v>
      </c>
      <c r="O99" s="78">
        <v>2E-3</v>
      </c>
    </row>
    <row r="100" spans="2:15">
      <c r="B100" t="s">
        <v>527</v>
      </c>
      <c r="C100" t="s">
        <v>528</v>
      </c>
      <c r="D100" t="s">
        <v>507</v>
      </c>
      <c r="E100" t="s">
        <v>502</v>
      </c>
      <c r="F100" t="s">
        <v>529</v>
      </c>
      <c r="G100" t="s">
        <v>530</v>
      </c>
      <c r="H100" t="s">
        <v>106</v>
      </c>
      <c r="I100" s="77">
        <v>9965</v>
      </c>
      <c r="J100" s="77">
        <v>8873</v>
      </c>
      <c r="K100" s="77">
        <v>0</v>
      </c>
      <c r="L100" s="77">
        <v>3111.4802695499998</v>
      </c>
      <c r="M100" s="78">
        <v>0</v>
      </c>
      <c r="N100" s="78">
        <v>3.49E-2</v>
      </c>
      <c r="O100" s="78">
        <v>1.01E-2</v>
      </c>
    </row>
    <row r="101" spans="2:15">
      <c r="B101" t="s">
        <v>531</v>
      </c>
      <c r="C101" t="s">
        <v>532</v>
      </c>
      <c r="D101" t="s">
        <v>100</v>
      </c>
      <c r="E101" t="s">
        <v>502</v>
      </c>
      <c r="F101" t="s">
        <v>533</v>
      </c>
      <c r="G101" t="s">
        <v>530</v>
      </c>
      <c r="H101" t="s">
        <v>106</v>
      </c>
      <c r="I101" s="77">
        <v>4111</v>
      </c>
      <c r="J101" s="77">
        <v>12034</v>
      </c>
      <c r="K101" s="77">
        <v>0</v>
      </c>
      <c r="L101" s="77">
        <v>1740.91172706</v>
      </c>
      <c r="M101" s="78">
        <v>0</v>
      </c>
      <c r="N101" s="78">
        <v>1.95E-2</v>
      </c>
      <c r="O101" s="78">
        <v>5.7000000000000002E-3</v>
      </c>
    </row>
    <row r="102" spans="2:15">
      <c r="B102" t="s">
        <v>534</v>
      </c>
      <c r="C102" t="s">
        <v>535</v>
      </c>
      <c r="D102" t="s">
        <v>507</v>
      </c>
      <c r="E102" t="s">
        <v>502</v>
      </c>
      <c r="F102" t="s">
        <v>536</v>
      </c>
      <c r="G102" t="s">
        <v>537</v>
      </c>
      <c r="H102" t="s">
        <v>106</v>
      </c>
      <c r="I102" s="77">
        <v>1492</v>
      </c>
      <c r="J102" s="77">
        <v>14614</v>
      </c>
      <c r="K102" s="77">
        <v>0</v>
      </c>
      <c r="L102" s="77">
        <v>767.28585671999997</v>
      </c>
      <c r="M102" s="78">
        <v>0</v>
      </c>
      <c r="N102" s="78">
        <v>8.6E-3</v>
      </c>
      <c r="O102" s="78">
        <v>2.5000000000000001E-3</v>
      </c>
    </row>
    <row r="103" spans="2:15">
      <c r="B103" t="s">
        <v>538</v>
      </c>
      <c r="C103" t="s">
        <v>539</v>
      </c>
      <c r="D103" t="s">
        <v>507</v>
      </c>
      <c r="E103" t="s">
        <v>502</v>
      </c>
      <c r="F103" t="s">
        <v>540</v>
      </c>
      <c r="G103" t="s">
        <v>537</v>
      </c>
      <c r="H103" t="s">
        <v>106</v>
      </c>
      <c r="I103" s="77">
        <v>2062</v>
      </c>
      <c r="J103" s="77">
        <v>7449</v>
      </c>
      <c r="K103" s="77">
        <v>2.0511699999999999</v>
      </c>
      <c r="L103" s="77">
        <v>542.56386922000002</v>
      </c>
      <c r="M103" s="78">
        <v>0</v>
      </c>
      <c r="N103" s="78">
        <v>6.1000000000000004E-3</v>
      </c>
      <c r="O103" s="78">
        <v>1.8E-3</v>
      </c>
    </row>
    <row r="104" spans="2:15">
      <c r="B104" t="s">
        <v>541</v>
      </c>
      <c r="C104" t="s">
        <v>542</v>
      </c>
      <c r="D104" t="s">
        <v>507</v>
      </c>
      <c r="E104" t="s">
        <v>502</v>
      </c>
      <c r="F104" t="s">
        <v>543</v>
      </c>
      <c r="G104" t="s">
        <v>509</v>
      </c>
      <c r="H104" t="s">
        <v>106</v>
      </c>
      <c r="I104" s="77">
        <v>1677</v>
      </c>
      <c r="J104" s="77">
        <v>8400</v>
      </c>
      <c r="K104" s="77">
        <v>0</v>
      </c>
      <c r="L104" s="77">
        <v>495.71449200000001</v>
      </c>
      <c r="M104" s="78">
        <v>0</v>
      </c>
      <c r="N104" s="78">
        <v>5.5999999999999999E-3</v>
      </c>
      <c r="O104" s="78">
        <v>1.6000000000000001E-3</v>
      </c>
    </row>
    <row r="105" spans="2:15">
      <c r="B105" t="s">
        <v>544</v>
      </c>
      <c r="C105" t="s">
        <v>545</v>
      </c>
      <c r="D105" t="s">
        <v>507</v>
      </c>
      <c r="E105" t="s">
        <v>502</v>
      </c>
      <c r="F105" t="s">
        <v>546</v>
      </c>
      <c r="G105" t="s">
        <v>509</v>
      </c>
      <c r="H105" t="s">
        <v>106</v>
      </c>
      <c r="I105" s="77">
        <v>1634</v>
      </c>
      <c r="J105" s="77">
        <v>23982</v>
      </c>
      <c r="K105" s="77">
        <v>0</v>
      </c>
      <c r="L105" s="77">
        <v>1378.97603172</v>
      </c>
      <c r="M105" s="78">
        <v>0</v>
      </c>
      <c r="N105" s="78">
        <v>1.55E-2</v>
      </c>
      <c r="O105" s="78">
        <v>4.4999999999999997E-3</v>
      </c>
    </row>
    <row r="106" spans="2:15">
      <c r="B106" t="s">
        <v>233</v>
      </c>
      <c r="E106" s="16"/>
      <c r="F106" s="16"/>
      <c r="G106" s="16"/>
    </row>
    <row r="107" spans="2:15">
      <c r="B107" t="s">
        <v>247</v>
      </c>
      <c r="E107" s="16"/>
      <c r="F107" s="16"/>
      <c r="G107" s="16"/>
    </row>
    <row r="108" spans="2:15">
      <c r="B108" t="s">
        <v>248</v>
      </c>
      <c r="E108" s="16"/>
      <c r="F108" s="16"/>
      <c r="G108" s="16"/>
    </row>
    <row r="109" spans="2:15">
      <c r="B109" t="s">
        <v>249</v>
      </c>
      <c r="E109" s="16"/>
      <c r="F109" s="16"/>
      <c r="G109" s="16"/>
    </row>
    <row r="110" spans="2:15">
      <c r="B110" t="s">
        <v>250</v>
      </c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1756301</v>
      </c>
      <c r="I11" s="7"/>
      <c r="J11" s="75">
        <v>76.309780000000003</v>
      </c>
      <c r="K11" s="75">
        <v>131810.73103028999</v>
      </c>
      <c r="L11" s="7"/>
      <c r="M11" s="76">
        <v>1</v>
      </c>
      <c r="N11" s="76">
        <v>0.42930000000000001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1587912</v>
      </c>
      <c r="J12" s="81">
        <v>0</v>
      </c>
      <c r="K12" s="81">
        <v>78784.109089999998</v>
      </c>
      <c r="M12" s="80">
        <v>0.59770000000000001</v>
      </c>
      <c r="N12" s="80">
        <v>0.25659999999999999</v>
      </c>
    </row>
    <row r="13" spans="2:63">
      <c r="B13" s="79" t="s">
        <v>547</v>
      </c>
      <c r="D13" s="16"/>
      <c r="E13" s="16"/>
      <c r="F13" s="16"/>
      <c r="G13" s="16"/>
      <c r="H13" s="81">
        <v>351192</v>
      </c>
      <c r="J13" s="81">
        <v>0</v>
      </c>
      <c r="K13" s="81">
        <v>13011.237349999999</v>
      </c>
      <c r="M13" s="80">
        <v>9.8699999999999996E-2</v>
      </c>
      <c r="N13" s="80">
        <v>4.24E-2</v>
      </c>
    </row>
    <row r="14" spans="2:63">
      <c r="B14" t="s">
        <v>548</v>
      </c>
      <c r="C14" t="s">
        <v>549</v>
      </c>
      <c r="D14" t="s">
        <v>100</v>
      </c>
      <c r="E14" t="s">
        <v>550</v>
      </c>
      <c r="F14" t="s">
        <v>551</v>
      </c>
      <c r="G14" t="s">
        <v>102</v>
      </c>
      <c r="H14" s="77">
        <v>64238</v>
      </c>
      <c r="I14" s="77">
        <v>1202</v>
      </c>
      <c r="J14" s="77">
        <v>0</v>
      </c>
      <c r="K14" s="77">
        <v>772.14076</v>
      </c>
      <c r="L14" s="78">
        <v>2.0999999999999999E-3</v>
      </c>
      <c r="M14" s="78">
        <v>5.8999999999999999E-3</v>
      </c>
      <c r="N14" s="78">
        <v>2.5000000000000001E-3</v>
      </c>
    </row>
    <row r="15" spans="2:63">
      <c r="B15" t="s">
        <v>552</v>
      </c>
      <c r="C15" t="s">
        <v>553</v>
      </c>
      <c r="D15" t="s">
        <v>100</v>
      </c>
      <c r="E15" t="s">
        <v>554</v>
      </c>
      <c r="F15" t="s">
        <v>551</v>
      </c>
      <c r="G15" t="s">
        <v>102</v>
      </c>
      <c r="H15" s="77">
        <v>201827</v>
      </c>
      <c r="I15" s="77">
        <v>1767</v>
      </c>
      <c r="J15" s="77">
        <v>0</v>
      </c>
      <c r="K15" s="77">
        <v>3566.2830899999999</v>
      </c>
      <c r="L15" s="78">
        <v>5.0000000000000001E-4</v>
      </c>
      <c r="M15" s="78">
        <v>2.7099999999999999E-2</v>
      </c>
      <c r="N15" s="78">
        <v>1.1599999999999999E-2</v>
      </c>
    </row>
    <row r="16" spans="2:63">
      <c r="B16" t="s">
        <v>555</v>
      </c>
      <c r="C16" t="s">
        <v>556</v>
      </c>
      <c r="D16" t="s">
        <v>100</v>
      </c>
      <c r="E16" t="s">
        <v>557</v>
      </c>
      <c r="F16" t="s">
        <v>551</v>
      </c>
      <c r="G16" t="s">
        <v>102</v>
      </c>
      <c r="H16" s="77">
        <v>48500</v>
      </c>
      <c r="I16" s="77">
        <v>5006</v>
      </c>
      <c r="J16" s="77">
        <v>0</v>
      </c>
      <c r="K16" s="77">
        <v>2427.91</v>
      </c>
      <c r="L16" s="78">
        <v>5.1000000000000004E-3</v>
      </c>
      <c r="M16" s="78">
        <v>1.84E-2</v>
      </c>
      <c r="N16" s="78">
        <v>7.9000000000000008E-3</v>
      </c>
    </row>
    <row r="17" spans="2:14">
      <c r="B17" t="s">
        <v>558</v>
      </c>
      <c r="C17" t="s">
        <v>559</v>
      </c>
      <c r="D17" t="s">
        <v>100</v>
      </c>
      <c r="E17" t="s">
        <v>557</v>
      </c>
      <c r="F17" t="s">
        <v>551</v>
      </c>
      <c r="G17" t="s">
        <v>102</v>
      </c>
      <c r="H17" s="77">
        <v>36627</v>
      </c>
      <c r="I17" s="77">
        <v>17050</v>
      </c>
      <c r="J17" s="77">
        <v>0</v>
      </c>
      <c r="K17" s="77">
        <v>6244.9035000000003</v>
      </c>
      <c r="L17" s="78">
        <v>1.9E-3</v>
      </c>
      <c r="M17" s="78">
        <v>4.7399999999999998E-2</v>
      </c>
      <c r="N17" s="78">
        <v>2.0299999999999999E-2</v>
      </c>
    </row>
    <row r="18" spans="2:14">
      <c r="B18" s="79" t="s">
        <v>560</v>
      </c>
      <c r="D18" s="16"/>
      <c r="E18" s="16"/>
      <c r="F18" s="16"/>
      <c r="G18" s="16"/>
      <c r="H18" s="81">
        <v>1236720</v>
      </c>
      <c r="J18" s="81">
        <v>0</v>
      </c>
      <c r="K18" s="81">
        <v>65772.871740000002</v>
      </c>
      <c r="M18" s="80">
        <v>0.499</v>
      </c>
      <c r="N18" s="80">
        <v>0.2142</v>
      </c>
    </row>
    <row r="19" spans="2:14">
      <c r="B19" t="s">
        <v>561</v>
      </c>
      <c r="C19" t="s">
        <v>562</v>
      </c>
      <c r="D19" t="s">
        <v>100</v>
      </c>
      <c r="E19" t="s">
        <v>563</v>
      </c>
      <c r="F19" t="s">
        <v>551</v>
      </c>
      <c r="G19" t="s">
        <v>102</v>
      </c>
      <c r="H19" s="77">
        <v>240101</v>
      </c>
      <c r="I19" s="77">
        <v>3814</v>
      </c>
      <c r="J19" s="77">
        <v>0</v>
      </c>
      <c r="K19" s="77">
        <v>9157.4521399999994</v>
      </c>
      <c r="L19" s="78">
        <v>2E-3</v>
      </c>
      <c r="M19" s="78">
        <v>6.9500000000000006E-2</v>
      </c>
      <c r="N19" s="78">
        <v>2.98E-2</v>
      </c>
    </row>
    <row r="20" spans="2:14">
      <c r="B20" t="s">
        <v>564</v>
      </c>
      <c r="C20" t="s">
        <v>565</v>
      </c>
      <c r="D20" t="s">
        <v>100</v>
      </c>
      <c r="E20" t="s">
        <v>563</v>
      </c>
      <c r="F20" t="s">
        <v>551</v>
      </c>
      <c r="G20" t="s">
        <v>102</v>
      </c>
      <c r="H20" s="77">
        <v>64112</v>
      </c>
      <c r="I20" s="77">
        <v>5904</v>
      </c>
      <c r="J20" s="77">
        <v>0</v>
      </c>
      <c r="K20" s="77">
        <v>3785.1724800000002</v>
      </c>
      <c r="L20" s="78">
        <v>8.0999999999999996E-3</v>
      </c>
      <c r="M20" s="78">
        <v>2.87E-2</v>
      </c>
      <c r="N20" s="78">
        <v>1.23E-2</v>
      </c>
    </row>
    <row r="21" spans="2:14">
      <c r="B21" t="s">
        <v>566</v>
      </c>
      <c r="C21" t="s">
        <v>567</v>
      </c>
      <c r="D21" t="s">
        <v>100</v>
      </c>
      <c r="E21" t="s">
        <v>568</v>
      </c>
      <c r="F21" t="s">
        <v>551</v>
      </c>
      <c r="G21" t="s">
        <v>102</v>
      </c>
      <c r="H21" s="77">
        <v>353916</v>
      </c>
      <c r="I21" s="77">
        <v>6132</v>
      </c>
      <c r="J21" s="77">
        <v>0</v>
      </c>
      <c r="K21" s="77">
        <v>21702.129120000001</v>
      </c>
      <c r="L21" s="78">
        <v>1.47E-2</v>
      </c>
      <c r="M21" s="78">
        <v>0.1646</v>
      </c>
      <c r="N21" s="78">
        <v>7.0699999999999999E-2</v>
      </c>
    </row>
    <row r="22" spans="2:14">
      <c r="B22" t="s">
        <v>569</v>
      </c>
      <c r="C22" t="s">
        <v>570</v>
      </c>
      <c r="D22" t="s">
        <v>100</v>
      </c>
      <c r="E22" t="s">
        <v>571</v>
      </c>
      <c r="F22" t="s">
        <v>551</v>
      </c>
      <c r="G22" t="s">
        <v>102</v>
      </c>
      <c r="H22" s="77">
        <v>8691</v>
      </c>
      <c r="I22" s="77">
        <v>12450</v>
      </c>
      <c r="J22" s="77">
        <v>0</v>
      </c>
      <c r="K22" s="77">
        <v>1082.0295000000001</v>
      </c>
      <c r="L22" s="78">
        <v>4.0000000000000002E-4</v>
      </c>
      <c r="M22" s="78">
        <v>8.2000000000000007E-3</v>
      </c>
      <c r="N22" s="78">
        <v>3.5000000000000001E-3</v>
      </c>
    </row>
    <row r="23" spans="2:14">
      <c r="B23" t="s">
        <v>572</v>
      </c>
      <c r="C23" t="s">
        <v>573</v>
      </c>
      <c r="D23" t="s">
        <v>100</v>
      </c>
      <c r="E23" t="s">
        <v>571</v>
      </c>
      <c r="F23" t="s">
        <v>551</v>
      </c>
      <c r="G23" t="s">
        <v>102</v>
      </c>
      <c r="H23" s="77">
        <v>159876</v>
      </c>
      <c r="I23" s="77">
        <v>6067</v>
      </c>
      <c r="J23" s="77">
        <v>0</v>
      </c>
      <c r="K23" s="77">
        <v>9699.6769199999999</v>
      </c>
      <c r="L23" s="78">
        <v>1.6000000000000001E-3</v>
      </c>
      <c r="M23" s="78">
        <v>7.3599999999999999E-2</v>
      </c>
      <c r="N23" s="78">
        <v>3.1600000000000003E-2</v>
      </c>
    </row>
    <row r="24" spans="2:14">
      <c r="B24" t="s">
        <v>574</v>
      </c>
      <c r="C24" t="s">
        <v>575</v>
      </c>
      <c r="D24" t="s">
        <v>100</v>
      </c>
      <c r="E24" t="s">
        <v>571</v>
      </c>
      <c r="F24" t="s">
        <v>551</v>
      </c>
      <c r="G24" t="s">
        <v>102</v>
      </c>
      <c r="H24" s="77">
        <v>28335</v>
      </c>
      <c r="I24" s="77">
        <v>13130</v>
      </c>
      <c r="J24" s="77">
        <v>0</v>
      </c>
      <c r="K24" s="77">
        <v>3720.3854999999999</v>
      </c>
      <c r="L24" s="78">
        <v>2.9999999999999997E-4</v>
      </c>
      <c r="M24" s="78">
        <v>2.8199999999999999E-2</v>
      </c>
      <c r="N24" s="78">
        <v>1.21E-2</v>
      </c>
    </row>
    <row r="25" spans="2:14">
      <c r="B25" t="s">
        <v>576</v>
      </c>
      <c r="C25" t="s">
        <v>577</v>
      </c>
      <c r="D25" t="s">
        <v>100</v>
      </c>
      <c r="E25" t="s">
        <v>557</v>
      </c>
      <c r="F25" t="s">
        <v>551</v>
      </c>
      <c r="G25" t="s">
        <v>102</v>
      </c>
      <c r="H25" s="77">
        <v>7560</v>
      </c>
      <c r="I25" s="77">
        <v>5597</v>
      </c>
      <c r="J25" s="77">
        <v>0</v>
      </c>
      <c r="K25" s="77">
        <v>423.13319999999999</v>
      </c>
      <c r="L25" s="78">
        <v>8.0000000000000004E-4</v>
      </c>
      <c r="M25" s="78">
        <v>3.2000000000000002E-3</v>
      </c>
      <c r="N25" s="78">
        <v>1.4E-3</v>
      </c>
    </row>
    <row r="26" spans="2:14">
      <c r="B26" t="s">
        <v>578</v>
      </c>
      <c r="C26" t="s">
        <v>579</v>
      </c>
      <c r="D26" t="s">
        <v>100</v>
      </c>
      <c r="E26" t="s">
        <v>557</v>
      </c>
      <c r="F26" t="s">
        <v>551</v>
      </c>
      <c r="G26" t="s">
        <v>102</v>
      </c>
      <c r="H26" s="77">
        <v>355872</v>
      </c>
      <c r="I26" s="77">
        <v>3804</v>
      </c>
      <c r="J26" s="77">
        <v>0</v>
      </c>
      <c r="K26" s="77">
        <v>13537.37088</v>
      </c>
      <c r="L26" s="78">
        <v>5.1000000000000004E-3</v>
      </c>
      <c r="M26" s="78">
        <v>0.1027</v>
      </c>
      <c r="N26" s="78">
        <v>4.41E-2</v>
      </c>
    </row>
    <row r="27" spans="2:14">
      <c r="B27" t="s">
        <v>580</v>
      </c>
      <c r="C27" t="s">
        <v>581</v>
      </c>
      <c r="D27" t="s">
        <v>100</v>
      </c>
      <c r="E27" t="s">
        <v>557</v>
      </c>
      <c r="F27" t="s">
        <v>551</v>
      </c>
      <c r="G27" t="s">
        <v>102</v>
      </c>
      <c r="H27" s="77">
        <v>18257</v>
      </c>
      <c r="I27" s="77">
        <v>14600</v>
      </c>
      <c r="J27" s="77">
        <v>0</v>
      </c>
      <c r="K27" s="77">
        <v>2665.5219999999999</v>
      </c>
      <c r="L27" s="78">
        <v>6.9999999999999999E-4</v>
      </c>
      <c r="M27" s="78">
        <v>2.0199999999999999E-2</v>
      </c>
      <c r="N27" s="78">
        <v>8.6999999999999994E-3</v>
      </c>
    </row>
    <row r="28" spans="2:14">
      <c r="B28" s="79" t="s">
        <v>582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583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255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584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226</v>
      </c>
      <c r="C35" t="s">
        <v>226</v>
      </c>
      <c r="D35" s="16"/>
      <c r="E35" s="16"/>
      <c r="F35" t="s">
        <v>226</v>
      </c>
      <c r="G35" t="s">
        <v>226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231</v>
      </c>
      <c r="D36" s="16"/>
      <c r="E36" s="16"/>
      <c r="F36" s="16"/>
      <c r="G36" s="16"/>
      <c r="H36" s="81">
        <v>168389</v>
      </c>
      <c r="J36" s="81">
        <v>76.309780000000003</v>
      </c>
      <c r="K36" s="81">
        <v>53026.621940290002</v>
      </c>
      <c r="M36" s="80">
        <v>0.40229999999999999</v>
      </c>
      <c r="N36" s="80">
        <v>0.17269999999999999</v>
      </c>
    </row>
    <row r="37" spans="2:14">
      <c r="B37" s="79" t="s">
        <v>585</v>
      </c>
      <c r="D37" s="16"/>
      <c r="E37" s="16"/>
      <c r="F37" s="16"/>
      <c r="G37" s="16"/>
      <c r="H37" s="81">
        <v>168389</v>
      </c>
      <c r="J37" s="81">
        <v>76.309780000000003</v>
      </c>
      <c r="K37" s="81">
        <v>53026.621940290002</v>
      </c>
      <c r="M37" s="80">
        <v>0.40229999999999999</v>
      </c>
      <c r="N37" s="80">
        <v>0.17269999999999999</v>
      </c>
    </row>
    <row r="38" spans="2:14">
      <c r="B38" t="s">
        <v>586</v>
      </c>
      <c r="C38" t="s">
        <v>587</v>
      </c>
      <c r="D38" t="s">
        <v>507</v>
      </c>
      <c r="E38" t="s">
        <v>588</v>
      </c>
      <c r="F38" t="s">
        <v>589</v>
      </c>
      <c r="G38" t="s">
        <v>106</v>
      </c>
      <c r="H38" s="77">
        <v>7662</v>
      </c>
      <c r="I38" s="77">
        <v>8300</v>
      </c>
      <c r="J38" s="77">
        <v>0</v>
      </c>
      <c r="K38" s="77">
        <v>2237.8939740000001</v>
      </c>
      <c r="L38" s="78">
        <v>0</v>
      </c>
      <c r="M38" s="78">
        <v>1.7000000000000001E-2</v>
      </c>
      <c r="N38" s="78">
        <v>7.3000000000000001E-3</v>
      </c>
    </row>
    <row r="39" spans="2:14">
      <c r="B39" t="s">
        <v>590</v>
      </c>
      <c r="C39" t="s">
        <v>591</v>
      </c>
      <c r="D39" t="s">
        <v>507</v>
      </c>
      <c r="E39" t="s">
        <v>592</v>
      </c>
      <c r="F39" t="s">
        <v>551</v>
      </c>
      <c r="G39" t="s">
        <v>106</v>
      </c>
      <c r="H39" s="77">
        <v>8239</v>
      </c>
      <c r="I39" s="77">
        <v>3124</v>
      </c>
      <c r="J39" s="77">
        <v>0</v>
      </c>
      <c r="K39" s="77">
        <v>905.74260084000002</v>
      </c>
      <c r="L39" s="78">
        <v>0</v>
      </c>
      <c r="M39" s="78">
        <v>6.8999999999999999E-3</v>
      </c>
      <c r="N39" s="78">
        <v>3.0000000000000001E-3</v>
      </c>
    </row>
    <row r="40" spans="2:14">
      <c r="B40" t="s">
        <v>593</v>
      </c>
      <c r="C40" t="s">
        <v>594</v>
      </c>
      <c r="D40" t="s">
        <v>507</v>
      </c>
      <c r="E40" t="s">
        <v>595</v>
      </c>
      <c r="F40" t="s">
        <v>551</v>
      </c>
      <c r="G40" t="s">
        <v>106</v>
      </c>
      <c r="H40" s="77">
        <v>4677</v>
      </c>
      <c r="I40" s="77">
        <v>5648</v>
      </c>
      <c r="J40" s="77">
        <v>0</v>
      </c>
      <c r="K40" s="77">
        <v>929.56834223999999</v>
      </c>
      <c r="L40" s="78">
        <v>0</v>
      </c>
      <c r="M40" s="78">
        <v>7.1000000000000004E-3</v>
      </c>
      <c r="N40" s="78">
        <v>3.0000000000000001E-3</v>
      </c>
    </row>
    <row r="41" spans="2:14">
      <c r="B41" t="s">
        <v>596</v>
      </c>
      <c r="C41" t="s">
        <v>597</v>
      </c>
      <c r="D41" t="s">
        <v>507</v>
      </c>
      <c r="E41" t="s">
        <v>598</v>
      </c>
      <c r="F41" t="s">
        <v>551</v>
      </c>
      <c r="G41" t="s">
        <v>106</v>
      </c>
      <c r="H41" s="77">
        <v>4458</v>
      </c>
      <c r="I41" s="77">
        <v>14125</v>
      </c>
      <c r="J41" s="77">
        <v>0</v>
      </c>
      <c r="K41" s="77">
        <v>2215.8879075</v>
      </c>
      <c r="L41" s="78">
        <v>0</v>
      </c>
      <c r="M41" s="78">
        <v>1.6799999999999999E-2</v>
      </c>
      <c r="N41" s="78">
        <v>7.1999999999999998E-3</v>
      </c>
    </row>
    <row r="42" spans="2:14">
      <c r="B42" t="s">
        <v>599</v>
      </c>
      <c r="C42" t="s">
        <v>600</v>
      </c>
      <c r="D42" t="s">
        <v>501</v>
      </c>
      <c r="E42" t="s">
        <v>601</v>
      </c>
      <c r="F42" t="s">
        <v>551</v>
      </c>
      <c r="G42" t="s">
        <v>106</v>
      </c>
      <c r="H42" s="77">
        <v>21593</v>
      </c>
      <c r="I42" s="77">
        <v>5162</v>
      </c>
      <c r="J42" s="77">
        <v>0</v>
      </c>
      <c r="K42" s="77">
        <v>3922.3852925400001</v>
      </c>
      <c r="L42" s="78">
        <v>0</v>
      </c>
      <c r="M42" s="78">
        <v>2.98E-2</v>
      </c>
      <c r="N42" s="78">
        <v>1.2800000000000001E-2</v>
      </c>
    </row>
    <row r="43" spans="2:14">
      <c r="B43" t="s">
        <v>602</v>
      </c>
      <c r="C43" t="s">
        <v>603</v>
      </c>
      <c r="D43" t="s">
        <v>604</v>
      </c>
      <c r="E43" t="s">
        <v>605</v>
      </c>
      <c r="F43" t="s">
        <v>551</v>
      </c>
      <c r="G43" t="s">
        <v>110</v>
      </c>
      <c r="H43" s="77">
        <v>12259</v>
      </c>
      <c r="I43" s="77">
        <v>11740</v>
      </c>
      <c r="J43" s="77">
        <v>0</v>
      </c>
      <c r="K43" s="77">
        <v>5401.3423697999997</v>
      </c>
      <c r="L43" s="78">
        <v>0</v>
      </c>
      <c r="M43" s="78">
        <v>4.1000000000000002E-2</v>
      </c>
      <c r="N43" s="78">
        <v>1.7600000000000001E-2</v>
      </c>
    </row>
    <row r="44" spans="2:14">
      <c r="B44" t="s">
        <v>606</v>
      </c>
      <c r="C44" t="s">
        <v>607</v>
      </c>
      <c r="D44" t="s">
        <v>123</v>
      </c>
      <c r="E44" t="s">
        <v>605</v>
      </c>
      <c r="F44" t="s">
        <v>551</v>
      </c>
      <c r="G44" t="s">
        <v>106</v>
      </c>
      <c r="H44" s="77">
        <v>14469</v>
      </c>
      <c r="I44" s="77">
        <v>2830</v>
      </c>
      <c r="J44" s="77">
        <v>0</v>
      </c>
      <c r="K44" s="77">
        <v>1440.9344312999999</v>
      </c>
      <c r="L44" s="78">
        <v>0</v>
      </c>
      <c r="M44" s="78">
        <v>1.09E-2</v>
      </c>
      <c r="N44" s="78">
        <v>4.7000000000000002E-3</v>
      </c>
    </row>
    <row r="45" spans="2:14">
      <c r="B45" t="s">
        <v>608</v>
      </c>
      <c r="C45" t="s">
        <v>609</v>
      </c>
      <c r="D45" t="s">
        <v>507</v>
      </c>
      <c r="E45" t="s">
        <v>605</v>
      </c>
      <c r="F45" t="s">
        <v>551</v>
      </c>
      <c r="G45" t="s">
        <v>106</v>
      </c>
      <c r="H45" s="77">
        <v>9422</v>
      </c>
      <c r="I45" s="77">
        <v>5444</v>
      </c>
      <c r="J45" s="77">
        <v>0</v>
      </c>
      <c r="K45" s="77">
        <v>1805.0136199200001</v>
      </c>
      <c r="L45" s="78">
        <v>0</v>
      </c>
      <c r="M45" s="78">
        <v>1.37E-2</v>
      </c>
      <c r="N45" s="78">
        <v>5.8999999999999999E-3</v>
      </c>
    </row>
    <row r="46" spans="2:14">
      <c r="B46" t="s">
        <v>610</v>
      </c>
      <c r="C46" t="s">
        <v>611</v>
      </c>
      <c r="D46" t="s">
        <v>507</v>
      </c>
      <c r="E46" t="s">
        <v>605</v>
      </c>
      <c r="F46" t="s">
        <v>551</v>
      </c>
      <c r="G46" t="s">
        <v>106</v>
      </c>
      <c r="H46" s="77">
        <v>4518</v>
      </c>
      <c r="I46" s="77">
        <v>38421</v>
      </c>
      <c r="J46" s="77">
        <v>0</v>
      </c>
      <c r="K46" s="77">
        <v>6108.4940848200004</v>
      </c>
      <c r="L46" s="78">
        <v>0</v>
      </c>
      <c r="M46" s="78">
        <v>4.6300000000000001E-2</v>
      </c>
      <c r="N46" s="78">
        <v>1.9900000000000001E-2</v>
      </c>
    </row>
    <row r="47" spans="2:14">
      <c r="B47" t="s">
        <v>612</v>
      </c>
      <c r="C47" t="s">
        <v>613</v>
      </c>
      <c r="D47" t="s">
        <v>507</v>
      </c>
      <c r="E47" t="s">
        <v>605</v>
      </c>
      <c r="F47" t="s">
        <v>551</v>
      </c>
      <c r="G47" t="s">
        <v>106</v>
      </c>
      <c r="H47" s="77">
        <v>2660</v>
      </c>
      <c r="I47" s="77">
        <v>17436</v>
      </c>
      <c r="J47" s="77">
        <v>0</v>
      </c>
      <c r="K47" s="77">
        <v>1632.1037544000001</v>
      </c>
      <c r="L47" s="78">
        <v>0</v>
      </c>
      <c r="M47" s="78">
        <v>1.24E-2</v>
      </c>
      <c r="N47" s="78">
        <v>5.3E-3</v>
      </c>
    </row>
    <row r="48" spans="2:14">
      <c r="B48" t="s">
        <v>614</v>
      </c>
      <c r="C48" t="s">
        <v>615</v>
      </c>
      <c r="D48" t="s">
        <v>507</v>
      </c>
      <c r="E48" t="s">
        <v>616</v>
      </c>
      <c r="F48" t="s">
        <v>551</v>
      </c>
      <c r="G48" t="s">
        <v>106</v>
      </c>
      <c r="H48" s="77">
        <v>46755</v>
      </c>
      <c r="I48" s="77">
        <v>1708</v>
      </c>
      <c r="J48" s="77">
        <v>0</v>
      </c>
      <c r="K48" s="77">
        <v>2810.1868325999999</v>
      </c>
      <c r="L48" s="78">
        <v>0</v>
      </c>
      <c r="M48" s="78">
        <v>2.1299999999999999E-2</v>
      </c>
      <c r="N48" s="78">
        <v>9.1999999999999998E-3</v>
      </c>
    </row>
    <row r="49" spans="2:14">
      <c r="B49" t="s">
        <v>617</v>
      </c>
      <c r="C49" t="s">
        <v>618</v>
      </c>
      <c r="D49" t="s">
        <v>507</v>
      </c>
      <c r="E49" t="s">
        <v>619</v>
      </c>
      <c r="F49" t="s">
        <v>551</v>
      </c>
      <c r="G49" t="s">
        <v>106</v>
      </c>
      <c r="H49" s="77">
        <v>16171</v>
      </c>
      <c r="I49" s="77">
        <v>38243</v>
      </c>
      <c r="J49" s="77">
        <v>76.309780000000003</v>
      </c>
      <c r="K49" s="77">
        <v>21838.775370070001</v>
      </c>
      <c r="L49" s="78">
        <v>0</v>
      </c>
      <c r="M49" s="78">
        <v>0.16569999999999999</v>
      </c>
      <c r="N49" s="78">
        <v>7.1099999999999997E-2</v>
      </c>
    </row>
    <row r="50" spans="2:14">
      <c r="B50" t="s">
        <v>620</v>
      </c>
      <c r="C50" t="s">
        <v>621</v>
      </c>
      <c r="D50" t="s">
        <v>507</v>
      </c>
      <c r="E50" t="s">
        <v>622</v>
      </c>
      <c r="F50" t="s">
        <v>551</v>
      </c>
      <c r="G50" t="s">
        <v>106</v>
      </c>
      <c r="H50" s="77">
        <v>15506</v>
      </c>
      <c r="I50" s="77">
        <v>3259</v>
      </c>
      <c r="J50" s="77">
        <v>0</v>
      </c>
      <c r="K50" s="77">
        <v>1778.2933602600001</v>
      </c>
      <c r="L50" s="78">
        <v>0</v>
      </c>
      <c r="M50" s="78">
        <v>1.35E-2</v>
      </c>
      <c r="N50" s="78">
        <v>5.7999999999999996E-3</v>
      </c>
    </row>
    <row r="51" spans="2:14">
      <c r="B51" s="79" t="s">
        <v>623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226</v>
      </c>
      <c r="C52" t="s">
        <v>226</v>
      </c>
      <c r="D52" s="16"/>
      <c r="E52" s="16"/>
      <c r="F52" t="s">
        <v>226</v>
      </c>
      <c r="G52" t="s">
        <v>226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255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226</v>
      </c>
      <c r="C54" t="s">
        <v>226</v>
      </c>
      <c r="D54" s="16"/>
      <c r="E54" s="16"/>
      <c r="F54" t="s">
        <v>226</v>
      </c>
      <c r="G54" t="s">
        <v>226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584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226</v>
      </c>
      <c r="C56" t="s">
        <v>226</v>
      </c>
      <c r="D56" s="16"/>
      <c r="E56" s="16"/>
      <c r="F56" t="s">
        <v>226</v>
      </c>
      <c r="G56" t="s">
        <v>226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t="s">
        <v>233</v>
      </c>
      <c r="D57" s="16"/>
      <c r="E57" s="16"/>
      <c r="F57" s="16"/>
      <c r="G57" s="16"/>
    </row>
    <row r="58" spans="2:14">
      <c r="B58" t="s">
        <v>247</v>
      </c>
      <c r="D58" s="16"/>
      <c r="E58" s="16"/>
      <c r="F58" s="16"/>
      <c r="G58" s="16"/>
    </row>
    <row r="59" spans="2:14">
      <c r="B59" t="s">
        <v>248</v>
      </c>
      <c r="D59" s="16"/>
      <c r="E59" s="16"/>
      <c r="F59" s="16"/>
      <c r="G59" s="16"/>
    </row>
    <row r="60" spans="2:14">
      <c r="B60" t="s">
        <v>249</v>
      </c>
      <c r="D60" s="16"/>
      <c r="E60" s="16"/>
      <c r="F60" s="16"/>
      <c r="G60" s="16"/>
    </row>
    <row r="61" spans="2:14">
      <c r="B61" t="s">
        <v>250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383338.82</v>
      </c>
      <c r="K11" s="7"/>
      <c r="L11" s="75">
        <v>1936.76822524</v>
      </c>
      <c r="M11" s="7"/>
      <c r="N11" s="76">
        <v>1</v>
      </c>
      <c r="O11" s="76">
        <v>6.3E-3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380640.82</v>
      </c>
      <c r="L12" s="81">
        <v>263.02280661999998</v>
      </c>
      <c r="N12" s="80">
        <v>0.1358</v>
      </c>
      <c r="O12" s="80">
        <v>8.9999999999999998E-4</v>
      </c>
    </row>
    <row r="13" spans="2:65">
      <c r="B13" s="79" t="s">
        <v>624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625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380640.82</v>
      </c>
      <c r="L17" s="81">
        <v>263.02280661999998</v>
      </c>
      <c r="N17" s="80">
        <v>0.1358</v>
      </c>
      <c r="O17" s="80">
        <v>8.9999999999999998E-4</v>
      </c>
    </row>
    <row r="18" spans="2:15">
      <c r="B18" t="s">
        <v>626</v>
      </c>
      <c r="C18" t="s">
        <v>627</v>
      </c>
      <c r="D18" t="s">
        <v>100</v>
      </c>
      <c r="E18" t="s">
        <v>628</v>
      </c>
      <c r="F18" t="s">
        <v>551</v>
      </c>
      <c r="G18" t="s">
        <v>629</v>
      </c>
      <c r="H18" t="s">
        <v>210</v>
      </c>
      <c r="I18" t="s">
        <v>102</v>
      </c>
      <c r="J18" s="77">
        <v>380640.82</v>
      </c>
      <c r="K18" s="77">
        <v>69.099999999999994</v>
      </c>
      <c r="L18" s="77">
        <v>263.02280661999998</v>
      </c>
      <c r="M18" s="78">
        <v>1.1000000000000001E-3</v>
      </c>
      <c r="N18" s="78">
        <v>0.1358</v>
      </c>
      <c r="O18" s="78">
        <v>8.9999999999999998E-4</v>
      </c>
    </row>
    <row r="19" spans="2:15">
      <c r="B19" s="79" t="s">
        <v>255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2698</v>
      </c>
      <c r="L21" s="81">
        <v>1673.74541862</v>
      </c>
      <c r="N21" s="80">
        <v>0.86419999999999997</v>
      </c>
      <c r="O21" s="80">
        <v>5.4999999999999997E-3</v>
      </c>
    </row>
    <row r="22" spans="2:15">
      <c r="B22" s="79" t="s">
        <v>624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625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2698</v>
      </c>
      <c r="L26" s="81">
        <v>1673.74541862</v>
      </c>
      <c r="N26" s="80">
        <v>0.86419999999999997</v>
      </c>
      <c r="O26" s="80">
        <v>5.4999999999999997E-3</v>
      </c>
    </row>
    <row r="27" spans="2:15">
      <c r="B27" t="s">
        <v>630</v>
      </c>
      <c r="C27" t="s">
        <v>631</v>
      </c>
      <c r="D27" t="s">
        <v>123</v>
      </c>
      <c r="E27" t="s">
        <v>632</v>
      </c>
      <c r="F27" t="s">
        <v>551</v>
      </c>
      <c r="G27" t="s">
        <v>226</v>
      </c>
      <c r="H27" t="s">
        <v>633</v>
      </c>
      <c r="I27" t="s">
        <v>106</v>
      </c>
      <c r="J27" s="77">
        <v>1122</v>
      </c>
      <c r="K27" s="77">
        <v>18311</v>
      </c>
      <c r="L27" s="77">
        <v>722.97650897999995</v>
      </c>
      <c r="M27" s="78">
        <v>0</v>
      </c>
      <c r="N27" s="78">
        <v>0.37330000000000002</v>
      </c>
      <c r="O27" s="78">
        <v>2.3999999999999998E-3</v>
      </c>
    </row>
    <row r="28" spans="2:15">
      <c r="B28" t="s">
        <v>634</v>
      </c>
      <c r="C28" t="s">
        <v>635</v>
      </c>
      <c r="D28" t="s">
        <v>123</v>
      </c>
      <c r="E28" t="s">
        <v>636</v>
      </c>
      <c r="F28" t="s">
        <v>551</v>
      </c>
      <c r="G28" t="s">
        <v>226</v>
      </c>
      <c r="H28" t="s">
        <v>633</v>
      </c>
      <c r="I28" t="s">
        <v>106</v>
      </c>
      <c r="J28" s="77">
        <v>1576</v>
      </c>
      <c r="K28" s="77">
        <v>17143.5</v>
      </c>
      <c r="L28" s="77">
        <v>950.76890963999995</v>
      </c>
      <c r="M28" s="78">
        <v>0</v>
      </c>
      <c r="N28" s="78">
        <v>0.4909</v>
      </c>
      <c r="O28" s="78">
        <v>3.0999999999999999E-3</v>
      </c>
    </row>
    <row r="29" spans="2:15">
      <c r="B29" s="79" t="s">
        <v>255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I30" t="s">
        <v>226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233</v>
      </c>
      <c r="C31" s="16"/>
      <c r="D31" s="16"/>
      <c r="E31" s="16"/>
    </row>
    <row r="32" spans="2:15">
      <c r="B32" t="s">
        <v>247</v>
      </c>
      <c r="C32" s="16"/>
      <c r="D32" s="16"/>
      <c r="E32" s="16"/>
    </row>
    <row r="33" spans="2:5">
      <c r="B33" t="s">
        <v>248</v>
      </c>
      <c r="C33" s="16"/>
      <c r="D33" s="16"/>
      <c r="E33" s="16"/>
    </row>
    <row r="34" spans="2:5">
      <c r="B34" t="s">
        <v>249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531445</v>
      </c>
      <c r="H11" s="7"/>
      <c r="I11" s="75">
        <v>309.85143900000003</v>
      </c>
      <c r="J11" s="25"/>
      <c r="K11" s="76">
        <v>1</v>
      </c>
      <c r="L11" s="76">
        <v>1E-3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531445</v>
      </c>
      <c r="I12" s="81">
        <v>309.85143900000003</v>
      </c>
      <c r="K12" s="80">
        <v>1</v>
      </c>
      <c r="L12" s="80">
        <v>1E-3</v>
      </c>
    </row>
    <row r="13" spans="2:60">
      <c r="B13" s="79" t="s">
        <v>637</v>
      </c>
      <c r="D13" s="16"/>
      <c r="E13" s="16"/>
      <c r="G13" s="81">
        <v>531445</v>
      </c>
      <c r="I13" s="81">
        <v>309.85143900000003</v>
      </c>
      <c r="K13" s="80">
        <v>1</v>
      </c>
      <c r="L13" s="80">
        <v>1E-3</v>
      </c>
    </row>
    <row r="14" spans="2:60">
      <c r="B14" t="s">
        <v>638</v>
      </c>
      <c r="C14" t="s">
        <v>639</v>
      </c>
      <c r="D14" t="s">
        <v>100</v>
      </c>
      <c r="E14" t="s">
        <v>640</v>
      </c>
      <c r="F14" t="s">
        <v>106</v>
      </c>
      <c r="G14" s="77">
        <v>88800</v>
      </c>
      <c r="H14" s="77">
        <v>64.3</v>
      </c>
      <c r="I14" s="77">
        <v>57.098399999999998</v>
      </c>
      <c r="J14" s="78">
        <v>1.7000000000000001E-2</v>
      </c>
      <c r="K14" s="78">
        <v>0.18429999999999999</v>
      </c>
      <c r="L14" s="78">
        <v>2.0000000000000001E-4</v>
      </c>
    </row>
    <row r="15" spans="2:60">
      <c r="B15" t="s">
        <v>641</v>
      </c>
      <c r="C15" t="s">
        <v>642</v>
      </c>
      <c r="D15" t="s">
        <v>100</v>
      </c>
      <c r="E15" t="s">
        <v>302</v>
      </c>
      <c r="F15" t="s">
        <v>102</v>
      </c>
      <c r="G15" s="77">
        <v>10500</v>
      </c>
      <c r="H15" s="77">
        <v>1920</v>
      </c>
      <c r="I15" s="77">
        <v>201.6</v>
      </c>
      <c r="J15" s="78">
        <v>5.3E-3</v>
      </c>
      <c r="K15" s="78">
        <v>0.65059999999999996</v>
      </c>
      <c r="L15" s="78">
        <v>6.9999999999999999E-4</v>
      </c>
    </row>
    <row r="16" spans="2:60">
      <c r="B16" t="s">
        <v>643</v>
      </c>
      <c r="C16" t="s">
        <v>644</v>
      </c>
      <c r="D16" t="s">
        <v>100</v>
      </c>
      <c r="E16" t="s">
        <v>476</v>
      </c>
      <c r="F16" t="s">
        <v>106</v>
      </c>
      <c r="G16" s="77">
        <v>20200</v>
      </c>
      <c r="H16" s="77">
        <v>23</v>
      </c>
      <c r="I16" s="77">
        <v>4.6459999999999999</v>
      </c>
      <c r="J16" s="78">
        <v>5.7999999999999996E-3</v>
      </c>
      <c r="K16" s="78">
        <v>1.4999999999999999E-2</v>
      </c>
      <c r="L16" s="78">
        <v>0</v>
      </c>
    </row>
    <row r="17" spans="2:12">
      <c r="B17" t="s">
        <v>645</v>
      </c>
      <c r="C17" t="s">
        <v>646</v>
      </c>
      <c r="D17" t="s">
        <v>100</v>
      </c>
      <c r="E17" t="s">
        <v>647</v>
      </c>
      <c r="F17" t="s">
        <v>102</v>
      </c>
      <c r="G17" s="77">
        <v>24350</v>
      </c>
      <c r="H17" s="77">
        <v>15.1</v>
      </c>
      <c r="I17" s="77">
        <v>3.67685</v>
      </c>
      <c r="J17" s="78">
        <v>2.4799999999999999E-2</v>
      </c>
      <c r="K17" s="78">
        <v>1.1900000000000001E-2</v>
      </c>
      <c r="L17" s="78">
        <v>0</v>
      </c>
    </row>
    <row r="18" spans="2:12">
      <c r="B18" t="s">
        <v>648</v>
      </c>
      <c r="C18" t="s">
        <v>649</v>
      </c>
      <c r="D18" t="s">
        <v>100</v>
      </c>
      <c r="E18" t="s">
        <v>129</v>
      </c>
      <c r="F18" t="s">
        <v>106</v>
      </c>
      <c r="G18" s="77">
        <v>379108</v>
      </c>
      <c r="H18" s="77">
        <v>8.9</v>
      </c>
      <c r="I18" s="77">
        <v>33.740611999999999</v>
      </c>
      <c r="J18" s="78">
        <v>2.53E-2</v>
      </c>
      <c r="K18" s="78">
        <v>0.1089</v>
      </c>
      <c r="L18" s="78">
        <v>1E-4</v>
      </c>
    </row>
    <row r="19" spans="2:12">
      <c r="B19" t="s">
        <v>650</v>
      </c>
      <c r="C19" t="s">
        <v>651</v>
      </c>
      <c r="D19" t="s">
        <v>100</v>
      </c>
      <c r="E19" t="s">
        <v>129</v>
      </c>
      <c r="F19" t="s">
        <v>102</v>
      </c>
      <c r="G19" s="77">
        <v>8487</v>
      </c>
      <c r="H19" s="77">
        <v>107.1</v>
      </c>
      <c r="I19" s="77">
        <v>9.0895770000000002</v>
      </c>
      <c r="J19" s="78">
        <v>1.1599999999999999E-2</v>
      </c>
      <c r="K19" s="78">
        <v>2.93E-2</v>
      </c>
      <c r="L19" s="78">
        <v>0</v>
      </c>
    </row>
    <row r="20" spans="2:12">
      <c r="B20" s="79" t="s">
        <v>231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652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s="16"/>
      <c r="E22" t="s">
        <v>226</v>
      </c>
      <c r="F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233</v>
      </c>
      <c r="D23" s="16"/>
      <c r="E23" s="16"/>
    </row>
    <row r="24" spans="2:12">
      <c r="B24" t="s">
        <v>247</v>
      </c>
      <c r="D24" s="16"/>
      <c r="E24" s="16"/>
    </row>
    <row r="25" spans="2:12">
      <c r="B25" t="s">
        <v>248</v>
      </c>
      <c r="D25" s="16"/>
      <c r="E25" s="16"/>
    </row>
    <row r="26" spans="2:12">
      <c r="B26" t="s">
        <v>249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653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654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653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656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247</v>
      </c>
      <c r="C33" s="16"/>
      <c r="D33" s="16"/>
      <c r="E33" s="16"/>
    </row>
    <row r="34" spans="2:5">
      <c r="B34" t="s">
        <v>248</v>
      </c>
      <c r="C34" s="16"/>
      <c r="D34" s="16"/>
      <c r="E34" s="16"/>
    </row>
    <row r="35" spans="2:5">
      <c r="B35" t="s">
        <v>249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-591033.88</v>
      </c>
      <c r="H11" s="25"/>
      <c r="I11" s="75">
        <v>-2097.6330375737216</v>
      </c>
      <c r="J11" s="76">
        <v>1</v>
      </c>
      <c r="K11" s="76">
        <v>-6.7999999999999996E-3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-591033.88</v>
      </c>
      <c r="H14" s="19"/>
      <c r="I14" s="81">
        <v>-2097.6330375737216</v>
      </c>
      <c r="J14" s="80">
        <v>1</v>
      </c>
      <c r="K14" s="80">
        <v>-6.7999999999999996E-3</v>
      </c>
      <c r="BF14" s="16" t="s">
        <v>126</v>
      </c>
    </row>
    <row r="15" spans="1:60">
      <c r="B15" t="s">
        <v>658</v>
      </c>
      <c r="C15" t="s">
        <v>659</v>
      </c>
      <c r="D15" t="s">
        <v>123</v>
      </c>
      <c r="E15" t="s">
        <v>660</v>
      </c>
      <c r="F15" t="s">
        <v>106</v>
      </c>
      <c r="G15" s="77">
        <v>6</v>
      </c>
      <c r="H15" s="77">
        <v>3.3285000000000002E-2</v>
      </c>
      <c r="I15" s="77">
        <v>7.0277948999999996E-6</v>
      </c>
      <c r="J15" s="78">
        <v>0</v>
      </c>
      <c r="K15" s="78">
        <v>0</v>
      </c>
      <c r="BF15" s="16" t="s">
        <v>127</v>
      </c>
    </row>
    <row r="16" spans="1:60">
      <c r="B16" t="s">
        <v>661</v>
      </c>
      <c r="C16" t="s">
        <v>662</v>
      </c>
      <c r="D16" t="s">
        <v>123</v>
      </c>
      <c r="E16" t="s">
        <v>660</v>
      </c>
      <c r="F16" t="s">
        <v>110</v>
      </c>
      <c r="G16" s="77">
        <v>43</v>
      </c>
      <c r="H16" s="77">
        <v>3.7850000000000002E-3</v>
      </c>
      <c r="I16" s="77">
        <v>6.1081951499999998E-6</v>
      </c>
      <c r="J16" s="78">
        <v>0</v>
      </c>
      <c r="K16" s="78">
        <v>0</v>
      </c>
      <c r="BF16" s="16" t="s">
        <v>128</v>
      </c>
    </row>
    <row r="17" spans="2:58">
      <c r="B17" t="s">
        <v>663</v>
      </c>
      <c r="C17" t="s">
        <v>664</v>
      </c>
      <c r="D17" t="s">
        <v>123</v>
      </c>
      <c r="E17" t="s">
        <v>660</v>
      </c>
      <c r="F17" t="s">
        <v>110</v>
      </c>
      <c r="G17" s="77">
        <v>-74605</v>
      </c>
      <c r="H17" s="77">
        <v>100</v>
      </c>
      <c r="I17" s="77">
        <v>-279.99256500000001</v>
      </c>
      <c r="J17" s="78">
        <v>0.13350000000000001</v>
      </c>
      <c r="K17" s="78">
        <v>-8.9999999999999998E-4</v>
      </c>
      <c r="BF17" s="16" t="s">
        <v>129</v>
      </c>
    </row>
    <row r="18" spans="2:58">
      <c r="B18" t="s">
        <v>665</v>
      </c>
      <c r="C18" t="s">
        <v>666</v>
      </c>
      <c r="D18" t="s">
        <v>123</v>
      </c>
      <c r="E18" t="s">
        <v>660</v>
      </c>
      <c r="F18" t="s">
        <v>106</v>
      </c>
      <c r="G18" s="77">
        <v>-516521.88</v>
      </c>
      <c r="H18" s="77">
        <v>100</v>
      </c>
      <c r="I18" s="77">
        <v>-1817.64049572</v>
      </c>
      <c r="J18" s="78">
        <v>0.86650000000000005</v>
      </c>
      <c r="K18" s="78">
        <v>-5.8999999999999999E-3</v>
      </c>
      <c r="BF18" s="16" t="s">
        <v>130</v>
      </c>
    </row>
    <row r="19" spans="2:58">
      <c r="B19" t="s">
        <v>667</v>
      </c>
      <c r="C19" t="s">
        <v>668</v>
      </c>
      <c r="D19" t="s">
        <v>123</v>
      </c>
      <c r="E19" t="s">
        <v>660</v>
      </c>
      <c r="F19" t="s">
        <v>106</v>
      </c>
      <c r="G19" s="77">
        <v>16</v>
      </c>
      <c r="H19" s="77">
        <v>1.1022250000000001E-2</v>
      </c>
      <c r="I19" s="77">
        <v>6.2059676399999999E-6</v>
      </c>
      <c r="J19" s="78">
        <v>0</v>
      </c>
      <c r="K19" s="78">
        <v>0</v>
      </c>
      <c r="BF19" s="16" t="s">
        <v>131</v>
      </c>
    </row>
    <row r="20" spans="2:58">
      <c r="B20" t="s">
        <v>669</v>
      </c>
      <c r="C20" t="s">
        <v>670</v>
      </c>
      <c r="D20" t="s">
        <v>123</v>
      </c>
      <c r="E20" t="s">
        <v>660</v>
      </c>
      <c r="F20" t="s">
        <v>106</v>
      </c>
      <c r="G20" s="77">
        <v>28</v>
      </c>
      <c r="H20" s="77">
        <v>3.8609999999999998E-3</v>
      </c>
      <c r="I20" s="77">
        <v>3.80432052E-6</v>
      </c>
      <c r="J20" s="78">
        <v>0</v>
      </c>
      <c r="K20" s="78">
        <v>0</v>
      </c>
      <c r="BF20" s="16" t="s">
        <v>132</v>
      </c>
    </row>
    <row r="21" spans="2:58">
      <c r="B21" t="s">
        <v>233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247</v>
      </c>
      <c r="C22" s="19"/>
      <c r="D22" s="19"/>
      <c r="E22" s="19"/>
      <c r="F22" s="19"/>
      <c r="G22" s="19"/>
      <c r="H22" s="19"/>
    </row>
    <row r="23" spans="2:58">
      <c r="B23" t="s">
        <v>248</v>
      </c>
      <c r="C23" s="19"/>
      <c r="D23" s="19"/>
      <c r="E23" s="19"/>
      <c r="F23" s="19"/>
      <c r="G23" s="19"/>
      <c r="H23" s="19"/>
    </row>
    <row r="24" spans="2:58">
      <c r="B24" t="s">
        <v>249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226</v>
      </c>
      <c r="C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247</v>
      </c>
    </row>
    <row r="42" spans="2:17">
      <c r="B42" t="s">
        <v>248</v>
      </c>
    </row>
    <row r="43" spans="2:17">
      <c r="B43" t="s">
        <v>249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679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680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682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247</v>
      </c>
    </row>
    <row r="29" spans="2:16">
      <c r="B29" t="s">
        <v>248</v>
      </c>
    </row>
    <row r="30" spans="2:16">
      <c r="B30" t="s">
        <v>249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683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684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685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686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247</v>
      </c>
      <c r="D27" s="16"/>
      <c r="E27" s="16"/>
      <c r="F27" s="16"/>
    </row>
    <row r="28" spans="2:19">
      <c r="B28" t="s">
        <v>248</v>
      </c>
      <c r="D28" s="16"/>
      <c r="E28" s="16"/>
      <c r="F28" s="16"/>
    </row>
    <row r="29" spans="2:19">
      <c r="B29" t="s">
        <v>249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683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684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247</v>
      </c>
      <c r="C27" s="16"/>
      <c r="D27" s="16"/>
      <c r="E27" s="16"/>
    </row>
    <row r="28" spans="2:19">
      <c r="B28" t="s">
        <v>248</v>
      </c>
      <c r="C28" s="16"/>
      <c r="D28" s="16"/>
      <c r="E28" s="16"/>
    </row>
    <row r="29" spans="2:19">
      <c r="B29" t="s">
        <v>249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7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971557.53</v>
      </c>
      <c r="I11" s="7"/>
      <c r="J11" s="75">
        <v>10203.060999381813</v>
      </c>
      <c r="K11" s="7"/>
      <c r="L11" s="76">
        <v>1</v>
      </c>
      <c r="M11" s="76">
        <v>3.32E-2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442907.86</v>
      </c>
      <c r="J12" s="81">
        <v>8242.0327353356333</v>
      </c>
      <c r="L12" s="80">
        <v>0.80779999999999996</v>
      </c>
      <c r="M12" s="80">
        <v>2.6800000000000001E-2</v>
      </c>
    </row>
    <row r="13" spans="2:98">
      <c r="B13" t="s">
        <v>687</v>
      </c>
      <c r="C13" t="s">
        <v>688</v>
      </c>
      <c r="D13" t="s">
        <v>123</v>
      </c>
      <c r="E13" t="s">
        <v>689</v>
      </c>
      <c r="F13" t="s">
        <v>278</v>
      </c>
      <c r="G13" t="s">
        <v>106</v>
      </c>
      <c r="H13" s="77">
        <v>46778.14</v>
      </c>
      <c r="I13" s="77">
        <v>344.99169999999987</v>
      </c>
      <c r="J13" s="77">
        <v>567.89868475820299</v>
      </c>
      <c r="K13" s="87">
        <f>13.3665544810034%/100</f>
        <v>1.33665544810034E-3</v>
      </c>
      <c r="L13" s="78">
        <v>5.57E-2</v>
      </c>
      <c r="M13" s="78">
        <v>1.8E-3</v>
      </c>
    </row>
    <row r="14" spans="2:98">
      <c r="B14" t="s">
        <v>690</v>
      </c>
      <c r="C14" t="s">
        <v>691</v>
      </c>
      <c r="D14" t="s">
        <v>123</v>
      </c>
      <c r="E14" t="s">
        <v>475</v>
      </c>
      <c r="F14" t="s">
        <v>476</v>
      </c>
      <c r="G14" t="s">
        <v>102</v>
      </c>
      <c r="H14" s="77">
        <v>1068</v>
      </c>
      <c r="I14" s="77">
        <v>389.86354799999998</v>
      </c>
      <c r="J14" s="77">
        <v>4.1637426926399996</v>
      </c>
      <c r="K14" s="88">
        <v>6.1999999999999998E-3</v>
      </c>
      <c r="L14" s="78">
        <v>4.0000000000000002E-4</v>
      </c>
      <c r="M14" s="78">
        <v>0</v>
      </c>
    </row>
    <row r="15" spans="2:98">
      <c r="B15" t="s">
        <v>692</v>
      </c>
      <c r="C15" t="s">
        <v>693</v>
      </c>
      <c r="D15" t="s">
        <v>123</v>
      </c>
      <c r="E15" t="s">
        <v>694</v>
      </c>
      <c r="F15" t="s">
        <v>695</v>
      </c>
      <c r="G15" t="s">
        <v>102</v>
      </c>
      <c r="H15" s="77">
        <v>2</v>
      </c>
      <c r="I15" s="77">
        <v>36663758.620690003</v>
      </c>
      <c r="J15" s="77">
        <v>733.27517241379996</v>
      </c>
      <c r="K15" s="88">
        <v>1.8965517241379311E-3</v>
      </c>
      <c r="L15" s="78">
        <v>7.1900000000000006E-2</v>
      </c>
      <c r="M15" s="78">
        <v>2.3999999999999998E-3</v>
      </c>
    </row>
    <row r="16" spans="2:98">
      <c r="B16" t="s">
        <v>696</v>
      </c>
      <c r="C16" t="s">
        <v>697</v>
      </c>
      <c r="D16" t="s">
        <v>123</v>
      </c>
      <c r="E16" t="s">
        <v>698</v>
      </c>
      <c r="F16" t="s">
        <v>403</v>
      </c>
      <c r="G16" t="s">
        <v>106</v>
      </c>
      <c r="H16" s="77">
        <v>677.39</v>
      </c>
      <c r="I16" s="77">
        <v>81081.904999999984</v>
      </c>
      <c r="J16" s="77">
        <v>1932.77808058756</v>
      </c>
      <c r="K16" s="88">
        <f>17.4072513763754%/100</f>
        <v>1.7407251376375399E-3</v>
      </c>
      <c r="L16" s="78">
        <v>0.18940000000000001</v>
      </c>
      <c r="M16" s="78">
        <v>6.3E-3</v>
      </c>
    </row>
    <row r="17" spans="2:13">
      <c r="B17" t="s">
        <v>699</v>
      </c>
      <c r="C17" t="s">
        <v>700</v>
      </c>
      <c r="D17" t="s">
        <v>123</v>
      </c>
      <c r="E17" t="s">
        <v>698</v>
      </c>
      <c r="F17" t="s">
        <v>403</v>
      </c>
      <c r="G17" t="s">
        <v>106</v>
      </c>
      <c r="H17" s="77">
        <v>225800</v>
      </c>
      <c r="I17" s="77">
        <v>100</v>
      </c>
      <c r="J17" s="77">
        <v>794.59019999999998</v>
      </c>
      <c r="K17" s="88">
        <f>19.3589050248269%/100</f>
        <v>1.93589050248269E-3</v>
      </c>
      <c r="L17" s="78">
        <v>7.7899999999999997E-2</v>
      </c>
      <c r="M17" s="78">
        <v>2.5999999999999999E-3</v>
      </c>
    </row>
    <row r="18" spans="2:13">
      <c r="B18" t="s">
        <v>701</v>
      </c>
      <c r="C18" t="s">
        <v>702</v>
      </c>
      <c r="D18" t="s">
        <v>123</v>
      </c>
      <c r="E18" t="s">
        <v>703</v>
      </c>
      <c r="F18" t="s">
        <v>331</v>
      </c>
      <c r="G18" t="s">
        <v>102</v>
      </c>
      <c r="H18" s="77">
        <v>19.329999999999998</v>
      </c>
      <c r="I18" s="77">
        <v>5628100</v>
      </c>
      <c r="J18" s="77">
        <v>1087.91173</v>
      </c>
      <c r="K18" s="88">
        <v>9.7000000000000003E-3</v>
      </c>
      <c r="L18" s="78">
        <v>0.1066</v>
      </c>
      <c r="M18" s="78">
        <v>3.5000000000000001E-3</v>
      </c>
    </row>
    <row r="19" spans="2:13">
      <c r="B19" t="s">
        <v>704</v>
      </c>
      <c r="C19" t="s">
        <v>705</v>
      </c>
      <c r="D19" t="s">
        <v>123</v>
      </c>
      <c r="E19" t="s">
        <v>706</v>
      </c>
      <c r="F19" t="s">
        <v>331</v>
      </c>
      <c r="G19" t="s">
        <v>102</v>
      </c>
      <c r="H19" s="77">
        <v>270</v>
      </c>
      <c r="I19" s="77">
        <v>506658.94614900002</v>
      </c>
      <c r="J19" s="77">
        <v>1367.9791546023</v>
      </c>
      <c r="K19" s="78">
        <v>0</v>
      </c>
      <c r="L19" s="78">
        <v>0.1341</v>
      </c>
      <c r="M19" s="78">
        <v>4.4999999999999997E-3</v>
      </c>
    </row>
    <row r="20" spans="2:13">
      <c r="B20" t="s">
        <v>707</v>
      </c>
      <c r="C20" t="s">
        <v>708</v>
      </c>
      <c r="D20" t="s">
        <v>123</v>
      </c>
      <c r="E20" t="s">
        <v>709</v>
      </c>
      <c r="F20" t="s">
        <v>447</v>
      </c>
      <c r="G20" t="s">
        <v>106</v>
      </c>
      <c r="H20" s="77">
        <v>168293</v>
      </c>
      <c r="I20" s="77">
        <v>296.07694599999934</v>
      </c>
      <c r="J20" s="77">
        <v>1753.43597028113</v>
      </c>
      <c r="K20" s="88">
        <v>1.6726471321177742E-3</v>
      </c>
      <c r="L20" s="78">
        <v>0.1719</v>
      </c>
      <c r="M20" s="78">
        <v>5.7000000000000002E-3</v>
      </c>
    </row>
    <row r="21" spans="2:13">
      <c r="B21" s="79" t="s">
        <v>231</v>
      </c>
      <c r="C21" s="16"/>
      <c r="D21" s="16"/>
      <c r="E21" s="16"/>
      <c r="H21" s="81">
        <v>528649.67000000004</v>
      </c>
      <c r="J21" s="81">
        <v>1961.0282640461794</v>
      </c>
      <c r="L21" s="80">
        <v>0.19220000000000001</v>
      </c>
      <c r="M21" s="80">
        <v>6.4000000000000003E-3</v>
      </c>
    </row>
    <row r="22" spans="2:13">
      <c r="B22" s="79" t="s">
        <v>253</v>
      </c>
      <c r="C22" s="16"/>
      <c r="D22" s="16"/>
      <c r="E22" s="16"/>
      <c r="H22" s="81">
        <v>0</v>
      </c>
      <c r="J22" s="81">
        <v>0</v>
      </c>
      <c r="K22" s="78">
        <v>0</v>
      </c>
      <c r="L22" s="80">
        <v>0</v>
      </c>
      <c r="M22" s="80">
        <v>0</v>
      </c>
    </row>
    <row r="23" spans="2:13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H23" s="77">
        <v>0</v>
      </c>
      <c r="I23" s="77">
        <v>0</v>
      </c>
      <c r="J23" s="77">
        <v>0</v>
      </c>
      <c r="L23" s="78">
        <v>0</v>
      </c>
      <c r="M23" s="78">
        <v>0</v>
      </c>
    </row>
    <row r="24" spans="2:13">
      <c r="B24" s="79" t="s">
        <v>254</v>
      </c>
      <c r="C24" s="16"/>
      <c r="D24" s="16"/>
      <c r="E24" s="16"/>
      <c r="H24" s="81">
        <v>528649.67000000004</v>
      </c>
      <c r="J24" s="81">
        <v>1961.0282640461794</v>
      </c>
      <c r="K24" s="78"/>
      <c r="L24" s="80">
        <v>0.19220000000000001</v>
      </c>
      <c r="M24" s="80">
        <v>6.4000000000000003E-3</v>
      </c>
    </row>
    <row r="25" spans="2:13">
      <c r="B25" t="s">
        <v>710</v>
      </c>
      <c r="C25" t="s">
        <v>711</v>
      </c>
      <c r="D25" t="s">
        <v>123</v>
      </c>
      <c r="E25" t="s">
        <v>712</v>
      </c>
      <c r="F25" t="s">
        <v>713</v>
      </c>
      <c r="G25" t="s">
        <v>110</v>
      </c>
      <c r="H25" s="77">
        <v>512006</v>
      </c>
      <c r="I25" s="77">
        <v>100</v>
      </c>
      <c r="J25" s="77">
        <v>1921.558518</v>
      </c>
      <c r="K25" s="88">
        <v>3.7000000000000002E-3</v>
      </c>
      <c r="L25" s="78">
        <v>0.1883</v>
      </c>
      <c r="M25" s="78">
        <v>6.3E-3</v>
      </c>
    </row>
    <row r="26" spans="2:13">
      <c r="B26" t="s">
        <v>714</v>
      </c>
      <c r="C26" t="s">
        <v>715</v>
      </c>
      <c r="D26" t="s">
        <v>123</v>
      </c>
      <c r="E26" t="s">
        <v>694</v>
      </c>
      <c r="F26" t="s">
        <v>713</v>
      </c>
      <c r="G26" t="s">
        <v>110</v>
      </c>
      <c r="H26" s="77">
        <v>16643.669999999998</v>
      </c>
      <c r="I26" s="77">
        <v>63.188299999999956</v>
      </c>
      <c r="J26" s="77">
        <v>39.469746046179303</v>
      </c>
      <c r="K26" s="88">
        <v>1.5519580261280886E-3</v>
      </c>
      <c r="L26" s="78">
        <v>3.8999999999999998E-3</v>
      </c>
      <c r="M26" s="78">
        <v>1E-4</v>
      </c>
    </row>
    <row r="27" spans="2:13">
      <c r="B27" t="s">
        <v>233</v>
      </c>
      <c r="C27" s="16"/>
      <c r="D27" s="16"/>
      <c r="E27" s="16"/>
    </row>
    <row r="28" spans="2:13">
      <c r="B28" t="s">
        <v>247</v>
      </c>
      <c r="C28" s="16"/>
      <c r="D28" s="16"/>
      <c r="E28" s="16"/>
    </row>
    <row r="29" spans="2:13">
      <c r="B29" t="s">
        <v>248</v>
      </c>
      <c r="C29" s="16"/>
      <c r="D29" s="16"/>
      <c r="E29" s="16"/>
    </row>
    <row r="30" spans="2:13">
      <c r="B30" t="s">
        <v>249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6" workbookViewId="0">
      <selection activeCell="I36" sqref="I3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3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7045215.8399999999</v>
      </c>
      <c r="G11" s="7"/>
      <c r="H11" s="75">
        <v>16497.051246395175</v>
      </c>
      <c r="I11" s="7"/>
      <c r="J11" s="76">
        <v>1</v>
      </c>
      <c r="K11" s="76">
        <v>5.3699999999999998E-2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5244823.95</v>
      </c>
      <c r="H12" s="81">
        <v>8768.644489223765</v>
      </c>
      <c r="J12" s="80">
        <v>0.53149999999999997</v>
      </c>
      <c r="K12" s="80">
        <v>2.86E-2</v>
      </c>
    </row>
    <row r="13" spans="2:53">
      <c r="B13" s="79" t="s">
        <v>716</v>
      </c>
      <c r="C13" s="16"/>
      <c r="F13" s="81">
        <v>845112.15</v>
      </c>
      <c r="H13" s="81">
        <v>3042.7027814299931</v>
      </c>
      <c r="J13" s="80">
        <v>0.18440000000000001</v>
      </c>
      <c r="K13" s="80">
        <v>9.9000000000000008E-3</v>
      </c>
    </row>
    <row r="14" spans="2:53">
      <c r="B14" t="s">
        <v>717</v>
      </c>
      <c r="C14">
        <v>74221</v>
      </c>
      <c r="D14" t="s">
        <v>106</v>
      </c>
      <c r="E14" t="s">
        <v>718</v>
      </c>
      <c r="F14" s="77">
        <v>150350</v>
      </c>
      <c r="G14" s="77">
        <v>103.0635</v>
      </c>
      <c r="H14" s="77">
        <v>545.29006634774998</v>
      </c>
      <c r="I14" s="78">
        <v>7.5700000000000003E-2</v>
      </c>
      <c r="J14" s="78">
        <v>3.3099999999999997E-2</v>
      </c>
      <c r="K14" s="78">
        <v>1.8E-3</v>
      </c>
    </row>
    <row r="15" spans="2:53">
      <c r="B15" t="s">
        <v>719</v>
      </c>
      <c r="C15">
        <v>74173</v>
      </c>
      <c r="D15" t="s">
        <v>106</v>
      </c>
      <c r="E15" t="s">
        <v>720</v>
      </c>
      <c r="F15" s="77">
        <v>62856.31</v>
      </c>
      <c r="G15" s="77">
        <v>75.642328000000077</v>
      </c>
      <c r="H15" s="77">
        <v>167.31429017353801</v>
      </c>
      <c r="I15" s="78">
        <v>0.10349999999999999</v>
      </c>
      <c r="J15" s="78">
        <v>1.01E-2</v>
      </c>
      <c r="K15" s="78">
        <v>5.0000000000000001E-4</v>
      </c>
    </row>
    <row r="16" spans="2:53">
      <c r="B16" t="s">
        <v>721</v>
      </c>
      <c r="C16">
        <v>74243</v>
      </c>
      <c r="D16" t="s">
        <v>106</v>
      </c>
      <c r="E16" t="s">
        <v>720</v>
      </c>
      <c r="F16" s="77">
        <v>79618</v>
      </c>
      <c r="G16" s="77">
        <v>100</v>
      </c>
      <c r="H16" s="77">
        <v>280.17574200000001</v>
      </c>
      <c r="I16" s="78">
        <v>0.10249999999999999</v>
      </c>
      <c r="J16" s="78">
        <v>1.7000000000000001E-2</v>
      </c>
      <c r="K16" s="78">
        <v>8.9999999999999998E-4</v>
      </c>
    </row>
    <row r="17" spans="2:11">
      <c r="B17" t="s">
        <v>722</v>
      </c>
      <c r="C17">
        <v>74216</v>
      </c>
      <c r="D17" t="s">
        <v>106</v>
      </c>
      <c r="E17" t="s">
        <v>723</v>
      </c>
      <c r="F17" s="77">
        <v>183974.2</v>
      </c>
      <c r="G17" s="77">
        <v>78.478763000000029</v>
      </c>
      <c r="H17" s="77">
        <v>508.07560024859498</v>
      </c>
      <c r="I17" s="78">
        <v>1.6000000000000004E-2</v>
      </c>
      <c r="J17" s="78">
        <v>3.0800000000000001E-2</v>
      </c>
      <c r="K17" s="78">
        <v>1.6999999999999999E-3</v>
      </c>
    </row>
    <row r="18" spans="2:11">
      <c r="B18" t="s">
        <v>724</v>
      </c>
      <c r="C18">
        <v>74228</v>
      </c>
      <c r="D18" t="s">
        <v>106</v>
      </c>
      <c r="E18" t="s">
        <v>725</v>
      </c>
      <c r="F18" s="77">
        <v>368313.64</v>
      </c>
      <c r="G18" s="77">
        <v>118.96089799999966</v>
      </c>
      <c r="H18" s="77">
        <v>1541.8470826601099</v>
      </c>
      <c r="I18" s="78">
        <v>5.9200000000000003E-2</v>
      </c>
      <c r="J18" s="78">
        <v>9.35E-2</v>
      </c>
      <c r="K18" s="78">
        <v>5.0000000000000001E-3</v>
      </c>
    </row>
    <row r="19" spans="2:11">
      <c r="B19" s="79" t="s">
        <v>726</v>
      </c>
      <c r="C19" s="16"/>
      <c r="F19" s="81">
        <v>1566756.5</v>
      </c>
      <c r="H19" s="81">
        <v>1607.868818972895</v>
      </c>
      <c r="J19" s="80">
        <v>9.7500000000000003E-2</v>
      </c>
      <c r="K19" s="80">
        <v>5.1999999999999998E-3</v>
      </c>
    </row>
    <row r="20" spans="2:11">
      <c r="B20" t="s">
        <v>727</v>
      </c>
      <c r="C20">
        <v>74233</v>
      </c>
      <c r="D20" t="s">
        <v>102</v>
      </c>
      <c r="E20" t="s">
        <v>728</v>
      </c>
      <c r="F20" s="77">
        <v>1469577</v>
      </c>
      <c r="G20" s="77">
        <v>99.758499999999998</v>
      </c>
      <c r="H20" s="77">
        <v>1466.0279715449999</v>
      </c>
      <c r="I20" s="78">
        <v>0.09</v>
      </c>
      <c r="J20" s="78">
        <v>8.8900000000000007E-2</v>
      </c>
      <c r="K20" s="78">
        <v>4.7999999999999996E-3</v>
      </c>
    </row>
    <row r="21" spans="2:11">
      <c r="B21" t="s">
        <v>729</v>
      </c>
      <c r="C21">
        <v>74177</v>
      </c>
      <c r="D21" t="s">
        <v>102</v>
      </c>
      <c r="E21" t="s">
        <v>730</v>
      </c>
      <c r="F21" s="77">
        <v>97179.5</v>
      </c>
      <c r="G21" s="77">
        <v>145.957581</v>
      </c>
      <c r="H21" s="77">
        <v>141.840847427895</v>
      </c>
      <c r="I21" s="78">
        <v>2.5999999999999999E-2</v>
      </c>
      <c r="J21" s="78">
        <v>8.6E-3</v>
      </c>
      <c r="K21" s="78">
        <v>5.0000000000000001E-4</v>
      </c>
    </row>
    <row r="22" spans="2:11">
      <c r="B22" s="79" t="s">
        <v>731</v>
      </c>
      <c r="C22" s="16"/>
      <c r="F22" s="81">
        <v>773444.8</v>
      </c>
      <c r="H22" s="81">
        <v>1093.0934452115559</v>
      </c>
      <c r="J22" s="80">
        <v>6.6299999999999998E-2</v>
      </c>
      <c r="K22" s="80">
        <v>3.5999999999999999E-3</v>
      </c>
    </row>
    <row r="23" spans="2:11">
      <c r="B23" t="s">
        <v>732</v>
      </c>
      <c r="C23">
        <v>74204</v>
      </c>
      <c r="D23" t="s">
        <v>102</v>
      </c>
      <c r="E23" t="s">
        <v>733</v>
      </c>
      <c r="F23" s="77">
        <v>328670.8</v>
      </c>
      <c r="G23" s="77">
        <v>197.25495699999999</v>
      </c>
      <c r="H23" s="77">
        <v>648.31944521155594</v>
      </c>
      <c r="I23" s="78">
        <v>7.8700000000000006E-2</v>
      </c>
      <c r="J23" s="78">
        <v>3.9300000000000002E-2</v>
      </c>
      <c r="K23" s="78">
        <v>2.0999999999999999E-3</v>
      </c>
    </row>
    <row r="24" spans="2:11">
      <c r="B24" t="s">
        <v>734</v>
      </c>
      <c r="C24">
        <v>74238</v>
      </c>
      <c r="D24" t="s">
        <v>102</v>
      </c>
      <c r="E24" t="s">
        <v>735</v>
      </c>
      <c r="F24" s="77">
        <v>444774</v>
      </c>
      <c r="G24" s="77">
        <v>100</v>
      </c>
      <c r="H24" s="77">
        <v>444.774</v>
      </c>
      <c r="I24" s="78">
        <v>1.89E-2</v>
      </c>
      <c r="J24" s="78">
        <v>2.7E-2</v>
      </c>
      <c r="K24" s="78">
        <v>1.4E-3</v>
      </c>
    </row>
    <row r="25" spans="2:11">
      <c r="B25" s="79" t="s">
        <v>736</v>
      </c>
      <c r="C25" s="16"/>
      <c r="F25" s="81">
        <v>2059510.5</v>
      </c>
      <c r="H25" s="81">
        <v>3024.9794436093212</v>
      </c>
      <c r="J25" s="80">
        <v>0.18340000000000001</v>
      </c>
      <c r="K25" s="80">
        <v>9.9000000000000008E-3</v>
      </c>
    </row>
    <row r="26" spans="2:11">
      <c r="B26" t="s">
        <v>737</v>
      </c>
      <c r="C26">
        <v>74241</v>
      </c>
      <c r="D26" t="s">
        <v>102</v>
      </c>
      <c r="E26" t="s">
        <v>738</v>
      </c>
      <c r="F26" s="77">
        <v>1077533.8600000001</v>
      </c>
      <c r="G26" s="77">
        <v>100.58845300000038</v>
      </c>
      <c r="H26" s="77">
        <v>1083.8746403251901</v>
      </c>
      <c r="I26" s="78">
        <v>5.8299999999999998E-2</v>
      </c>
      <c r="J26" s="78">
        <v>6.5699999999999995E-2</v>
      </c>
      <c r="K26" s="78">
        <v>3.5000000000000001E-3</v>
      </c>
    </row>
    <row r="27" spans="2:11">
      <c r="B27" t="s">
        <v>739</v>
      </c>
      <c r="C27">
        <v>74239</v>
      </c>
      <c r="D27" t="s">
        <v>102</v>
      </c>
      <c r="E27" t="s">
        <v>740</v>
      </c>
      <c r="F27" s="77">
        <v>980052.64</v>
      </c>
      <c r="G27" s="77">
        <v>18.080432999999978</v>
      </c>
      <c r="H27" s="77">
        <v>177.19776093993099</v>
      </c>
      <c r="I27" s="78">
        <v>3.456E-2</v>
      </c>
      <c r="J27" s="78">
        <v>1.0699999999999999E-2</v>
      </c>
      <c r="K27" s="78">
        <v>5.9999999999999995E-4</v>
      </c>
    </row>
    <row r="28" spans="2:11">
      <c r="B28" t="s">
        <v>741</v>
      </c>
      <c r="C28">
        <v>74196</v>
      </c>
      <c r="D28" t="s">
        <v>102</v>
      </c>
      <c r="E28" t="s">
        <v>742</v>
      </c>
      <c r="F28" s="77">
        <v>1924</v>
      </c>
      <c r="G28" s="77">
        <v>91679.160204999993</v>
      </c>
      <c r="H28" s="77">
        <v>1763.9070423441999</v>
      </c>
      <c r="I28" s="78">
        <v>5.6399999999999999E-2</v>
      </c>
      <c r="J28" s="78">
        <v>0.1069</v>
      </c>
      <c r="K28" s="78">
        <v>5.7000000000000002E-3</v>
      </c>
    </row>
    <row r="29" spans="2:11">
      <c r="B29" s="79" t="s">
        <v>231</v>
      </c>
      <c r="C29" s="16"/>
      <c r="F29" s="81">
        <v>1800391.89</v>
      </c>
      <c r="H29" s="81">
        <v>7728.4067571714077</v>
      </c>
      <c r="J29" s="80">
        <v>0.46850000000000003</v>
      </c>
      <c r="K29" s="80">
        <v>2.52E-2</v>
      </c>
    </row>
    <row r="30" spans="2:11">
      <c r="B30" s="79" t="s">
        <v>743</v>
      </c>
      <c r="C30" s="16"/>
      <c r="F30" s="81">
        <v>335495.52</v>
      </c>
      <c r="H30" s="81">
        <v>1437.7922545546501</v>
      </c>
      <c r="J30" s="80">
        <v>8.72E-2</v>
      </c>
      <c r="K30" s="80">
        <v>4.7000000000000002E-3</v>
      </c>
    </row>
    <row r="31" spans="2:11">
      <c r="B31" t="s">
        <v>744</v>
      </c>
      <c r="C31">
        <v>74215</v>
      </c>
      <c r="D31" t="s">
        <v>106</v>
      </c>
      <c r="E31" t="s">
        <v>745</v>
      </c>
      <c r="F31" s="77">
        <v>183156.42</v>
      </c>
      <c r="G31" s="77">
        <v>117.74404499999999</v>
      </c>
      <c r="H31" s="77">
        <v>758.89268132228005</v>
      </c>
      <c r="I31" s="78">
        <v>3.5400000000000001E-2</v>
      </c>
      <c r="J31" s="78">
        <v>4.5999999999999999E-2</v>
      </c>
      <c r="K31" s="78">
        <v>2.5000000000000001E-3</v>
      </c>
    </row>
    <row r="32" spans="2:11">
      <c r="B32" t="s">
        <v>746</v>
      </c>
      <c r="C32">
        <v>74235</v>
      </c>
      <c r="D32" t="s">
        <v>106</v>
      </c>
      <c r="E32" t="s">
        <v>747</v>
      </c>
      <c r="F32" s="77">
        <v>152339.1</v>
      </c>
      <c r="G32" s="77">
        <v>126.6411609999999</v>
      </c>
      <c r="H32" s="77">
        <v>678.89957323237002</v>
      </c>
      <c r="I32" s="78">
        <v>9.4200000000000006E-2</v>
      </c>
      <c r="J32" s="78">
        <v>4.1200000000000001E-2</v>
      </c>
      <c r="K32" s="78">
        <v>2.2000000000000001E-3</v>
      </c>
    </row>
    <row r="33" spans="2:11">
      <c r="B33" s="79" t="s">
        <v>748</v>
      </c>
      <c r="C33" s="16"/>
      <c r="F33" s="81">
        <v>590513.49</v>
      </c>
      <c r="H33" s="81">
        <v>2366.663708618642</v>
      </c>
      <c r="J33" s="80">
        <v>0.14349999999999999</v>
      </c>
      <c r="K33" s="80">
        <v>7.7000000000000002E-3</v>
      </c>
    </row>
    <row r="34" spans="2:11">
      <c r="B34" t="s">
        <v>749</v>
      </c>
      <c r="C34">
        <v>74188</v>
      </c>
      <c r="D34" t="s">
        <v>106</v>
      </c>
      <c r="E34" t="s">
        <v>750</v>
      </c>
      <c r="F34" s="77">
        <v>7500.18</v>
      </c>
      <c r="G34" s="77">
        <v>1083.4059600000007</v>
      </c>
      <c r="H34" s="77">
        <v>285.94478050303201</v>
      </c>
      <c r="I34" s="78">
        <v>1.6E-2</v>
      </c>
      <c r="J34" s="78">
        <v>1.7299999999999999E-2</v>
      </c>
      <c r="K34" s="78">
        <v>8.9999999999999998E-4</v>
      </c>
    </row>
    <row r="35" spans="2:11">
      <c r="B35" t="s">
        <v>751</v>
      </c>
      <c r="C35">
        <v>74246</v>
      </c>
      <c r="D35" t="s">
        <v>106</v>
      </c>
      <c r="E35" t="s">
        <v>752</v>
      </c>
      <c r="F35" s="77">
        <v>500000</v>
      </c>
      <c r="G35" s="77">
        <v>100</v>
      </c>
      <c r="H35" s="77">
        <v>1759.5</v>
      </c>
      <c r="I35" s="78">
        <v>5.0200000000000002E-2</v>
      </c>
      <c r="J35" s="78">
        <v>0.1067</v>
      </c>
      <c r="K35" s="78">
        <v>5.7000000000000002E-3</v>
      </c>
    </row>
    <row r="36" spans="2:11">
      <c r="B36" t="s">
        <v>753</v>
      </c>
      <c r="C36">
        <v>74189</v>
      </c>
      <c r="D36" t="s">
        <v>106</v>
      </c>
      <c r="E36" t="s">
        <v>754</v>
      </c>
      <c r="F36" s="77">
        <v>83013.31</v>
      </c>
      <c r="G36" s="77">
        <v>109.95984799999987</v>
      </c>
      <c r="H36" s="77">
        <v>321.21892811561003</v>
      </c>
      <c r="I36" s="78">
        <v>4.4900000000000002E-2</v>
      </c>
      <c r="J36" s="78">
        <v>1.95E-2</v>
      </c>
      <c r="K36" s="78">
        <v>1E-3</v>
      </c>
    </row>
    <row r="37" spans="2:11">
      <c r="B37" s="79" t="s">
        <v>755</v>
      </c>
      <c r="C37" s="16"/>
      <c r="F37" s="81">
        <v>539363.41</v>
      </c>
      <c r="H37" s="81">
        <v>2140.4092759479399</v>
      </c>
      <c r="J37" s="80">
        <v>0.12970000000000001</v>
      </c>
      <c r="K37" s="80">
        <v>7.0000000000000001E-3</v>
      </c>
    </row>
    <row r="38" spans="2:11">
      <c r="B38" t="s">
        <v>756</v>
      </c>
      <c r="C38">
        <v>74242</v>
      </c>
      <c r="D38" t="s">
        <v>110</v>
      </c>
      <c r="E38" t="s">
        <v>757</v>
      </c>
      <c r="F38" s="77">
        <v>257261</v>
      </c>
      <c r="G38" s="77">
        <v>100</v>
      </c>
      <c r="H38" s="77">
        <v>965.50053300000002</v>
      </c>
      <c r="I38" s="78">
        <v>0.127</v>
      </c>
      <c r="J38" s="78">
        <v>5.8500000000000003E-2</v>
      </c>
      <c r="K38" s="78">
        <v>3.0999999999999999E-3</v>
      </c>
    </row>
    <row r="39" spans="2:11">
      <c r="B39" t="s">
        <v>758</v>
      </c>
      <c r="C39">
        <v>74237</v>
      </c>
      <c r="D39" t="s">
        <v>113</v>
      </c>
      <c r="E39" t="s">
        <v>759</v>
      </c>
      <c r="F39" s="77">
        <v>282102.40999999997</v>
      </c>
      <c r="G39" s="77">
        <v>98.282767999999763</v>
      </c>
      <c r="H39" s="77">
        <v>1174.90874294794</v>
      </c>
      <c r="I39" s="78">
        <v>4.5400000000000003E-2</v>
      </c>
      <c r="J39" s="78">
        <v>7.1199999999999999E-2</v>
      </c>
      <c r="K39" s="78">
        <v>3.8E-3</v>
      </c>
    </row>
    <row r="40" spans="2:11">
      <c r="B40" s="79" t="s">
        <v>760</v>
      </c>
      <c r="C40" s="16"/>
      <c r="F40" s="81">
        <v>335019.46999999997</v>
      </c>
      <c r="H40" s="81">
        <v>1783.5415180501759</v>
      </c>
      <c r="J40" s="80">
        <v>0.1081</v>
      </c>
      <c r="K40" s="80">
        <v>5.7999999999999996E-3</v>
      </c>
    </row>
    <row r="41" spans="2:11">
      <c r="B41" t="s">
        <v>761</v>
      </c>
      <c r="C41">
        <v>74205</v>
      </c>
      <c r="D41" t="s">
        <v>110</v>
      </c>
      <c r="E41" t="s">
        <v>762</v>
      </c>
      <c r="F41" s="77">
        <v>79211</v>
      </c>
      <c r="G41" s="77">
        <v>223.97339899999994</v>
      </c>
      <c r="H41" s="77">
        <v>665.82561876433294</v>
      </c>
      <c r="I41" s="78">
        <v>0.19639999999999999</v>
      </c>
      <c r="J41" s="78">
        <v>4.0399999999999998E-2</v>
      </c>
      <c r="K41" s="78">
        <v>2.2000000000000001E-3</v>
      </c>
    </row>
    <row r="42" spans="2:11">
      <c r="B42" t="s">
        <v>763</v>
      </c>
      <c r="C42">
        <v>74207</v>
      </c>
      <c r="D42" t="s">
        <v>106</v>
      </c>
      <c r="E42" t="s">
        <v>764</v>
      </c>
      <c r="F42" s="77">
        <v>88845.47</v>
      </c>
      <c r="G42" s="77">
        <v>158.26887600000012</v>
      </c>
      <c r="H42" s="77">
        <v>494.823223418883</v>
      </c>
      <c r="I42" s="78">
        <v>1.1111111111111111E-3</v>
      </c>
      <c r="J42" s="78">
        <v>0.03</v>
      </c>
      <c r="K42" s="78">
        <v>1.6000000000000001E-3</v>
      </c>
    </row>
    <row r="43" spans="2:11">
      <c r="B43" t="s">
        <v>765</v>
      </c>
      <c r="C43">
        <v>74240</v>
      </c>
      <c r="D43" t="s">
        <v>110</v>
      </c>
      <c r="E43" t="s">
        <v>752</v>
      </c>
      <c r="F43" s="77">
        <v>166963</v>
      </c>
      <c r="G43" s="77">
        <v>99.406417000000062</v>
      </c>
      <c r="H43" s="77">
        <v>622.89267586695996</v>
      </c>
      <c r="I43" s="78">
        <v>3.04E-2</v>
      </c>
      <c r="J43" s="78">
        <v>3.78E-2</v>
      </c>
      <c r="K43" s="78">
        <v>2E-3</v>
      </c>
    </row>
    <row r="44" spans="2:11">
      <c r="B44" t="s">
        <v>233</v>
      </c>
      <c r="C44" s="16"/>
    </row>
    <row r="45" spans="2:11">
      <c r="B45" t="s">
        <v>247</v>
      </c>
      <c r="C45" s="16"/>
    </row>
    <row r="46" spans="2:11">
      <c r="B46" t="s">
        <v>248</v>
      </c>
      <c r="C46" s="16"/>
    </row>
    <row r="47" spans="2:11">
      <c r="B47" t="s">
        <v>249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24304.66</v>
      </c>
      <c r="H11" s="7"/>
      <c r="I11" s="75">
        <v>107.03074020997153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766</v>
      </c>
      <c r="C12" s="16"/>
      <c r="D12" s="16"/>
      <c r="G12" s="81">
        <v>24304.66</v>
      </c>
      <c r="I12" s="81">
        <v>107.03074020997153</v>
      </c>
      <c r="K12" s="80">
        <v>1</v>
      </c>
      <c r="L12" s="80">
        <v>2.9999999999999997E-4</v>
      </c>
    </row>
    <row r="13" spans="2:59">
      <c r="B13" t="s">
        <v>767</v>
      </c>
      <c r="C13" t="s">
        <v>768</v>
      </c>
      <c r="D13" t="s">
        <v>278</v>
      </c>
      <c r="E13" t="s">
        <v>106</v>
      </c>
      <c r="F13" t="s">
        <v>769</v>
      </c>
      <c r="G13" s="77">
        <v>1832.14</v>
      </c>
      <c r="H13" s="77">
        <v>66.982200000000006</v>
      </c>
      <c r="I13" s="77">
        <v>4.3185438226825204</v>
      </c>
      <c r="J13" s="78">
        <v>0</v>
      </c>
      <c r="K13" s="78">
        <v>4.0300000000000002E-2</v>
      </c>
      <c r="L13" s="78">
        <v>0</v>
      </c>
    </row>
    <row r="14" spans="2:59">
      <c r="B14" t="s">
        <v>770</v>
      </c>
      <c r="C14" t="s">
        <v>771</v>
      </c>
      <c r="D14" t="s">
        <v>278</v>
      </c>
      <c r="E14" t="s">
        <v>106</v>
      </c>
      <c r="F14" t="s">
        <v>772</v>
      </c>
      <c r="G14" s="77">
        <v>22472.52</v>
      </c>
      <c r="H14" s="77">
        <v>129.88260000000014</v>
      </c>
      <c r="I14" s="77">
        <v>102.712196387289</v>
      </c>
      <c r="J14" s="78">
        <v>0</v>
      </c>
      <c r="K14" s="78">
        <v>0.9597</v>
      </c>
      <c r="L14" s="78">
        <v>2.9999999999999997E-4</v>
      </c>
    </row>
    <row r="15" spans="2:59">
      <c r="B15" s="79" t="s">
        <v>652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233</v>
      </c>
      <c r="C17" s="16"/>
      <c r="D17" s="16"/>
    </row>
    <row r="18" spans="2:4">
      <c r="B18" t="s">
        <v>247</v>
      </c>
      <c r="C18" s="16"/>
      <c r="D18" s="16"/>
    </row>
    <row r="19" spans="2:4">
      <c r="B19" t="s">
        <v>248</v>
      </c>
      <c r="C19" s="16"/>
      <c r="D19" s="16"/>
    </row>
    <row r="20" spans="2:4">
      <c r="B20" t="s">
        <v>249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653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654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653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247</v>
      </c>
      <c r="C35" s="16"/>
      <c r="D35" s="16"/>
    </row>
    <row r="36" spans="2:12">
      <c r="B36" t="s">
        <v>248</v>
      </c>
      <c r="C36" s="16"/>
      <c r="D36" s="16"/>
    </row>
    <row r="37" spans="2:12">
      <c r="B37" t="s">
        <v>249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-11496880</v>
      </c>
      <c r="H11" s="7"/>
      <c r="I11" s="75">
        <v>-1964.5581522362427</v>
      </c>
      <c r="J11" s="76">
        <v>1</v>
      </c>
      <c r="K11" s="76">
        <v>-6.4000000000000003E-3</v>
      </c>
      <c r="AW11" s="16"/>
    </row>
    <row r="12" spans="2:49">
      <c r="B12" s="79" t="s">
        <v>204</v>
      </c>
      <c r="C12" s="16"/>
      <c r="D12" s="16"/>
      <c r="G12" s="81">
        <v>-11496880</v>
      </c>
      <c r="I12" s="81">
        <v>-1964.5581522362427</v>
      </c>
      <c r="J12" s="80">
        <v>1</v>
      </c>
      <c r="K12" s="80">
        <v>-6.4000000000000003E-3</v>
      </c>
    </row>
    <row r="13" spans="2:49">
      <c r="B13" s="79" t="s">
        <v>653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654</v>
      </c>
      <c r="C15" s="16"/>
      <c r="D15" s="16"/>
      <c r="G15" s="81">
        <v>-11370058</v>
      </c>
      <c r="I15" s="81">
        <v>-1938.9199735957116</v>
      </c>
      <c r="J15" s="80">
        <v>0.9869</v>
      </c>
      <c r="K15" s="80">
        <v>-6.3E-3</v>
      </c>
    </row>
    <row r="16" spans="2:49">
      <c r="B16" t="s">
        <v>774</v>
      </c>
      <c r="C16" t="s">
        <v>775</v>
      </c>
      <c r="D16" t="s">
        <v>123</v>
      </c>
      <c r="E16" t="s">
        <v>110</v>
      </c>
      <c r="F16" t="s">
        <v>776</v>
      </c>
      <c r="G16" s="77">
        <v>-2369445</v>
      </c>
      <c r="H16" s="77">
        <v>31.19417278415532</v>
      </c>
      <c r="I16" s="77">
        <v>-739.128767325529</v>
      </c>
      <c r="J16" s="78">
        <v>0.37619999999999998</v>
      </c>
      <c r="K16" s="78">
        <v>-2.3999999999999998E-3</v>
      </c>
    </row>
    <row r="17" spans="2:11">
      <c r="B17" t="s">
        <v>777</v>
      </c>
      <c r="C17" t="s">
        <v>778</v>
      </c>
      <c r="D17" t="s">
        <v>123</v>
      </c>
      <c r="E17" t="s">
        <v>110</v>
      </c>
      <c r="F17" t="s">
        <v>776</v>
      </c>
      <c r="G17" s="77">
        <v>-250225</v>
      </c>
      <c r="H17" s="77">
        <v>31.034511679687121</v>
      </c>
      <c r="I17" s="77">
        <v>-77.656106850497096</v>
      </c>
      <c r="J17" s="78">
        <v>3.95E-2</v>
      </c>
      <c r="K17" s="78">
        <v>-2.9999999999999997E-4</v>
      </c>
    </row>
    <row r="18" spans="2:11">
      <c r="B18" t="s">
        <v>779</v>
      </c>
      <c r="C18" t="s">
        <v>780</v>
      </c>
      <c r="D18" t="s">
        <v>123</v>
      </c>
      <c r="E18" t="s">
        <v>106</v>
      </c>
      <c r="F18" t="s">
        <v>776</v>
      </c>
      <c r="G18" s="77">
        <v>-9983000</v>
      </c>
      <c r="H18" s="77">
        <v>10.957817524492036</v>
      </c>
      <c r="I18" s="77">
        <v>-1093.91892347004</v>
      </c>
      <c r="J18" s="78">
        <v>0.55679999999999996</v>
      </c>
      <c r="K18" s="78">
        <v>-3.5999999999999999E-3</v>
      </c>
    </row>
    <row r="19" spans="2:11">
      <c r="B19" t="s">
        <v>781</v>
      </c>
      <c r="C19" t="s">
        <v>782</v>
      </c>
      <c r="D19" t="s">
        <v>123</v>
      </c>
      <c r="E19" t="s">
        <v>106</v>
      </c>
      <c r="F19" t="s">
        <v>783</v>
      </c>
      <c r="G19" s="77">
        <v>-1500000</v>
      </c>
      <c r="H19" s="77">
        <v>10.887966742732667</v>
      </c>
      <c r="I19" s="77">
        <v>-163.31950114099001</v>
      </c>
      <c r="J19" s="78">
        <v>8.3099999999999993E-2</v>
      </c>
      <c r="K19" s="78">
        <v>-5.0000000000000001E-4</v>
      </c>
    </row>
    <row r="20" spans="2:11">
      <c r="B20" t="s">
        <v>784</v>
      </c>
      <c r="C20" t="s">
        <v>785</v>
      </c>
      <c r="D20" t="s">
        <v>123</v>
      </c>
      <c r="E20" t="s">
        <v>106</v>
      </c>
      <c r="F20" t="s">
        <v>776</v>
      </c>
      <c r="G20" s="77">
        <v>-224000</v>
      </c>
      <c r="H20" s="77">
        <v>10.77721736420116</v>
      </c>
      <c r="I20" s="77">
        <v>-24.1409668958106</v>
      </c>
      <c r="J20" s="78">
        <v>1.23E-2</v>
      </c>
      <c r="K20" s="78">
        <v>-1E-4</v>
      </c>
    </row>
    <row r="21" spans="2:11">
      <c r="B21" t="s">
        <v>786</v>
      </c>
      <c r="C21" t="s">
        <v>787</v>
      </c>
      <c r="D21" t="s">
        <v>123</v>
      </c>
      <c r="E21" t="s">
        <v>106</v>
      </c>
      <c r="F21" t="s">
        <v>788</v>
      </c>
      <c r="G21" s="77">
        <v>1900000</v>
      </c>
      <c r="H21" s="77">
        <v>10.359093513353001</v>
      </c>
      <c r="I21" s="77">
        <v>196.82277675370699</v>
      </c>
      <c r="J21" s="78">
        <v>-0.1002</v>
      </c>
      <c r="K21" s="78">
        <v>5.9999999999999995E-4</v>
      </c>
    </row>
    <row r="22" spans="2:11">
      <c r="B22" t="s">
        <v>789</v>
      </c>
      <c r="C22" t="s">
        <v>790</v>
      </c>
      <c r="D22" t="s">
        <v>123</v>
      </c>
      <c r="E22" t="s">
        <v>106</v>
      </c>
      <c r="F22" t="s">
        <v>791</v>
      </c>
      <c r="G22" s="77">
        <v>460000</v>
      </c>
      <c r="H22" s="77">
        <v>8.6427494328713479</v>
      </c>
      <c r="I22" s="77">
        <v>39.756647391208197</v>
      </c>
      <c r="J22" s="78">
        <v>-2.0199999999999999E-2</v>
      </c>
      <c r="K22" s="78">
        <v>1E-4</v>
      </c>
    </row>
    <row r="23" spans="2:11">
      <c r="B23" t="s">
        <v>792</v>
      </c>
      <c r="C23" t="s">
        <v>793</v>
      </c>
      <c r="D23" t="s">
        <v>123</v>
      </c>
      <c r="E23" t="s">
        <v>106</v>
      </c>
      <c r="F23" t="s">
        <v>794</v>
      </c>
      <c r="G23" s="77">
        <v>410000</v>
      </c>
      <c r="H23" s="77">
        <v>3.1045531052255853</v>
      </c>
      <c r="I23" s="77">
        <v>12.728667731424901</v>
      </c>
      <c r="J23" s="78">
        <v>-6.4999999999999997E-3</v>
      </c>
      <c r="K23" s="78">
        <v>0</v>
      </c>
    </row>
    <row r="24" spans="2:11">
      <c r="B24" t="s">
        <v>795</v>
      </c>
      <c r="C24" t="s">
        <v>796</v>
      </c>
      <c r="D24" t="s">
        <v>123</v>
      </c>
      <c r="E24" t="s">
        <v>106</v>
      </c>
      <c r="F24" t="s">
        <v>797</v>
      </c>
      <c r="G24" s="77">
        <v>770000</v>
      </c>
      <c r="H24" s="77">
        <v>2.0567824951353115</v>
      </c>
      <c r="I24" s="77">
        <v>15.837225212541901</v>
      </c>
      <c r="J24" s="78">
        <v>-8.0999999999999996E-3</v>
      </c>
      <c r="K24" s="78">
        <v>1E-4</v>
      </c>
    </row>
    <row r="25" spans="2:11">
      <c r="B25" t="s">
        <v>798</v>
      </c>
      <c r="C25" t="s">
        <v>799</v>
      </c>
      <c r="D25" t="s">
        <v>123</v>
      </c>
      <c r="E25" t="s">
        <v>106</v>
      </c>
      <c r="F25" t="s">
        <v>800</v>
      </c>
      <c r="G25" s="77">
        <v>-1040000</v>
      </c>
      <c r="H25" s="77">
        <v>1.6775844955708845</v>
      </c>
      <c r="I25" s="77">
        <v>-17.446878753937199</v>
      </c>
      <c r="J25" s="78">
        <v>8.8999999999999999E-3</v>
      </c>
      <c r="K25" s="78">
        <v>-1E-4</v>
      </c>
    </row>
    <row r="26" spans="2:11">
      <c r="B26" t="s">
        <v>801</v>
      </c>
      <c r="C26" t="s">
        <v>802</v>
      </c>
      <c r="D26" t="s">
        <v>123</v>
      </c>
      <c r="E26" t="s">
        <v>106</v>
      </c>
      <c r="F26" t="s">
        <v>803</v>
      </c>
      <c r="G26" s="77">
        <v>-890000</v>
      </c>
      <c r="H26" s="77">
        <v>-0.41751166427288089</v>
      </c>
      <c r="I26" s="77">
        <v>3.71585381202864</v>
      </c>
      <c r="J26" s="78">
        <v>-1.9E-3</v>
      </c>
      <c r="K26" s="78">
        <v>0</v>
      </c>
    </row>
    <row r="27" spans="2:11">
      <c r="B27" t="s">
        <v>804</v>
      </c>
      <c r="C27" t="s">
        <v>805</v>
      </c>
      <c r="D27" t="s">
        <v>123</v>
      </c>
      <c r="E27" t="s">
        <v>106</v>
      </c>
      <c r="F27" t="s">
        <v>806</v>
      </c>
      <c r="G27" s="77">
        <v>1500000</v>
      </c>
      <c r="H27" s="77">
        <v>-2.8626947039475268</v>
      </c>
      <c r="I27" s="77">
        <v>-42.940420559212903</v>
      </c>
      <c r="J27" s="78">
        <v>2.1899999999999999E-2</v>
      </c>
      <c r="K27" s="78">
        <v>-1E-4</v>
      </c>
    </row>
    <row r="28" spans="2:11">
      <c r="B28" t="s">
        <v>807</v>
      </c>
      <c r="C28" t="s">
        <v>808</v>
      </c>
      <c r="D28" t="s">
        <v>123</v>
      </c>
      <c r="E28" t="s">
        <v>113</v>
      </c>
      <c r="F28" t="s">
        <v>776</v>
      </c>
      <c r="G28" s="77">
        <v>-153388</v>
      </c>
      <c r="H28" s="77">
        <v>32.094805004697434</v>
      </c>
      <c r="I28" s="77">
        <v>-49.229579500605297</v>
      </c>
      <c r="J28" s="78">
        <v>2.5100000000000001E-2</v>
      </c>
      <c r="K28" s="78">
        <v>-2.0000000000000001E-4</v>
      </c>
    </row>
    <row r="29" spans="2:11">
      <c r="B29" s="79" t="s">
        <v>773</v>
      </c>
      <c r="C29" s="16"/>
      <c r="D29" s="16"/>
      <c r="G29" s="81">
        <v>-126822</v>
      </c>
      <c r="I29" s="81">
        <v>-25.638178640531201</v>
      </c>
      <c r="J29" s="80">
        <v>1.3100000000000001E-2</v>
      </c>
      <c r="K29" s="80">
        <v>-1E-4</v>
      </c>
    </row>
    <row r="30" spans="2:11">
      <c r="B30" t="s">
        <v>809</v>
      </c>
      <c r="C30" t="s">
        <v>810</v>
      </c>
      <c r="D30" t="s">
        <v>123</v>
      </c>
      <c r="E30" t="s">
        <v>113</v>
      </c>
      <c r="F30" t="s">
        <v>776</v>
      </c>
      <c r="G30" s="77">
        <v>-126822</v>
      </c>
      <c r="H30" s="77">
        <v>20.215876299483686</v>
      </c>
      <c r="I30" s="77">
        <v>-25.638178640531201</v>
      </c>
      <c r="J30" s="78">
        <v>1.3100000000000001E-2</v>
      </c>
      <c r="K30" s="78">
        <v>-1E-4</v>
      </c>
    </row>
    <row r="31" spans="2:11">
      <c r="B31" s="79" t="s">
        <v>655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226</v>
      </c>
      <c r="C32" t="s">
        <v>226</v>
      </c>
      <c r="D32" t="s">
        <v>226</v>
      </c>
      <c r="E32" t="s">
        <v>226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255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E34" t="s">
        <v>226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231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s="79" t="s">
        <v>653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226</v>
      </c>
      <c r="C37" t="s">
        <v>226</v>
      </c>
      <c r="D37" t="s">
        <v>226</v>
      </c>
      <c r="E37" t="s">
        <v>226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656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226</v>
      </c>
      <c r="C39" t="s">
        <v>226</v>
      </c>
      <c r="D39" t="s">
        <v>226</v>
      </c>
      <c r="E39" t="s">
        <v>226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655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226</v>
      </c>
      <c r="C41" t="s">
        <v>226</v>
      </c>
      <c r="D41" t="s">
        <v>226</v>
      </c>
      <c r="E41" t="s">
        <v>226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255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226</v>
      </c>
      <c r="C43" t="s">
        <v>226</v>
      </c>
      <c r="D43" t="s">
        <v>226</v>
      </c>
      <c r="E43" t="s">
        <v>226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t="s">
        <v>233</v>
      </c>
      <c r="C44" s="16"/>
      <c r="D44" s="16"/>
    </row>
    <row r="45" spans="2:11">
      <c r="B45" t="s">
        <v>247</v>
      </c>
      <c r="C45" s="16"/>
      <c r="D45" s="16"/>
    </row>
    <row r="46" spans="2:11">
      <c r="B46" t="s">
        <v>248</v>
      </c>
      <c r="C46" s="16"/>
      <c r="D46" s="16"/>
    </row>
    <row r="47" spans="2:11">
      <c r="B47" t="s">
        <v>249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247</v>
      </c>
      <c r="D41" s="16"/>
    </row>
    <row r="42" spans="2:17">
      <c r="B42" t="s">
        <v>248</v>
      </c>
      <c r="D42" s="16"/>
    </row>
    <row r="43" spans="2:17">
      <c r="B43" t="s">
        <v>249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0.14000000000000001</v>
      </c>
      <c r="J11" s="18"/>
      <c r="K11" s="18"/>
      <c r="L11" s="18"/>
      <c r="M11" s="76">
        <v>7.2700000000000001E-2</v>
      </c>
      <c r="N11" s="75">
        <v>214542.14</v>
      </c>
      <c r="O11" s="7"/>
      <c r="P11" s="75">
        <v>337.80837743811998</v>
      </c>
      <c r="Q11" s="76">
        <v>1</v>
      </c>
      <c r="R11" s="76">
        <v>1.1000000000000001E-3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0.14000000000000001</v>
      </c>
      <c r="M12" s="80">
        <v>7.2700000000000001E-2</v>
      </c>
      <c r="N12" s="81">
        <v>214542.14</v>
      </c>
      <c r="P12" s="81">
        <v>337.80837743811998</v>
      </c>
      <c r="Q12" s="80">
        <v>1</v>
      </c>
      <c r="R12" s="80">
        <v>1.1000000000000001E-3</v>
      </c>
    </row>
    <row r="13" spans="2:60">
      <c r="B13" s="79" t="s">
        <v>811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226</v>
      </c>
      <c r="D14" t="s">
        <v>226</v>
      </c>
      <c r="F14" t="s">
        <v>226</v>
      </c>
      <c r="I14" s="77">
        <v>0</v>
      </c>
      <c r="J14" t="s">
        <v>226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812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226</v>
      </c>
      <c r="D16" t="s">
        <v>226</v>
      </c>
      <c r="F16" t="s">
        <v>226</v>
      </c>
      <c r="I16" s="77">
        <v>0</v>
      </c>
      <c r="J16" t="s">
        <v>226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813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226</v>
      </c>
      <c r="D18" t="s">
        <v>226</v>
      </c>
      <c r="F18" t="s">
        <v>226</v>
      </c>
      <c r="I18" s="77">
        <v>0</v>
      </c>
      <c r="J18" t="s">
        <v>226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814</v>
      </c>
      <c r="I19" s="81">
        <v>0.14000000000000001</v>
      </c>
      <c r="M19" s="80">
        <v>7.2700000000000001E-2</v>
      </c>
      <c r="N19" s="81">
        <v>214542.14</v>
      </c>
      <c r="P19" s="81">
        <v>337.80837743811998</v>
      </c>
      <c r="Q19" s="80">
        <v>1</v>
      </c>
      <c r="R19" s="80">
        <v>1.1000000000000001E-3</v>
      </c>
    </row>
    <row r="20" spans="2:18">
      <c r="B20" t="s">
        <v>815</v>
      </c>
      <c r="C20" t="s">
        <v>816</v>
      </c>
      <c r="D20" t="s">
        <v>817</v>
      </c>
      <c r="E20" t="s">
        <v>694</v>
      </c>
      <c r="F20" t="s">
        <v>818</v>
      </c>
      <c r="G20" t="s">
        <v>819</v>
      </c>
      <c r="H20" t="s">
        <v>820</v>
      </c>
      <c r="J20" t="s">
        <v>695</v>
      </c>
      <c r="K20" t="s">
        <v>102</v>
      </c>
      <c r="L20" s="78">
        <v>0</v>
      </c>
      <c r="M20" s="78">
        <v>0</v>
      </c>
      <c r="N20" s="77">
        <v>28267.8</v>
      </c>
      <c r="O20" s="77">
        <v>543.13725499999998</v>
      </c>
      <c r="P20" s="77">
        <v>153.53295296888999</v>
      </c>
      <c r="Q20" s="78">
        <v>0.45450000000000002</v>
      </c>
      <c r="R20" s="78">
        <v>5.0000000000000001E-4</v>
      </c>
    </row>
    <row r="21" spans="2:18">
      <c r="B21" t="s">
        <v>821</v>
      </c>
      <c r="C21" t="s">
        <v>816</v>
      </c>
      <c r="D21" t="s">
        <v>822</v>
      </c>
      <c r="E21" t="s">
        <v>694</v>
      </c>
      <c r="F21" t="s">
        <v>818</v>
      </c>
      <c r="G21" t="s">
        <v>823</v>
      </c>
      <c r="H21" t="s">
        <v>820</v>
      </c>
      <c r="I21" s="77">
        <v>0.25</v>
      </c>
      <c r="J21" t="s">
        <v>695</v>
      </c>
      <c r="K21" t="s">
        <v>102</v>
      </c>
      <c r="L21" s="78">
        <v>7.0000000000000007E-2</v>
      </c>
      <c r="M21" s="78">
        <v>0.1333</v>
      </c>
      <c r="N21" s="77">
        <v>186274.34</v>
      </c>
      <c r="O21" s="77">
        <v>98.92689700000011</v>
      </c>
      <c r="P21" s="77">
        <v>184.27542446922999</v>
      </c>
      <c r="Q21" s="78">
        <v>0.54549999999999998</v>
      </c>
      <c r="R21" s="78">
        <v>5.9999999999999995E-4</v>
      </c>
    </row>
    <row r="22" spans="2:18">
      <c r="B22" s="79" t="s">
        <v>824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226</v>
      </c>
      <c r="D23" t="s">
        <v>226</v>
      </c>
      <c r="F23" t="s">
        <v>226</v>
      </c>
      <c r="I23" s="77">
        <v>0</v>
      </c>
      <c r="J23" t="s">
        <v>226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825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826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226</v>
      </c>
      <c r="D26" t="s">
        <v>226</v>
      </c>
      <c r="F26" t="s">
        <v>226</v>
      </c>
      <c r="I26" s="77">
        <v>0</v>
      </c>
      <c r="J26" t="s">
        <v>226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827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226</v>
      </c>
      <c r="D28" t="s">
        <v>226</v>
      </c>
      <c r="F28" t="s">
        <v>226</v>
      </c>
      <c r="I28" s="77">
        <v>0</v>
      </c>
      <c r="J28" t="s">
        <v>226</v>
      </c>
      <c r="K28" t="s">
        <v>226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828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226</v>
      </c>
      <c r="D30" t="s">
        <v>226</v>
      </c>
      <c r="F30" t="s">
        <v>226</v>
      </c>
      <c r="I30" s="77">
        <v>0</v>
      </c>
      <c r="J30" t="s">
        <v>226</v>
      </c>
      <c r="K30" t="s">
        <v>226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829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226</v>
      </c>
      <c r="D32" t="s">
        <v>226</v>
      </c>
      <c r="F32" t="s">
        <v>226</v>
      </c>
      <c r="I32" s="77">
        <v>0</v>
      </c>
      <c r="J32" t="s">
        <v>226</v>
      </c>
      <c r="K32" t="s">
        <v>226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830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226</v>
      </c>
      <c r="D35" t="s">
        <v>226</v>
      </c>
      <c r="F35" t="s">
        <v>226</v>
      </c>
      <c r="I35" s="77">
        <v>0</v>
      </c>
      <c r="J35" t="s">
        <v>226</v>
      </c>
      <c r="K35" t="s">
        <v>226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813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226</v>
      </c>
      <c r="D37" t="s">
        <v>226</v>
      </c>
      <c r="F37" t="s">
        <v>226</v>
      </c>
      <c r="I37" s="77">
        <v>0</v>
      </c>
      <c r="J37" t="s">
        <v>226</v>
      </c>
      <c r="K37" t="s">
        <v>226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814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226</v>
      </c>
      <c r="D39" t="s">
        <v>226</v>
      </c>
      <c r="F39" t="s">
        <v>226</v>
      </c>
      <c r="I39" s="77">
        <v>0</v>
      </c>
      <c r="J39" t="s">
        <v>226</v>
      </c>
      <c r="K39" t="s">
        <v>226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829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226</v>
      </c>
      <c r="D41" t="s">
        <v>226</v>
      </c>
      <c r="F41" t="s">
        <v>226</v>
      </c>
      <c r="I41" s="77">
        <v>0</v>
      </c>
      <c r="J41" t="s">
        <v>226</v>
      </c>
      <c r="K41" t="s">
        <v>226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233</v>
      </c>
    </row>
    <row r="43" spans="2:18">
      <c r="B43" t="s">
        <v>247</v>
      </c>
    </row>
    <row r="44" spans="2:18">
      <c r="B44" t="s">
        <v>248</v>
      </c>
    </row>
    <row r="45" spans="2:18">
      <c r="B45" t="s">
        <v>249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0.02</v>
      </c>
      <c r="H11" s="7"/>
      <c r="I11" s="7"/>
      <c r="J11" s="76">
        <v>4.9500000000000002E-2</v>
      </c>
      <c r="K11" s="75">
        <v>186794</v>
      </c>
      <c r="L11" s="7"/>
      <c r="M11" s="75">
        <v>662.51235738951402</v>
      </c>
      <c r="N11" s="76">
        <v>1</v>
      </c>
      <c r="O11" s="76">
        <v>2.2000000000000001E-3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0.02</v>
      </c>
      <c r="J12" s="80">
        <v>4.9500000000000002E-2</v>
      </c>
      <c r="K12" s="81">
        <v>186794</v>
      </c>
      <c r="M12" s="81">
        <v>662.51235738951402</v>
      </c>
      <c r="N12" s="80">
        <v>1</v>
      </c>
      <c r="O12" s="80">
        <v>2.2000000000000001E-3</v>
      </c>
    </row>
    <row r="13" spans="2:64">
      <c r="B13" s="79" t="s">
        <v>683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684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831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832</v>
      </c>
      <c r="G19" s="81">
        <v>0.02</v>
      </c>
      <c r="J19" s="80">
        <v>4.9500000000000002E-2</v>
      </c>
      <c r="K19" s="81">
        <v>186794</v>
      </c>
      <c r="M19" s="81">
        <v>662.51235738951402</v>
      </c>
      <c r="N19" s="80">
        <v>1</v>
      </c>
      <c r="O19" s="80">
        <v>2.2000000000000001E-3</v>
      </c>
    </row>
    <row r="20" spans="2:15">
      <c r="B20" t="s">
        <v>833</v>
      </c>
      <c r="C20" t="s">
        <v>834</v>
      </c>
      <c r="D20" t="s">
        <v>213</v>
      </c>
      <c r="E20" t="s">
        <v>835</v>
      </c>
      <c r="F20" t="s">
        <v>210</v>
      </c>
      <c r="G20" s="77">
        <v>0.02</v>
      </c>
      <c r="H20" t="s">
        <v>106</v>
      </c>
      <c r="I20" s="78">
        <v>3.4000000000000002E-2</v>
      </c>
      <c r="J20" s="78">
        <v>4.9500000000000002E-2</v>
      </c>
      <c r="K20" s="77">
        <v>186794</v>
      </c>
      <c r="L20" s="77">
        <v>100.78868855597842</v>
      </c>
      <c r="M20" s="77">
        <v>662.51235738951402</v>
      </c>
      <c r="N20" s="78">
        <v>1</v>
      </c>
      <c r="O20" s="78">
        <v>2.2000000000000001E-3</v>
      </c>
    </row>
    <row r="21" spans="2:15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247</v>
      </c>
    </row>
    <row r="27" spans="2:15">
      <c r="B27" t="s">
        <v>248</v>
      </c>
    </row>
    <row r="28" spans="2:15">
      <c r="B28" t="s">
        <v>249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836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837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836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837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6532.2300070359997</v>
      </c>
      <c r="J11" s="76">
        <v>1</v>
      </c>
      <c r="K11" s="76">
        <v>2.1299999999999999E-2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C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6532.2300070359997</v>
      </c>
      <c r="J14" s="80">
        <v>1</v>
      </c>
      <c r="K14" s="80">
        <v>2.1299999999999999E-2</v>
      </c>
    </row>
    <row r="15" spans="2:60">
      <c r="B15" t="s">
        <v>838</v>
      </c>
      <c r="C15" t="s">
        <v>839</v>
      </c>
      <c r="D15" t="s">
        <v>226</v>
      </c>
      <c r="E15" t="s">
        <v>633</v>
      </c>
      <c r="F15" s="78">
        <v>0</v>
      </c>
      <c r="G15" t="s">
        <v>106</v>
      </c>
      <c r="H15" s="78">
        <v>0</v>
      </c>
      <c r="I15" s="77">
        <v>35.19</v>
      </c>
      <c r="J15" s="78">
        <v>5.4000000000000003E-3</v>
      </c>
      <c r="K15" s="78">
        <v>1E-4</v>
      </c>
    </row>
    <row r="16" spans="2:60">
      <c r="B16" t="s">
        <v>840</v>
      </c>
      <c r="C16" t="s">
        <v>841</v>
      </c>
      <c r="D16" t="s">
        <v>226</v>
      </c>
      <c r="E16" t="s">
        <v>633</v>
      </c>
      <c r="F16" s="78">
        <v>0</v>
      </c>
      <c r="G16" t="s">
        <v>202</v>
      </c>
      <c r="H16" s="78">
        <v>0</v>
      </c>
      <c r="I16" s="77">
        <v>91.434594149999995</v>
      </c>
      <c r="J16" s="78">
        <v>1.4E-2</v>
      </c>
      <c r="K16" s="78">
        <v>2.9999999999999997E-4</v>
      </c>
    </row>
    <row r="17" spans="2:11">
      <c r="B17" t="s">
        <v>842</v>
      </c>
      <c r="C17" t="s">
        <v>843</v>
      </c>
      <c r="D17" t="s">
        <v>226</v>
      </c>
      <c r="E17" t="s">
        <v>633</v>
      </c>
      <c r="F17" s="78">
        <v>0</v>
      </c>
      <c r="G17" t="s">
        <v>113</v>
      </c>
      <c r="H17" s="78">
        <v>0</v>
      </c>
      <c r="I17" s="77">
        <v>360.40016756799997</v>
      </c>
      <c r="J17" s="78">
        <v>5.5199999999999999E-2</v>
      </c>
      <c r="K17" s="78">
        <v>1.1999999999999999E-3</v>
      </c>
    </row>
    <row r="18" spans="2:11">
      <c r="B18" t="s">
        <v>844</v>
      </c>
      <c r="C18" t="s">
        <v>845</v>
      </c>
      <c r="D18" t="s">
        <v>226</v>
      </c>
      <c r="E18" t="s">
        <v>633</v>
      </c>
      <c r="F18" s="78">
        <v>0</v>
      </c>
      <c r="G18" t="s">
        <v>203</v>
      </c>
      <c r="H18" s="78">
        <v>0</v>
      </c>
      <c r="I18" s="77">
        <v>-99.891984672000007</v>
      </c>
      <c r="J18" s="78">
        <v>-1.5299999999999999E-2</v>
      </c>
      <c r="K18" s="78">
        <v>-2.9999999999999997E-4</v>
      </c>
    </row>
    <row r="19" spans="2:11">
      <c r="B19" t="s">
        <v>846</v>
      </c>
      <c r="C19" t="s">
        <v>847</v>
      </c>
      <c r="D19" t="s">
        <v>226</v>
      </c>
      <c r="E19" t="s">
        <v>633</v>
      </c>
      <c r="F19" s="78">
        <v>0</v>
      </c>
      <c r="G19" t="s">
        <v>110</v>
      </c>
      <c r="H19" s="78">
        <v>0</v>
      </c>
      <c r="I19" s="77">
        <v>-1477.6754453999999</v>
      </c>
      <c r="J19" s="78">
        <v>-0.22620000000000001</v>
      </c>
      <c r="K19" s="78">
        <v>-4.7999999999999996E-3</v>
      </c>
    </row>
    <row r="20" spans="2:11">
      <c r="B20" t="s">
        <v>848</v>
      </c>
      <c r="C20" t="s">
        <v>849</v>
      </c>
      <c r="D20" t="s">
        <v>226</v>
      </c>
      <c r="E20" t="s">
        <v>633</v>
      </c>
      <c r="F20" s="78">
        <v>0</v>
      </c>
      <c r="G20" t="s">
        <v>106</v>
      </c>
      <c r="H20" s="78">
        <v>0</v>
      </c>
      <c r="I20" s="77">
        <v>7622.7726753899997</v>
      </c>
      <c r="J20" s="78">
        <v>1.1669</v>
      </c>
      <c r="K20" s="78">
        <v>2.4799999999999999E-2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C12+C22</f>
        <v>10110.359113050001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2">
        <f>SUM(C13:C21)</f>
        <v>7834.7184640000014</v>
      </c>
    </row>
    <row r="13" spans="2:17">
      <c r="B13" t="s">
        <v>850</v>
      </c>
      <c r="C13" s="83">
        <v>23.636513999999995</v>
      </c>
      <c r="D13" s="84">
        <v>45347</v>
      </c>
    </row>
    <row r="14" spans="2:17">
      <c r="B14" s="85" t="s">
        <v>851</v>
      </c>
      <c r="C14" s="83">
        <v>60.307000000000002</v>
      </c>
      <c r="D14" s="84">
        <v>46462</v>
      </c>
    </row>
    <row r="15" spans="2:17">
      <c r="B15" s="85" t="s">
        <v>852</v>
      </c>
      <c r="C15" s="83">
        <v>502.05170400000003</v>
      </c>
      <c r="D15" s="84">
        <v>46197</v>
      </c>
    </row>
    <row r="16" spans="2:17">
      <c r="B16" s="85" t="s">
        <v>853</v>
      </c>
      <c r="C16" s="83">
        <v>796.33936800000015</v>
      </c>
      <c r="D16" s="84">
        <v>47150</v>
      </c>
    </row>
    <row r="17" spans="2:4">
      <c r="B17" s="85" t="s">
        <v>854</v>
      </c>
      <c r="C17" s="83">
        <v>623.0520120000001</v>
      </c>
      <c r="D17" s="84">
        <v>46386</v>
      </c>
    </row>
    <row r="18" spans="2:4">
      <c r="B18" s="85" t="s">
        <v>855</v>
      </c>
      <c r="C18" s="83">
        <v>1745.2260000000001</v>
      </c>
      <c r="D18" s="84">
        <v>46182</v>
      </c>
    </row>
    <row r="19" spans="2:4">
      <c r="B19" s="85" t="s">
        <v>856</v>
      </c>
      <c r="C19" s="83">
        <v>1831.443</v>
      </c>
      <c r="D19" s="84">
        <v>46202</v>
      </c>
    </row>
    <row r="20" spans="2:4">
      <c r="B20" t="s">
        <v>857</v>
      </c>
      <c r="C20" s="83">
        <v>1432.461</v>
      </c>
      <c r="D20" s="84">
        <v>46213</v>
      </c>
    </row>
    <row r="21" spans="2:4">
      <c r="B21" s="85" t="s">
        <v>858</v>
      </c>
      <c r="C21" s="83">
        <v>820.20186599999988</v>
      </c>
      <c r="D21" s="84">
        <v>46284</v>
      </c>
    </row>
    <row r="22" spans="2:4">
      <c r="B22" s="79" t="s">
        <v>231</v>
      </c>
      <c r="C22" s="82">
        <f>SUM(C23:C26)</f>
        <v>2275.6406490499999</v>
      </c>
    </row>
    <row r="23" spans="2:4">
      <c r="B23" s="85" t="s">
        <v>859</v>
      </c>
      <c r="C23" s="83">
        <v>378.22536015000003</v>
      </c>
      <c r="D23" s="86">
        <v>45748</v>
      </c>
    </row>
    <row r="24" spans="2:4">
      <c r="B24" s="85" t="s">
        <v>860</v>
      </c>
      <c r="C24" s="83">
        <v>418.46587199999999</v>
      </c>
      <c r="D24" s="84">
        <v>47269</v>
      </c>
    </row>
    <row r="25" spans="2:4">
      <c r="B25" s="85" t="s">
        <v>861</v>
      </c>
      <c r="C25" s="83">
        <v>466.17931899999991</v>
      </c>
      <c r="D25" s="84">
        <v>45261</v>
      </c>
    </row>
    <row r="26" spans="2:4">
      <c r="B26" s="85" t="s">
        <v>862</v>
      </c>
      <c r="C26" s="83">
        <v>1012.7700979</v>
      </c>
      <c r="D26" s="84">
        <v>45844</v>
      </c>
    </row>
  </sheetData>
  <mergeCells count="1">
    <mergeCell ref="B7:D7"/>
  </mergeCells>
  <dataValidations count="1">
    <dataValidation allowBlank="1" showInputMessage="1" showErrorMessage="1" sqref="A1:XFD11 A28:XFD1048576 E12:XFD27 D17:D19 D22:D25 A12:B27 C27:D27 D12:D15 C12:C2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683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684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683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684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247</v>
      </c>
      <c r="D27" s="16"/>
    </row>
    <row r="28" spans="2:23">
      <c r="B28" t="s">
        <v>248</v>
      </c>
      <c r="D28" s="16"/>
    </row>
    <row r="29" spans="2:23">
      <c r="B29" t="s">
        <v>249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5BED76-D672-46E3-BC86-A52D12A71208}"/>
</file>

<file path=customXml/itemProps2.xml><?xml version="1.0" encoding="utf-8"?>
<ds:datastoreItem xmlns:ds="http://schemas.openxmlformats.org/officeDocument/2006/customXml" ds:itemID="{F40CEFAF-E894-4927-A5A5-2C879D943D63}"/>
</file>

<file path=customXml/itemProps3.xml><?xml version="1.0" encoding="utf-8"?>
<ds:datastoreItem xmlns:ds="http://schemas.openxmlformats.org/officeDocument/2006/customXml" ds:itemID="{50A25D1D-656B-4F8B-A593-70EFC2E64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2023-01-24T12:14:53Z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