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 firstSheet="13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/>
  <c r="C43" i="1" l="1"/>
  <c r="C11" i="27"/>
  <c r="C12" i="27"/>
  <c r="C24" i="27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</calcChain>
</file>

<file path=xl/sharedStrings.xml><?xml version="1.0" encoding="utf-8"?>
<sst xmlns="http://schemas.openxmlformats.org/spreadsheetml/2006/main" count="3521" uniqueCount="855">
  <si>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</si>
  <si>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</si>
  <si>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</si>
  <si>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</si>
  <si>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</si>
  <si>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</si>
  <si>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</si>
  <si>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</si>
  <si>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</si>
  <si>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</si>
  <si>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</si>
  <si>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</si>
  <si>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</si>
  <si>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</si>
  <si>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</si>
  <si>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</si>
  <si>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</si>
  <si>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</si>
  <si>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</si>
  <si>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</si>
  <si>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</si>
  <si>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</si>
  <si>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</si>
  <si>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</si>
  <si>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</si>
  <si>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</si>
  <si>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</si>
  <si>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</si>
  <si>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</si>
  <si>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</si>
  <si>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</si>
  <si>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</si>
  <si>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</si>
  <si>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</si>
  <si>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</si>
  <si>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</si>
  <si>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</si>
  <si>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</si>
  <si>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</si>
  <si>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</si>
  <si>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</si>
  <si>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</si>
  <si>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</si>
  <si>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</si>
  <si>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</si>
  <si>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</si>
  <si>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</si>
  <si>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</si>
  <si>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</si>
  <si>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</si>
  <si>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</si>
  <si>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</si>
  <si>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</si>
  <si>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</si>
  <si>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</si>
  <si>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</si>
  <si>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</si>
  <si>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</si>
  <si>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</si>
  <si>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</si>
  <si>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</si>
  <si>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</si>
  <si>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</si>
  <si>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</si>
  <si>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</si>
  <si>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</si>
  <si>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</si>
  <si>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</si>
  <si>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</si>
  <si>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</si>
  <si>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</si>
  <si>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</si>
  <si>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</si>
  <si>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</si>
  <si>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</si>
  <si>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</si>
  <si>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</si>
  <si>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</si>
  <si>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</si>
  <si>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</si>
  <si>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</si>
  <si>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</si>
  <si>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</si>
  <si>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</si>
  <si>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</si>
  <si>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</si>
  <si>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</si>
  <si>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</si>
  <si>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</si>
  <si>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</si>
  <si>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</si>
  <si>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</si>
  <si>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</si>
  <si>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</si>
  <si>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</si>
  <si>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</si>
  <si>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</si>
  <si>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</si>
  <si>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</si>
  <si>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</si>
  <si>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</si>
  <si>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</si>
  <si>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</si>
  <si>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</si>
  <si>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</si>
  <si>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</si>
  <si>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</si>
  <si>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</si>
  <si>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</si>
  <si>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</si>
  <si>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</si>
  <si>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</si>
  <si>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</si>
  <si>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</si>
  <si>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</si>
  <si>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</si>
  <si>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</si>
  <si>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</si>
  <si>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</si>
  <si>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</si>
  <si>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</si>
  <si>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</si>
  <si>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</si>
  <si>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</si>
  <si>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</si>
  <si>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</si>
  <si>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</si>
  <si>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</si>
  <si>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</si>
  <si>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</si>
  <si>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</si>
  <si>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</si>
  <si>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</si>
  <si>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</si>
  <si>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</si>
  <si>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</si>
  <si>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</si>
  <si>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</si>
  <si>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</si>
  <si>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</si>
  <si>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</si>
  <si>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</si>
  <si>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</si>
  <si>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</si>
  <si>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</si>
  <si>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</si>
  <si>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</si>
  <si>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</si>
  <si>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</si>
  <si>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</si>
  <si>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</si>
  <si>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</si>
  <si>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</si>
  <si>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</si>
  <si>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</si>
  <si>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</si>
  <si>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</si>
  <si>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</si>
  <si>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</si>
  <si>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</si>
  <si>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</si>
  <si>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</si>
  <si>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</si>
  <si>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</si>
  <si>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</si>
  <si>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</si>
  <si>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</si>
  <si>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</si>
  <si>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</si>
  <si>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</si>
  <si>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</si>
  <si>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</si>
  <si>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</si>
  <si>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</si>
  <si>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</si>
  <si>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</si>
  <si>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</si>
  <si>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</si>
  <si>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</si>
  <si>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</si>
  <si>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</si>
  <si>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</si>
  <si>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</si>
  <si>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</si>
  <si>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</si>
  <si>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</si>
  <si>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</si>
  <si>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</si>
  <si>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</si>
  <si>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</si>
  <si>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</si>
  <si>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</si>
  <si>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</si>
  <si>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</si>
  <si>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</si>
  <si>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</si>
  <si>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</si>
  <si>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</si>
  <si>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</si>
  <si>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</si>
  <si>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</si>
  <si>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</si>
  <si>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</si>
  <si>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</si>
  <si>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</si>
  <si>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</si>
  <si>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</si>
  <si>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</si>
  <si>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</si>
  <si>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</si>
  <si>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</si>
  <si>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</si>
  <si>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</si>
  <si>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</si>
  <si>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</si>
  <si>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</si>
  <si>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</si>
  <si>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</si>
  <si>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</si>
  <si>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</si>
  <si>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</si>
  <si>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</si>
  <si>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</si>
  <si>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</si>
  <si>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</si>
  <si>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</si>
  <si>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</si>
  <si>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</si>
  <si>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</si>
  <si>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</si>
  <si>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</si>
  <si>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</si>
  <si>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</si>
  <si>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</si>
  <si>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</si>
  <si>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</si>
  <si>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</si>
  <si>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</si>
  <si>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</si>
  <si>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</si>
  <si>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1123- בנק ישראל- מק"מ</t>
  </si>
  <si>
    <t>8231128</t>
  </si>
  <si>
    <t>RF</t>
  </si>
  <si>
    <t>31/10/22</t>
  </si>
  <si>
    <t>מ.ק.מ. 314- בנק ישראל- מק"מ</t>
  </si>
  <si>
    <t>8240319</t>
  </si>
  <si>
    <t>01/03/23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</si>
  <si>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</si>
  <si>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</si>
  <si>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</si>
  <si>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</si>
  <si>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</si>
  <si>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</si>
  <si>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</si>
  <si>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</si>
  <si>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</si>
  <si>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</si>
  <si>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</si>
  <si>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</si>
  <si>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</si>
  <si>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</si>
  <si>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</si>
  <si>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</si>
  <si>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</si>
  <si>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</si>
  <si>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</si>
  <si>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</si>
  <si>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</si>
  <si>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</si>
  <si>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</si>
  <si>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</si>
  <si>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</si>
  <si>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</si>
  <si>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</si>
  <si>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</si>
  <si>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</si>
  <si>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</si>
  <si>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</si>
  <si>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</si>
  <si>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</si>
  <si>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</si>
  <si>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</si>
  <si>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</si>
  <si>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</si>
  <si>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</si>
  <si>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</si>
  <si>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</si>
  <si>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</si>
  <si>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</si>
  <si>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</si>
  <si>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</si>
  <si>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</si>
  <si>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</si>
  <si>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</si>
  <si>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</si>
  <si>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</si>
  <si>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</si>
  <si>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</si>
  <si>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</si>
  <si>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</si>
  <si>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</si>
  <si>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</si>
  <si>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</si>
  <si>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</si>
  <si>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פועלים- פועלים</t>
  </si>
  <si>
    <t>662577</t>
  </si>
  <si>
    <t>520000118</t>
  </si>
  <si>
    <t>אלקטרה- אלקטרה</t>
  </si>
  <si>
    <t>739037</t>
  </si>
  <si>
    <t>520028911</t>
  </si>
  <si>
    <t>השקעה ואחזקות</t>
  </si>
  <si>
    <t>חברה לישראל- חברה לישראל</t>
  </si>
  <si>
    <t>576017</t>
  </si>
  <si>
    <t>520028010</t>
  </si>
  <si>
    <t>קנון- קנון הולדינגס</t>
  </si>
  <si>
    <t>1134139</t>
  </si>
  <si>
    <t>201406588</t>
  </si>
  <si>
    <t>דלק קבוצה- דלק קבוצה</t>
  </si>
  <si>
    <t>1084128</t>
  </si>
  <si>
    <t>520044322</t>
  </si>
  <si>
    <t>חיפושי נפט וגז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</si>
  <si>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</si>
  <si>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</si>
  <si>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</si>
  <si>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</si>
  <si>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</si>
  <si>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</si>
  <si>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</si>
  <si>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</si>
  <si>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</si>
  <si>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</si>
  <si>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</si>
  <si>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</si>
  <si>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</si>
  <si>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520003781</t>
  </si>
  <si>
    <t>מזון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</si>
  <si>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</si>
  <si>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</si>
  <si>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</si>
  <si>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</si>
  <si>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</si>
  <si>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</si>
  <si>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</si>
  <si>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</si>
  <si>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</si>
  <si>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</si>
  <si>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</si>
  <si>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</si>
  <si>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</si>
  <si>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</si>
  <si>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</si>
  <si>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</si>
  <si>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</si>
  <si>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</si>
  <si>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</si>
  <si>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</si>
  <si>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</si>
  <si>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</si>
  <si>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</si>
  <si>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</si>
  <si>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</si>
  <si>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</si>
  <si>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</t>
  </si>
  <si>
    <t>230011</t>
  </si>
  <si>
    <t>520031931</t>
  </si>
  <si>
    <t>סה"כ תל אביב 90</t>
  </si>
  <si>
    <t>בזן- בתי זיקוק</t>
  </si>
  <si>
    <t>2590248</t>
  </si>
  <si>
    <t>520036658</t>
  </si>
  <si>
    <t>פז נפט- פז נפט</t>
  </si>
  <si>
    <t>1100007</t>
  </si>
  <si>
    <t>510216054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</si>
  <si>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</si>
  <si>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</si>
  <si>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</si>
  <si>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</si>
  <si>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</si>
  <si>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</si>
  <si>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אפריקה מגורים- אפריקה מגורים</t>
  </si>
  <si>
    <t>1097948</t>
  </si>
  <si>
    <t>520034760</t>
  </si>
  <si>
    <t>דמרי- דמרי</t>
  </si>
  <si>
    <t>1090315</t>
  </si>
  <si>
    <t>511399388</t>
  </si>
  <si>
    <t>חג'ג' נדל"ן- חג'ג' נדלן</t>
  </si>
  <si>
    <t>823013</t>
  </si>
  <si>
    <t>520033309</t>
  </si>
  <si>
    <t>פיבי- פיבי</t>
  </si>
  <si>
    <t>763011</t>
  </si>
  <si>
    <t>520029026</t>
  </si>
  <si>
    <t>ערד- ערד</t>
  </si>
  <si>
    <t>731018</t>
  </si>
  <si>
    <t>520025198</t>
  </si>
  <si>
    <t>נאוויטס פטר יהש- נאוויטס פטרו</t>
  </si>
  <si>
    <t>1141969</t>
  </si>
  <si>
    <t>550263107</t>
  </si>
  <si>
    <t>קמטק- קמטק</t>
  </si>
  <si>
    <t>1095264</t>
  </si>
  <si>
    <t>511235434</t>
  </si>
  <si>
    <t>נטו מלינדה 1- נטו מלינדה</t>
  </si>
  <si>
    <t>1105097</t>
  </si>
  <si>
    <t>511725459</t>
  </si>
  <si>
    <t>מסחר</t>
  </si>
  <si>
    <t>אינרום- אינרום בנייה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</si>
  <si>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</si>
  <si>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</si>
  <si>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</si>
  <si>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</si>
  <si>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</si>
  <si>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</si>
  <si>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נדלן מניב בחו"ל</t>
  </si>
  <si>
    <t>מגה אור- מגה אור</t>
  </si>
  <si>
    <t>1104488</t>
  </si>
  <si>
    <t>513257873</t>
  </si>
  <si>
    <t>נכסים בנין- נכסים ובנין</t>
  </si>
  <si>
    <t>699017</t>
  </si>
  <si>
    <t>520025438</t>
  </si>
  <si>
    <t>אודיוקודס- אודיוקודס</t>
  </si>
  <si>
    <t>1082965</t>
  </si>
  <si>
    <t>520044132</t>
  </si>
  <si>
    <t>ציוד תקשורת</t>
  </si>
  <si>
    <t>פוקס- פוקס</t>
  </si>
  <si>
    <t>1087022</t>
  </si>
  <si>
    <t>512157603</t>
  </si>
  <si>
    <t>רשתות שיווק</t>
  </si>
  <si>
    <t>שופרסל- שופרסל</t>
  </si>
  <si>
    <t>777037</t>
  </si>
  <si>
    <t>520022732</t>
  </si>
  <si>
    <t>וואן תוכנה- וואן טכנולוגיות</t>
  </si>
  <si>
    <t>161018</t>
  </si>
  <si>
    <t>520034695</t>
  </si>
  <si>
    <t>שרותי מידע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</si>
  <si>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</si>
  <si>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</si>
  <si>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</si>
  <si>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</si>
  <si>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</si>
  <si>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</si>
  <si>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דנאל כא- דנאל</t>
  </si>
  <si>
    <t>314013</t>
  </si>
  <si>
    <t>520037565</t>
  </si>
  <si>
    <t>שרותים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</si>
  <si>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</si>
  <si>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</si>
  <si>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</si>
  <si>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</si>
  <si>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</si>
  <si>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</si>
  <si>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</si>
  <si>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</si>
  <si>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</si>
  <si>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</si>
  <si>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סלקום- 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</si>
  <si>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</si>
  <si>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</si>
  <si>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</si>
  <si>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</si>
  <si>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</si>
  <si>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</si>
  <si>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</si>
  <si>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</si>
  <si>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</si>
  <si>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</si>
  <si>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</si>
  <si>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</si>
  <si>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</si>
  <si>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</si>
  <si>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</si>
  <si>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</si>
  <si>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</si>
  <si>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</si>
  <si>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</si>
  <si>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</si>
  <si>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</si>
  <si>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</si>
  <si>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גלוברנדס- גלוברנדס גרופ</t>
  </si>
  <si>
    <t>1147487</t>
  </si>
  <si>
    <t>515809499</t>
  </si>
  <si>
    <t>מגוריט- מגוריט</t>
  </si>
  <si>
    <t>1139195</t>
  </si>
  <si>
    <t>515434074</t>
  </si>
  <si>
    <t>רני צים- רני צים</t>
  </si>
  <si>
    <t>1143619</t>
  </si>
  <si>
    <t>514353671</t>
  </si>
  <si>
    <t>ג'נסל- ג'נסל</t>
  </si>
  <si>
    <t>1169689</t>
  </si>
  <si>
    <t>514579887</t>
  </si>
  <si>
    <t>אוריין- אוריין</t>
  </si>
  <si>
    <t>1103506</t>
  </si>
  <si>
    <t>511068256</t>
  </si>
  <si>
    <t>בלנדר- בלנדר טכנו</t>
  </si>
  <si>
    <t>1172097</t>
  </si>
  <si>
    <t>515005502</t>
  </si>
  <si>
    <t>סה"כ call 001 אופציות</t>
  </si>
  <si>
    <t>INMODE- INMODEMD</t>
  </si>
  <si>
    <t>IL0011595993</t>
  </si>
  <si>
    <t>NASDAQ</t>
  </si>
  <si>
    <t>בלומברג</t>
  </si>
  <si>
    <t>5297</t>
  </si>
  <si>
    <t>Health Care Equip &amp; Services</t>
  </si>
  <si>
    <t>PALO ALTO NETWO</t>
  </si>
  <si>
    <t>US6974351057</t>
  </si>
  <si>
    <t>NYSE</t>
  </si>
  <si>
    <t>4723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</si>
  <si>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</si>
  <si>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</si>
  <si>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</si>
  <si>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</si>
  <si>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</si>
  <si>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</si>
  <si>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</si>
  <si>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</si>
  <si>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</si>
  <si>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</si>
  <si>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</si>
  <si>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ALTRIA GROUP- Altria Group</t>
  </si>
  <si>
    <t>US02209S1033</t>
  </si>
  <si>
    <t>5339</t>
  </si>
  <si>
    <t>Food Beverage &amp; Tobacco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</si>
  <si>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</si>
  <si>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</si>
  <si>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</si>
  <si>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</si>
  <si>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</si>
  <si>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</si>
  <si>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</si>
  <si>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ASTRAZENECA PLC</t>
  </si>
  <si>
    <t>US0463531089</t>
  </si>
  <si>
    <t>5238</t>
  </si>
  <si>
    <t>Pharma &amp; Biotechnology</t>
  </si>
  <si>
    <t>TSM - TAIWAN SEMICONDUCTOR- TAIWAN SEMI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</si>
  <si>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</si>
  <si>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</si>
  <si>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</si>
  <si>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</si>
  <si>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</si>
  <si>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</si>
  <si>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</si>
  <si>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</si>
  <si>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</si>
  <si>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</si>
  <si>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</si>
  <si>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</si>
  <si>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</si>
  <si>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תכלית סל (A4) ת"א 90- מיטב קרנות נאמנ</t>
  </si>
  <si>
    <t>1143783</t>
  </si>
  <si>
    <t>קסם 4A) ETF) ת"א SME60- קסם קרנות נאמנו</t>
  </si>
  <si>
    <t>1146539</t>
  </si>
  <si>
    <t>510938608</t>
  </si>
  <si>
    <t>קסם ETF ת"א 90- קסם קרנות נאמנו</t>
  </si>
  <si>
    <t>1146331</t>
  </si>
  <si>
    <t>סה"כ שמחקות מדדי מניות בחו"ל</t>
  </si>
  <si>
    <t>הראל S&amp;P500 מנוטרל- הראל קרנות מדד</t>
  </si>
  <si>
    <t>1149137</t>
  </si>
  <si>
    <t>511776783</t>
  </si>
  <si>
    <t>MTF סל Bluestar Top 10 Us Banks (4D)- מגדל קרנות נאמנ</t>
  </si>
  <si>
    <t>1169796</t>
  </si>
  <si>
    <t>511303661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</si>
  <si>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</si>
  <si>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</si>
  <si>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</si>
  <si>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</si>
  <si>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</si>
  <si>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</si>
  <si>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פסגות S&amp;P 500 מנוטרלת מט"ח- פסגות קרנות נאמ</t>
  </si>
  <si>
    <t>1148436</t>
  </si>
  <si>
    <t>פסגות S&amp;P500</t>
  </si>
  <si>
    <t>1148162</t>
  </si>
  <si>
    <t>FTSE CHINA 50 (D4) ETF קסם- קסם קרנות נאמנו</t>
  </si>
  <si>
    <t>1146521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</si>
  <si>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</si>
  <si>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</si>
  <si>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</si>
  <si>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</si>
  <si>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</si>
  <si>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</si>
  <si>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</si>
  <si>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</si>
  <si>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</si>
  <si>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</si>
  <si>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</si>
  <si>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</si>
  <si>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</si>
  <si>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</si>
  <si>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</si>
  <si>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</si>
  <si>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</si>
  <si>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</si>
  <si>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</si>
  <si>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</si>
  <si>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</si>
  <si>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</si>
  <si>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</si>
  <si>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FWB</t>
  </si>
  <si>
    <t>4601</t>
  </si>
  <si>
    <t>FXI - CHINA 50- ISHARES</t>
  </si>
  <si>
    <t>US4642871846</t>
  </si>
  <si>
    <t>ISHARES S&amp;P 500- ISHARES</t>
  </si>
  <si>
    <t>US4642872000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</si>
  <si>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</si>
  <si>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</si>
  <si>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</si>
  <si>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</si>
  <si>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</si>
  <si>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</si>
  <si>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</si>
  <si>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</si>
  <si>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</si>
  <si>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</si>
  <si>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</si>
  <si>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</si>
  <si>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</si>
  <si>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</si>
  <si>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WISDOMTREE INDIA</t>
  </si>
  <si>
    <t>US97717W4226</t>
  </si>
  <si>
    <t>3115</t>
  </si>
  <si>
    <t>סה"כ שמחקות מדדים אחרים</t>
  </si>
  <si>
    <t>Invesco Bloomberg Commodity UCITS- Invesco Management S.A</t>
  </si>
  <si>
    <t>IE00BD6FTQ80</t>
  </si>
  <si>
    <t>LSE</t>
  </si>
  <si>
    <t>5224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</si>
  <si>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</si>
  <si>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</si>
  <si>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</si>
  <si>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</si>
  <si>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</si>
  <si>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</si>
  <si>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</si>
  <si>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</si>
  <si>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</si>
  <si>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</si>
  <si>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INDIA  FRONTLINE- Aditya Birla Sun Life Asset Management</t>
  </si>
  <si>
    <t>IE00BJ8RGN06</t>
  </si>
  <si>
    <t>5355</t>
  </si>
  <si>
    <t>סה"כ כתבי אופציות בישראל</t>
  </si>
  <si>
    <t>סקודיקס אופצייה 1 30/01/25- סקודיקס</t>
  </si>
  <si>
    <t>1178508</t>
  </si>
  <si>
    <t>אלקטרוניקה ואופטיקה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</si>
  <si>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</si>
  <si>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</si>
  <si>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</si>
  <si>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</si>
  <si>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</si>
  <si>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</si>
  <si>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</si>
  <si>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סיפיה אופציה 1 18/11/24- סיפיה וויז'ן</t>
  </si>
  <si>
    <t>1182005</t>
  </si>
  <si>
    <t>קבסיר  אופציה 1 31/08/23- קבסיר</t>
  </si>
  <si>
    <t>1173152</t>
  </si>
  <si>
    <t>סה"כ כתבי אופציה בחו"ל</t>
  </si>
  <si>
    <t>סה"כ מדדים כולל מניות</t>
  </si>
  <si>
    <t>C 1860 27/04/23</t>
  </si>
  <si>
    <t>84302587</t>
  </si>
  <si>
    <t>סה"כ ש"ח/מט"ח</t>
  </si>
  <si>
    <t>סה"כ ריבית</t>
  </si>
  <si>
    <t>SPXW CALL 4120 31/03/23</t>
  </si>
  <si>
    <t>BBG019XTZTX1</t>
  </si>
  <si>
    <t>Other</t>
  </si>
  <si>
    <t>סה"כ מטבע</t>
  </si>
  <si>
    <t>סה"כ סחורות</t>
  </si>
  <si>
    <t>DJIA  MINI-DMM3-16/06/23</t>
  </si>
  <si>
    <t>BBG0183YHV15</t>
  </si>
  <si>
    <t>EURO STOXX 50 -VGM3 16/06/2023</t>
  </si>
  <si>
    <t>DE000C6EV128</t>
  </si>
  <si>
    <t>FTSE 100 - Z M3 - 16/06/23</t>
  </si>
  <si>
    <t>GB00K6ZJVX49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</si>
  <si>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</si>
  <si>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</si>
  <si>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</si>
  <si>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</si>
  <si>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</si>
  <si>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</si>
  <si>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NASDAQ100-NQM3- 16/06/23</t>
  </si>
  <si>
    <t>BBG014X5NDN3</t>
  </si>
  <si>
    <t>RUSSELL2000 -RTYM3- 16/06/23</t>
  </si>
  <si>
    <t>BBG014X5NQY2</t>
  </si>
  <si>
    <t>S&amp;P500 E-MINI -ESM3-16/06/23</t>
  </si>
  <si>
    <t>BBG011BQCMW9</t>
  </si>
  <si>
    <t>STOXX 600- SXOM3-16/06/23</t>
  </si>
  <si>
    <t>DE000C6XB10</t>
  </si>
  <si>
    <t>ULTRA 10 YEAR US - UXYM3- 21/06/23</t>
  </si>
  <si>
    <t>BBG019PMT0N6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</si>
  <si>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</si>
  <si>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</si>
  <si>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</si>
  <si>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</si>
  <si>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</si>
  <si>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</si>
  <si>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</si>
  <si>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</si>
  <si>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</si>
  <si>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</si>
  <si>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</si>
  <si>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</si>
  <si>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</si>
  <si>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</si>
  <si>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</si>
  <si>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</si>
  <si>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</si>
  <si>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</si>
  <si>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</si>
  <si>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</si>
  <si>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</si>
  <si>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</si>
  <si>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</si>
  <si>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</si>
  <si>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</si>
  <si>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</si>
  <si>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</si>
  <si>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</si>
  <si>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</si>
  <si>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</si>
  <si>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</si>
  <si>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</si>
  <si>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</si>
  <si>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</si>
  <si>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</si>
  <si>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</si>
  <si>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</si>
  <si>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</si>
  <si>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</si>
  <si>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</si>
  <si>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</si>
  <si>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</si>
  <si>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</si>
  <si>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14% חברות הנכס בראון גרמניה- מלונות בראון</t>
  </si>
  <si>
    <t>74195</t>
  </si>
  <si>
    <t>סה"כ קרנות הון סיכון</t>
  </si>
  <si>
    <t>קרן FinTLV 2- FINTLV 2</t>
  </si>
  <si>
    <t>03/01/23</t>
  </si>
  <si>
    <t>First Time 2 קרן- First Time</t>
  </si>
  <si>
    <t>05/01/23</t>
  </si>
  <si>
    <t>First Time 3- First Time</t>
  </si>
  <si>
    <t>30/01/23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</si>
  <si>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</si>
  <si>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</si>
  <si>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</si>
  <si>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</si>
  <si>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</si>
  <si>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</si>
  <si>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</si>
  <si>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</si>
  <si>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</si>
  <si>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</si>
  <si>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</si>
  <si>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</si>
  <si>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3 JTLV- קרן JTLV 3</t>
  </si>
  <si>
    <t>25/01/23</t>
  </si>
  <si>
    <t>סה"כ קרנות השקעה אחרות</t>
  </si>
  <si>
    <t>קרן גיזה הלוואות מורכבות- קרן גיזה חוב</t>
  </si>
  <si>
    <t>21/03/23</t>
  </si>
  <si>
    <t>קרן ריאלטי חוב 4- קרן ריאלטי חוב</t>
  </si>
  <si>
    <t>29/11/22</t>
  </si>
  <si>
    <t>איבו קרן למלונאות (IBI)- איבו קרן למלונאות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</si>
  <si>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</si>
  <si>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</si>
  <si>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</si>
  <si>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</si>
  <si>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</si>
  <si>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</si>
  <si>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</si>
  <si>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</si>
  <si>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</si>
  <si>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</si>
  <si>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קרן PARETO PHARMACEUTICAL LLP- PARETO PHARMACEUTICAL LLP</t>
  </si>
  <si>
    <t>20/12/22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</si>
  <si>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</si>
  <si>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</si>
  <si>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</si>
  <si>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</si>
  <si>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</si>
  <si>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LCN Sterling Fund SLP- LCN Sterling Fund SLP</t>
  </si>
  <si>
    <t>12/01/23</t>
  </si>
  <si>
    <t>Starlight UK, LP- Starlight UK, LP</t>
  </si>
  <si>
    <t>סה"כ קרנות השקעה אחרות בחו"ל</t>
  </si>
  <si>
    <t>LPA  Nordic Power- LPA  Nordic Power</t>
  </si>
  <si>
    <t>24/11/20</t>
  </si>
  <si>
    <t>קרן COLLER 8 (Phoenix Value CIP) - קרן COLLER 8</t>
  </si>
  <si>
    <t>28/03/23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</si>
  <si>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</si>
  <si>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</si>
  <si>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</si>
  <si>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</si>
  <si>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</si>
  <si>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</si>
  <si>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3.6706 24/05/23 154274</t>
  </si>
  <si>
    <t>154274</t>
  </si>
  <si>
    <t>24/01/23</t>
  </si>
  <si>
    <t>פורוורד דולר/שקל 3.3508 24/05/23 154278</t>
  </si>
  <si>
    <t>154278</t>
  </si>
  <si>
    <t>פורוורד דולר/שקל 3.354 24/05/23 154273</t>
  </si>
  <si>
    <t>154273</t>
  </si>
  <si>
    <t>פורוורד דולר/שקל 3.3775 24/05/23 154281</t>
  </si>
  <si>
    <t>154281</t>
  </si>
  <si>
    <t>26/01/23</t>
  </si>
  <si>
    <t>פורוורד דולר/שקל 3.439 24/05/23 154291</t>
  </si>
  <si>
    <t>154291</t>
  </si>
  <si>
    <t>01/02/23</t>
  </si>
  <si>
    <t>פורוורד דולר/שקל 3.6364 24/05/23 154313</t>
  </si>
  <si>
    <t>154313</t>
  </si>
  <si>
    <t>21/02/23</t>
  </si>
  <si>
    <t>פורוורד ליש"ט/שקל 4.1379 24/05/23 154277</t>
  </si>
  <si>
    <t>154277</t>
  </si>
  <si>
    <t>פורוורד ליש"ט/דולר 1.234 24/05/23 154276</t>
  </si>
  <si>
    <t>154276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</si>
  <si>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</si>
  <si>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</si>
  <si>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</si>
  <si>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</si>
  <si>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</si>
  <si>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</si>
  <si>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</si>
  <si>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</si>
  <si>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</si>
  <si>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</si>
  <si>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</si>
  <si>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</si>
  <si>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</si>
  <si>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</si>
  <si>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</si>
  <si>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</si>
  <si>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</si>
  <si>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</si>
  <si>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</si>
  <si>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</si>
  <si>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</si>
  <si>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</si>
  <si>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</si>
  <si>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</si>
  <si>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RF.il</t>
  </si>
  <si>
    <t>סה"כ מניב</t>
  </si>
  <si>
    <t>סה"כ לא מניב</t>
  </si>
  <si>
    <t>CSA במטבע 20001 (OTC) - בטחונות</t>
  </si>
  <si>
    <t>77720001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</si>
  <si>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</si>
  <si>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</si>
  <si>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</si>
  <si>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</si>
  <si>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</si>
  <si>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</si>
  <si>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</si>
  <si>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>JTLV2 אלעד מגורים</t>
  </si>
  <si>
    <t>ION 2</t>
  </si>
  <si>
    <t>FINTLV 2</t>
  </si>
  <si>
    <t>ורטקס אופרטיוניטי 2</t>
  </si>
  <si>
    <t>JTLV3</t>
  </si>
  <si>
    <t>ריאלטי חוב 4</t>
  </si>
  <si>
    <t>קרן גיזה הלוואות מורכבות</t>
  </si>
  <si>
    <t xml:space="preserve"> first time3 </t>
  </si>
  <si>
    <t>איבו קרן למלונאות (IBI)</t>
  </si>
  <si>
    <t>קרן COLLER 8</t>
  </si>
  <si>
    <t>SG VC 6</t>
  </si>
  <si>
    <t>LCN Sterling Fund SLP</t>
  </si>
  <si>
    <t>Fattal European Partnership II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</si>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</sst>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9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Fill="1"/>
    <xf numFmtId="0" fontId="1" fillId="0" borderId="0" xfId="0" applyFont="1"/>
    <xf numFmtId="4" fontId="1" fillId="0" borderId="0" xfId="0" applyNumberFormat="1" applyFont="1"/>
    <xf numFmtId="10" fontId="0" fillId="0" borderId="0" xfId="11" applyNumberFormat="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7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46458.063487328982</v>
      </c>
      <c r="D11" s="76">
        <f>C11/$C$42</f>
        <v>0.14595958700847564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20688.2526358</v>
      </c>
      <c r="D13" s="78">
        <f t="shared" ref="D13:D22" si="0">C13/$C$42</f>
        <v>6.4997302598976334E-2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</v>
      </c>
      <c r="D15" s="78">
        <f t="shared" si="0"/>
        <v>0</v>
      </c>
    </row>
    <row r="16" spans="1:36">
      <c r="A16" s="10" t="s">
        <v>13</v>
      </c>
      <c r="B16" s="70" t="s">
        <v>19</v>
      </c>
      <c r="C16" s="77">
        <v>71825.029358279993</v>
      </c>
      <c r="D16" s="78">
        <f t="shared" si="0"/>
        <v>0.22565623349465436</v>
      </c>
    </row>
    <row r="17" spans="1:4">
      <c r="A17" s="10" t="s">
        <v>13</v>
      </c>
      <c r="B17" s="70" t="s">
        <v>195</v>
      </c>
      <c r="C17" s="77">
        <v>138975.895646046</v>
      </c>
      <c r="D17" s="78">
        <f t="shared" si="0"/>
        <v>0.43662741857852932</v>
      </c>
    </row>
    <row r="18" spans="1:4">
      <c r="A18" s="10" t="s">
        <v>13</v>
      </c>
      <c r="B18" s="70" t="s">
        <v>20</v>
      </c>
      <c r="C18" s="77">
        <v>1827.38765898</v>
      </c>
      <c r="D18" s="78">
        <f t="shared" si="0"/>
        <v>5.7411938420948751E-3</v>
      </c>
    </row>
    <row r="19" spans="1:4">
      <c r="A19" s="10" t="s">
        <v>13</v>
      </c>
      <c r="B19" s="70" t="s">
        <v>21</v>
      </c>
      <c r="C19" s="77">
        <v>268.85069800000002</v>
      </c>
      <c r="D19" s="78">
        <f t="shared" si="0"/>
        <v>8.4466148395795978E-4</v>
      </c>
    </row>
    <row r="20" spans="1:4">
      <c r="A20" s="10" t="s">
        <v>13</v>
      </c>
      <c r="B20" s="70" t="s">
        <v>22</v>
      </c>
      <c r="C20" s="77">
        <v>65.603099999999998</v>
      </c>
      <c r="D20" s="78">
        <f t="shared" si="0"/>
        <v>2.0610849148043658E-4</v>
      </c>
    </row>
    <row r="21" spans="1:4">
      <c r="A21" s="10" t="s">
        <v>13</v>
      </c>
      <c r="B21" s="70" t="s">
        <v>23</v>
      </c>
      <c r="C21" s="77">
        <v>3280.0728015821255</v>
      </c>
      <c r="D21" s="78">
        <f t="shared" si="0"/>
        <v>1.0305166327202546E-2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10833.481967249192</v>
      </c>
      <c r="D27" s="78">
        <f t="shared" si="1"/>
        <v>3.4036084053196317E-2</v>
      </c>
    </row>
    <row r="28" spans="1:4">
      <c r="A28" s="10" t="s">
        <v>13</v>
      </c>
      <c r="B28" s="70" t="s">
        <v>29</v>
      </c>
      <c r="C28" s="77">
        <v>19492.054475311441</v>
      </c>
      <c r="D28" s="78">
        <f t="shared" si="1"/>
        <v>6.1239147902476164E-2</v>
      </c>
    </row>
    <row r="29" spans="1:4">
      <c r="A29" s="10" t="s">
        <v>13</v>
      </c>
      <c r="B29" s="70" t="s">
        <v>30</v>
      </c>
      <c r="C29" s="77">
        <v>105.514234140395</v>
      </c>
      <c r="D29" s="78">
        <f t="shared" si="1"/>
        <v>3.3149926799785976E-4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-1812.0186356136112</v>
      </c>
      <c r="D31" s="78">
        <f t="shared" si="1"/>
        <v>-5.6929082241656314E-3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337.80837743811998</v>
      </c>
      <c r="D33" s="78">
        <f t="shared" si="1"/>
        <v>1.0613092229364901E-3</v>
      </c>
    </row>
    <row r="34" spans="1:4">
      <c r="A34" s="10" t="s">
        <v>13</v>
      </c>
      <c r="B34" s="69" t="s">
        <v>35</v>
      </c>
      <c r="C34" s="77">
        <v>691.56960141911998</v>
      </c>
      <c r="D34" s="78">
        <f t="shared" si="1"/>
        <v>2.1727382898402911E-3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5256.4530926739999</v>
      </c>
      <c r="D37" s="78">
        <f t="shared" si="1"/>
        <v>1.6514457662346958E-2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318294.01849863579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11690.131150149999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3.9455</v>
      </c>
    </row>
    <row r="48" spans="1:4">
      <c r="C48" t="s">
        <v>110</v>
      </c>
      <c r="D48">
        <v>3.9321999999999999</v>
      </c>
    </row>
    <row r="49" spans="3:4">
      <c r="C49" t="s">
        <v>203</v>
      </c>
      <c r="D49">
        <v>0.46050000000000002</v>
      </c>
    </row>
    <row r="50" spans="3:4">
      <c r="C50" t="s">
        <v>106</v>
      </c>
      <c r="D50">
        <v>3.6150000000000002</v>
      </c>
    </row>
    <row r="51" spans="3:4">
      <c r="C51" t="s">
        <v>113</v>
      </c>
      <c r="D51">
        <v>4.4672000000000001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L12" sqref="K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J12+J33</f>
        <v>46458.063487328982</v>
      </c>
      <c r="K11" s="76">
        <f>J11/$J$11</f>
        <v>1</v>
      </c>
      <c r="L11" s="76">
        <f>J11/'סכום נכסי הקרן'!$C$42</f>
        <v>0.14595958700847564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J13+J16+J23+J25+J27+J29+J31</f>
        <v>46458.063487328982</v>
      </c>
      <c r="K12" s="80">
        <f t="shared" ref="K12:K37" si="0">J12/$J$11</f>
        <v>1</v>
      </c>
      <c r="L12" s="80">
        <f>J12/'סכום נכסי הקרן'!$C$42</f>
        <v>0.14595958700847564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24522.442929999983</v>
      </c>
      <c r="K13" s="80">
        <f t="shared" si="0"/>
        <v>0.52784040248875763</v>
      </c>
      <c r="L13" s="80">
        <f>J13/'סכום נכסי הקרן'!$C$42</f>
        <v>7.7043367153646611E-2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149.14957999999999</v>
      </c>
      <c r="K14" s="78">
        <f t="shared" si="0"/>
        <v>3.2104131942709835E-3</v>
      </c>
      <c r="L14" s="78">
        <f>J14/'סכום נכסי הקרן'!$C$42</f>
        <v>4.685905839623538E-4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26107.62666-1734.33331000002</f>
        <v>24373.293349999982</v>
      </c>
      <c r="K15" s="78">
        <f t="shared" si="0"/>
        <v>0.52462998929448657</v>
      </c>
      <c r="L15" s="78">
        <f>J15/'סכום נכסי הקרן'!$C$42</f>
        <v>7.6574776569684255E-2</v>
      </c>
    </row>
    <row r="16" spans="2:13">
      <c r="B16" s="79" t="s">
        <v>214</v>
      </c>
      <c r="D16" s="16"/>
      <c r="I16" s="80">
        <v>0</v>
      </c>
      <c r="J16" s="81">
        <v>21935.620557328999</v>
      </c>
      <c r="K16" s="80">
        <f t="shared" si="0"/>
        <v>0.47215959751124242</v>
      </c>
      <c r="L16" s="80">
        <f>J16/'סכום נכסי הקרן'!$C$42</f>
        <v>6.8916219854829014E-2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293.81425925399998</v>
      </c>
      <c r="K17" s="78">
        <f t="shared" si="0"/>
        <v>6.3242898476415224E-3</v>
      </c>
      <c r="L17" s="78">
        <f>J17/'סכום נכסי הקרן'!$C$42</f>
        <v>9.2309073428365189E-4</v>
      </c>
    </row>
    <row r="18" spans="2:12">
      <c r="B18" t="s">
        <v>217</v>
      </c>
      <c r="C18" t="s">
        <v>218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476.07550904999999</v>
      </c>
      <c r="K18" s="78">
        <f t="shared" si="0"/>
        <v>1.0247424737792726E-2</v>
      </c>
      <c r="L18" s="78">
        <f>J18/'סכום נכסי הקרן'!$C$42</f>
        <v>1.4957098826286629E-3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20828.711753849999</v>
      </c>
      <c r="K19" s="78">
        <f t="shared" si="0"/>
        <v>0.44833361940561389</v>
      </c>
      <c r="L19" s="78">
        <f>J19/'סכום נכסי הקרן'!$C$42</f>
        <v>6.5438589930458493E-2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203</v>
      </c>
      <c r="H20" s="78">
        <v>0</v>
      </c>
      <c r="I20" s="78">
        <v>0</v>
      </c>
      <c r="J20" s="77">
        <v>13.149186074999999</v>
      </c>
      <c r="K20" s="78">
        <f t="shared" si="0"/>
        <v>2.8303345184816671E-4</v>
      </c>
      <c r="L20" s="78">
        <f>J20/'סכום נכסי הקרן'!$C$42</f>
        <v>4.1311445741341682E-5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229.33488</v>
      </c>
      <c r="K21" s="78">
        <f t="shared" si="0"/>
        <v>4.9363848336586181E-3</v>
      </c>
      <c r="L21" s="78">
        <f>J21/'סכום נכסי הקרן'!$C$42</f>
        <v>7.205126916357146E-4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202</v>
      </c>
      <c r="H22" s="78">
        <v>0</v>
      </c>
      <c r="I22" s="78">
        <v>0</v>
      </c>
      <c r="J22" s="77">
        <v>94.534969099999998</v>
      </c>
      <c r="K22" s="78">
        <f t="shared" si="0"/>
        <v>2.0348452346874847E-3</v>
      </c>
      <c r="L22" s="78">
        <f>J22/'סכום נכסי הקרן'!$C$42</f>
        <v>2.9700517008114988E-4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0.86</v>
      </c>
      <c r="I11" s="7"/>
      <c r="J11" s="7"/>
      <c r="K11" s="76">
        <v>4.5600000000000002E-2</v>
      </c>
      <c r="L11" s="75">
        <v>21496172</v>
      </c>
      <c r="M11" s="7"/>
      <c r="N11" s="75">
        <v>0</v>
      </c>
      <c r="O11" s="75">
        <v>20688.2526358</v>
      </c>
      <c r="P11" s="7"/>
      <c r="Q11" s="76">
        <v>1</v>
      </c>
      <c r="R11" s="76">
        <v>6.4600000000000005E-2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0.86</v>
      </c>
      <c r="K12" s="80">
        <v>4.5600000000000002E-2</v>
      </c>
      <c r="L12" s="81">
        <v>21496172</v>
      </c>
      <c r="N12" s="81">
        <v>0</v>
      </c>
      <c r="O12" s="81">
        <v>20688.2526358</v>
      </c>
      <c r="Q12" s="80">
        <v>1</v>
      </c>
      <c r="R12" s="80">
        <v>6.4600000000000005E-2</v>
      </c>
    </row>
    <row r="13" spans="2:53">
      <c r="B13" s="79" t="s">
        <v>236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237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228</v>
      </c>
      <c r="C15" t="s">
        <v>228</v>
      </c>
      <c r="D15" s="16"/>
      <c r="E15" t="s">
        <v>228</v>
      </c>
      <c r="H15" s="77">
        <v>0</v>
      </c>
      <c r="I15" t="s">
        <v>228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238</v>
      </c>
      <c r="C16" s="16"/>
      <c r="D16" s="16"/>
      <c r="H16" s="81">
        <v>0.86</v>
      </c>
      <c r="K16" s="80">
        <v>4.5600000000000002E-2</v>
      </c>
      <c r="L16" s="81">
        <v>21496172</v>
      </c>
      <c r="N16" s="81">
        <v>0</v>
      </c>
      <c r="O16" s="81">
        <v>20688.2526358</v>
      </c>
      <c r="Q16" s="80">
        <v>1</v>
      </c>
      <c r="R16" s="80">
        <v>6.4600000000000005E-2</v>
      </c>
    </row>
    <row r="17" spans="2:18">
      <c r="B17" s="79" t="s">
        <v>239</v>
      </c>
      <c r="C17" s="16"/>
      <c r="D17" s="16"/>
      <c r="H17" s="81">
        <v>0.86</v>
      </c>
      <c r="K17" s="80">
        <v>4.5600000000000002E-2</v>
      </c>
      <c r="L17" s="81">
        <v>21496172</v>
      </c>
      <c r="N17" s="81">
        <v>0</v>
      </c>
      <c r="O17" s="81">
        <v>20688.2526358</v>
      </c>
      <c r="Q17" s="80">
        <v>1</v>
      </c>
      <c r="R17" s="80">
        <v>6.4600000000000005E-2</v>
      </c>
    </row>
    <row r="18" spans="2:18">
      <c r="B18" t="s">
        <v>240</v>
      </c>
      <c r="C18" t="s">
        <v>241</v>
      </c>
      <c r="D18" t="s">
        <v>100</v>
      </c>
      <c r="E18" t="s">
        <v>242</v>
      </c>
      <c r="G18" t="s">
        <v>243</v>
      </c>
      <c r="H18" s="77">
        <v>0.61</v>
      </c>
      <c r="I18" t="s">
        <v>102</v>
      </c>
      <c r="J18" s="78">
        <v>0</v>
      </c>
      <c r="K18" s="78">
        <v>4.5900000000000003E-2</v>
      </c>
      <c r="L18" s="77">
        <v>4853249</v>
      </c>
      <c r="M18" s="77">
        <v>97.31</v>
      </c>
      <c r="N18" s="77">
        <v>0</v>
      </c>
      <c r="O18" s="77">
        <v>4722.6966019000001</v>
      </c>
      <c r="P18" s="78">
        <v>2.0000000000000001E-4</v>
      </c>
      <c r="Q18" s="78">
        <v>0.2283</v>
      </c>
      <c r="R18" s="78">
        <v>1.4800000000000001E-2</v>
      </c>
    </row>
    <row r="19" spans="2:18">
      <c r="B19" t="s">
        <v>244</v>
      </c>
      <c r="C19" t="s">
        <v>245</v>
      </c>
      <c r="D19" t="s">
        <v>100</v>
      </c>
      <c r="E19" t="s">
        <v>242</v>
      </c>
      <c r="G19" t="s">
        <v>246</v>
      </c>
      <c r="H19" s="77">
        <v>0.93</v>
      </c>
      <c r="I19" t="s">
        <v>102</v>
      </c>
      <c r="J19" s="78">
        <v>0</v>
      </c>
      <c r="K19" s="78">
        <v>4.5499999999999999E-2</v>
      </c>
      <c r="L19" s="77">
        <v>16642923</v>
      </c>
      <c r="M19" s="77">
        <v>95.93</v>
      </c>
      <c r="N19" s="77">
        <v>0</v>
      </c>
      <c r="O19" s="77">
        <v>15965.5560339</v>
      </c>
      <c r="P19" s="78">
        <v>5.0000000000000001E-4</v>
      </c>
      <c r="Q19" s="78">
        <v>0.77170000000000005</v>
      </c>
      <c r="R19" s="78">
        <v>4.99E-2</v>
      </c>
    </row>
    <row r="20" spans="2:18">
      <c r="B20" s="79" t="s">
        <v>247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248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233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s="79" t="s">
        <v>250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251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t="s">
        <v>252</v>
      </c>
      <c r="C31" s="16"/>
      <c r="D31" s="16"/>
    </row>
    <row r="32" spans="2:18">
      <c r="B32" t="s">
        <v>253</v>
      </c>
      <c r="C32" s="16"/>
      <c r="D32" s="16"/>
    </row>
    <row r="33" spans="2:4">
      <c r="B33" t="s">
        <v>254</v>
      </c>
      <c r="C33" s="16"/>
      <c r="D33" s="16"/>
    </row>
    <row r="34" spans="2:4">
      <c r="B34" t="s">
        <v>255</v>
      </c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252</v>
      </c>
      <c r="C25" s="16"/>
      <c r="D25" s="16"/>
      <c r="E25" s="16"/>
      <c r="F25" s="16"/>
      <c r="G25" s="16"/>
    </row>
    <row r="26" spans="2:21">
      <c r="B26" t="s">
        <v>253</v>
      </c>
      <c r="C26" s="16"/>
      <c r="D26" s="16"/>
      <c r="E26" s="16"/>
      <c r="F26" s="16"/>
      <c r="G26" s="16"/>
    </row>
    <row r="27" spans="2:21">
      <c r="B27" t="s">
        <v>254</v>
      </c>
      <c r="C27" s="16"/>
      <c r="D27" s="16"/>
      <c r="E27" s="16"/>
      <c r="F27" s="16"/>
      <c r="G27" s="16"/>
    </row>
    <row r="28" spans="2:21">
      <c r="B28" t="s">
        <v>255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256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238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257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260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228</v>
      </c>
      <c r="C20" t="s">
        <v>228</v>
      </c>
      <c r="D20" s="16"/>
      <c r="E20" s="16"/>
      <c r="F20" s="16"/>
      <c r="G20" t="s">
        <v>228</v>
      </c>
      <c r="H20" t="s">
        <v>228</v>
      </c>
      <c r="K20" s="77">
        <v>0</v>
      </c>
      <c r="L20" t="s">
        <v>228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258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259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228</v>
      </c>
      <c r="C25" t="s">
        <v>228</v>
      </c>
      <c r="D25" s="16"/>
      <c r="E25" s="16"/>
      <c r="F25" s="16"/>
      <c r="G25" t="s">
        <v>228</v>
      </c>
      <c r="H25" t="s">
        <v>228</v>
      </c>
      <c r="K25" s="77">
        <v>0</v>
      </c>
      <c r="L25" t="s">
        <v>228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235</v>
      </c>
      <c r="C26" s="16"/>
      <c r="D26" s="16"/>
      <c r="E26" s="16"/>
      <c r="F26" s="16"/>
    </row>
    <row r="27" spans="2:21">
      <c r="B27" t="s">
        <v>252</v>
      </c>
      <c r="C27" s="16"/>
      <c r="D27" s="16"/>
      <c r="E27" s="16"/>
      <c r="F27" s="16"/>
    </row>
    <row r="28" spans="2:21">
      <c r="B28" t="s">
        <v>253</v>
      </c>
      <c r="C28" s="16"/>
      <c r="D28" s="16"/>
      <c r="E28" s="16"/>
      <c r="F28" s="16"/>
    </row>
    <row r="29" spans="2:21">
      <c r="B29" t="s">
        <v>254</v>
      </c>
      <c r="C29" s="16"/>
      <c r="D29" s="16"/>
      <c r="E29" s="16"/>
      <c r="F29" s="16"/>
    </row>
    <row r="30" spans="2:21">
      <c r="B30" t="s">
        <v>255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3005286.25</v>
      </c>
      <c r="J11" s="7"/>
      <c r="K11" s="75">
        <v>245.8389</v>
      </c>
      <c r="L11" s="75">
        <v>71825.029358279993</v>
      </c>
      <c r="M11" s="7"/>
      <c r="N11" s="76">
        <v>1</v>
      </c>
      <c r="O11" s="76">
        <v>0.22439999999999999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2863949.25</v>
      </c>
      <c r="K12" s="81">
        <v>234.10265000000001</v>
      </c>
      <c r="L12" s="81">
        <v>64264.719165499999</v>
      </c>
      <c r="N12" s="80">
        <v>0.89470000000000005</v>
      </c>
      <c r="O12" s="80">
        <v>0.20080000000000001</v>
      </c>
    </row>
    <row r="13" spans="2:62">
      <c r="B13" s="79" t="s">
        <v>261</v>
      </c>
      <c r="E13" s="16"/>
      <c r="F13" s="16"/>
      <c r="G13" s="16"/>
      <c r="I13" s="81">
        <v>1348066.4</v>
      </c>
      <c r="K13" s="81">
        <v>216.08582000000001</v>
      </c>
      <c r="L13" s="81">
        <v>44486.240623999998</v>
      </c>
      <c r="N13" s="80">
        <v>0.61939999999999995</v>
      </c>
      <c r="O13" s="80">
        <v>0.13900000000000001</v>
      </c>
    </row>
    <row r="14" spans="2:62">
      <c r="B14" t="s">
        <v>262</v>
      </c>
      <c r="C14" t="s">
        <v>263</v>
      </c>
      <c r="D14" t="s">
        <v>100</v>
      </c>
      <c r="E14" t="s">
        <v>123</v>
      </c>
      <c r="F14" t="s">
        <v>264</v>
      </c>
      <c r="G14" t="s">
        <v>265</v>
      </c>
      <c r="H14" t="s">
        <v>102</v>
      </c>
      <c r="I14" s="77">
        <v>16965</v>
      </c>
      <c r="J14" s="77">
        <v>2674</v>
      </c>
      <c r="K14" s="77">
        <v>0</v>
      </c>
      <c r="L14" s="77">
        <v>453.64409999999998</v>
      </c>
      <c r="M14" s="78">
        <v>1E-4</v>
      </c>
      <c r="N14" s="78">
        <v>6.3E-3</v>
      </c>
      <c r="O14" s="78">
        <v>1.4E-3</v>
      </c>
    </row>
    <row r="15" spans="2:62">
      <c r="B15" t="s">
        <v>266</v>
      </c>
      <c r="C15" t="s">
        <v>267</v>
      </c>
      <c r="D15" t="s">
        <v>100</v>
      </c>
      <c r="E15" t="s">
        <v>123</v>
      </c>
      <c r="F15" t="s">
        <v>268</v>
      </c>
      <c r="G15" t="s">
        <v>269</v>
      </c>
      <c r="H15" t="s">
        <v>102</v>
      </c>
      <c r="I15" s="77">
        <v>3138</v>
      </c>
      <c r="J15" s="77">
        <v>30480</v>
      </c>
      <c r="K15" s="77">
        <v>0</v>
      </c>
      <c r="L15" s="77">
        <v>956.4624</v>
      </c>
      <c r="M15" s="78">
        <v>1E-4</v>
      </c>
      <c r="N15" s="78">
        <v>1.3299999999999999E-2</v>
      </c>
      <c r="O15" s="78">
        <v>3.0000000000000001E-3</v>
      </c>
    </row>
    <row r="16" spans="2:62">
      <c r="B16" t="s">
        <v>270</v>
      </c>
      <c r="C16" t="s">
        <v>271</v>
      </c>
      <c r="D16" t="s">
        <v>100</v>
      </c>
      <c r="E16" t="s">
        <v>123</v>
      </c>
      <c r="F16" t="s">
        <v>272</v>
      </c>
      <c r="G16" t="s">
        <v>269</v>
      </c>
      <c r="H16" t="s">
        <v>102</v>
      </c>
      <c r="I16" s="77">
        <v>57978.400000000001</v>
      </c>
      <c r="J16" s="77">
        <v>6001</v>
      </c>
      <c r="K16" s="77">
        <v>0</v>
      </c>
      <c r="L16" s="77">
        <v>3479.2837840000002</v>
      </c>
      <c r="M16" s="78">
        <v>5.0000000000000001E-4</v>
      </c>
      <c r="N16" s="78">
        <v>4.8399999999999999E-2</v>
      </c>
      <c r="O16" s="78">
        <v>1.09E-2</v>
      </c>
    </row>
    <row r="17" spans="2:15">
      <c r="B17" t="s">
        <v>273</v>
      </c>
      <c r="C17" t="s">
        <v>274</v>
      </c>
      <c r="D17" t="s">
        <v>100</v>
      </c>
      <c r="E17" t="s">
        <v>123</v>
      </c>
      <c r="F17" t="s">
        <v>275</v>
      </c>
      <c r="G17" t="s">
        <v>269</v>
      </c>
      <c r="H17" t="s">
        <v>102</v>
      </c>
      <c r="I17" s="77">
        <v>30394</v>
      </c>
      <c r="J17" s="77">
        <v>1006</v>
      </c>
      <c r="K17" s="77">
        <v>0</v>
      </c>
      <c r="L17" s="77">
        <v>305.76364000000001</v>
      </c>
      <c r="M17" s="78">
        <v>1E-4</v>
      </c>
      <c r="N17" s="78">
        <v>4.3E-3</v>
      </c>
      <c r="O17" s="78">
        <v>1E-3</v>
      </c>
    </row>
    <row r="18" spans="2:15">
      <c r="B18" t="s">
        <v>276</v>
      </c>
      <c r="C18" t="s">
        <v>277</v>
      </c>
      <c r="D18" t="s">
        <v>100</v>
      </c>
      <c r="E18" t="s">
        <v>123</v>
      </c>
      <c r="F18" t="s">
        <v>278</v>
      </c>
      <c r="G18" t="s">
        <v>279</v>
      </c>
      <c r="H18" t="s">
        <v>102</v>
      </c>
      <c r="I18" s="77">
        <v>35661</v>
      </c>
      <c r="J18" s="77">
        <v>3560</v>
      </c>
      <c r="K18" s="77">
        <v>25.027249999999999</v>
      </c>
      <c r="L18" s="77">
        <v>1294.5588499999999</v>
      </c>
      <c r="M18" s="78">
        <v>1E-4</v>
      </c>
      <c r="N18" s="78">
        <v>1.7999999999999999E-2</v>
      </c>
      <c r="O18" s="78">
        <v>4.0000000000000001E-3</v>
      </c>
    </row>
    <row r="19" spans="2:15">
      <c r="B19" t="s">
        <v>280</v>
      </c>
      <c r="C19" t="s">
        <v>281</v>
      </c>
      <c r="D19" t="s">
        <v>100</v>
      </c>
      <c r="E19" t="s">
        <v>123</v>
      </c>
      <c r="F19" t="s">
        <v>282</v>
      </c>
      <c r="G19" t="s">
        <v>279</v>
      </c>
      <c r="H19" t="s">
        <v>102</v>
      </c>
      <c r="I19" s="77">
        <v>39460</v>
      </c>
      <c r="J19" s="77">
        <v>3020</v>
      </c>
      <c r="K19" s="77">
        <v>0</v>
      </c>
      <c r="L19" s="77">
        <v>1191.692</v>
      </c>
      <c r="M19" s="78">
        <v>2.0000000000000001E-4</v>
      </c>
      <c r="N19" s="78">
        <v>1.66E-2</v>
      </c>
      <c r="O19" s="78">
        <v>3.7000000000000002E-3</v>
      </c>
    </row>
    <row r="20" spans="2:15">
      <c r="B20" t="s">
        <v>283</v>
      </c>
      <c r="C20" t="s">
        <v>284</v>
      </c>
      <c r="D20" t="s">
        <v>100</v>
      </c>
      <c r="E20" t="s">
        <v>123</v>
      </c>
      <c r="F20" t="s">
        <v>285</v>
      </c>
      <c r="G20" t="s">
        <v>286</v>
      </c>
      <c r="H20" t="s">
        <v>102</v>
      </c>
      <c r="I20" s="77">
        <v>1787</v>
      </c>
      <c r="J20" s="77">
        <v>60900</v>
      </c>
      <c r="K20" s="77">
        <v>0</v>
      </c>
      <c r="L20" s="77">
        <v>1088.2829999999999</v>
      </c>
      <c r="M20" s="78">
        <v>0</v>
      </c>
      <c r="N20" s="78">
        <v>1.52E-2</v>
      </c>
      <c r="O20" s="78">
        <v>3.3999999999999998E-3</v>
      </c>
    </row>
    <row r="21" spans="2:15">
      <c r="B21" t="s">
        <v>287</v>
      </c>
      <c r="C21" t="s">
        <v>288</v>
      </c>
      <c r="D21" t="s">
        <v>100</v>
      </c>
      <c r="E21" t="s">
        <v>123</v>
      </c>
      <c r="F21" t="s">
        <v>289</v>
      </c>
      <c r="G21" t="s">
        <v>290</v>
      </c>
      <c r="H21" t="s">
        <v>102</v>
      </c>
      <c r="I21" s="77">
        <v>89264</v>
      </c>
      <c r="J21" s="77">
        <v>671</v>
      </c>
      <c r="K21" s="77">
        <v>0</v>
      </c>
      <c r="L21" s="77">
        <v>598.96144000000004</v>
      </c>
      <c r="M21" s="78">
        <v>2.0000000000000001E-4</v>
      </c>
      <c r="N21" s="78">
        <v>8.3000000000000001E-3</v>
      </c>
      <c r="O21" s="78">
        <v>1.9E-3</v>
      </c>
    </row>
    <row r="22" spans="2:15">
      <c r="B22" t="s">
        <v>291</v>
      </c>
      <c r="C22" t="s">
        <v>292</v>
      </c>
      <c r="D22" t="s">
        <v>100</v>
      </c>
      <c r="E22" t="s">
        <v>123</v>
      </c>
      <c r="F22" t="s">
        <v>293</v>
      </c>
      <c r="G22" t="s">
        <v>294</v>
      </c>
      <c r="H22" t="s">
        <v>102</v>
      </c>
      <c r="I22" s="77">
        <v>23070</v>
      </c>
      <c r="J22" s="77">
        <v>12650</v>
      </c>
      <c r="K22" s="77">
        <v>61.624209999999998</v>
      </c>
      <c r="L22" s="77">
        <v>2979.97921</v>
      </c>
      <c r="M22" s="78">
        <v>2.0000000000000001E-4</v>
      </c>
      <c r="N22" s="78">
        <v>4.1500000000000002E-2</v>
      </c>
      <c r="O22" s="78">
        <v>9.2999999999999992E-3</v>
      </c>
    </row>
    <row r="23" spans="2:15">
      <c r="B23" t="s">
        <v>295</v>
      </c>
      <c r="C23" t="s">
        <v>296</v>
      </c>
      <c r="D23" t="s">
        <v>100</v>
      </c>
      <c r="E23" t="s">
        <v>123</v>
      </c>
      <c r="F23" t="s">
        <v>297</v>
      </c>
      <c r="G23" t="s">
        <v>294</v>
      </c>
      <c r="H23" t="s">
        <v>102</v>
      </c>
      <c r="I23" s="77">
        <v>209902</v>
      </c>
      <c r="J23" s="77">
        <v>1755</v>
      </c>
      <c r="K23" s="77">
        <v>0</v>
      </c>
      <c r="L23" s="77">
        <v>3683.7800999999999</v>
      </c>
      <c r="M23" s="78">
        <v>2.0000000000000001E-4</v>
      </c>
      <c r="N23" s="78">
        <v>5.1299999999999998E-2</v>
      </c>
      <c r="O23" s="78">
        <v>1.15E-2</v>
      </c>
    </row>
    <row r="24" spans="2:15">
      <c r="B24" t="s">
        <v>298</v>
      </c>
      <c r="C24" t="s">
        <v>299</v>
      </c>
      <c r="D24" t="s">
        <v>100</v>
      </c>
      <c r="E24" t="s">
        <v>123</v>
      </c>
      <c r="F24" t="s">
        <v>300</v>
      </c>
      <c r="G24" t="s">
        <v>294</v>
      </c>
      <c r="H24" t="s">
        <v>102</v>
      </c>
      <c r="I24" s="77">
        <v>196757</v>
      </c>
      <c r="J24" s="77">
        <v>2700</v>
      </c>
      <c r="K24" s="77">
        <v>88.92962</v>
      </c>
      <c r="L24" s="77">
        <v>5401.3686200000002</v>
      </c>
      <c r="M24" s="78">
        <v>1E-4</v>
      </c>
      <c r="N24" s="78">
        <v>7.5200000000000003E-2</v>
      </c>
      <c r="O24" s="78">
        <v>1.6899999999999998E-2</v>
      </c>
    </row>
    <row r="25" spans="2:15">
      <c r="B25" t="s">
        <v>301</v>
      </c>
      <c r="C25" t="s">
        <v>302</v>
      </c>
      <c r="D25" t="s">
        <v>100</v>
      </c>
      <c r="E25" t="s">
        <v>123</v>
      </c>
      <c r="F25" t="s">
        <v>303</v>
      </c>
      <c r="G25" t="s">
        <v>294</v>
      </c>
      <c r="H25" t="s">
        <v>102</v>
      </c>
      <c r="I25" s="77">
        <v>9364</v>
      </c>
      <c r="J25" s="77">
        <v>11220</v>
      </c>
      <c r="K25" s="77">
        <v>0</v>
      </c>
      <c r="L25" s="77">
        <v>1050.6407999999999</v>
      </c>
      <c r="M25" s="78">
        <v>0</v>
      </c>
      <c r="N25" s="78">
        <v>1.46E-2</v>
      </c>
      <c r="O25" s="78">
        <v>3.3E-3</v>
      </c>
    </row>
    <row r="26" spans="2:15">
      <c r="B26" t="s">
        <v>304</v>
      </c>
      <c r="C26" t="s">
        <v>305</v>
      </c>
      <c r="D26" t="s">
        <v>100</v>
      </c>
      <c r="E26" t="s">
        <v>123</v>
      </c>
      <c r="F26" t="s">
        <v>306</v>
      </c>
      <c r="G26" t="s">
        <v>294</v>
      </c>
      <c r="H26" t="s">
        <v>102</v>
      </c>
      <c r="I26" s="77">
        <v>141902</v>
      </c>
      <c r="J26" s="77">
        <v>2975</v>
      </c>
      <c r="K26" s="77">
        <v>0</v>
      </c>
      <c r="L26" s="77">
        <v>4221.5844999999999</v>
      </c>
      <c r="M26" s="78">
        <v>1E-4</v>
      </c>
      <c r="N26" s="78">
        <v>5.8799999999999998E-2</v>
      </c>
      <c r="O26" s="78">
        <v>1.32E-2</v>
      </c>
    </row>
    <row r="27" spans="2:15">
      <c r="B27" t="s">
        <v>307</v>
      </c>
      <c r="C27" t="s">
        <v>308</v>
      </c>
      <c r="D27" t="s">
        <v>100</v>
      </c>
      <c r="E27" t="s">
        <v>123</v>
      </c>
      <c r="F27" t="s">
        <v>309</v>
      </c>
      <c r="G27" t="s">
        <v>310</v>
      </c>
      <c r="H27" t="s">
        <v>102</v>
      </c>
      <c r="I27" s="77">
        <v>668</v>
      </c>
      <c r="J27" s="77">
        <v>152370</v>
      </c>
      <c r="K27" s="77">
        <v>0</v>
      </c>
      <c r="L27" s="77">
        <v>1017.8316</v>
      </c>
      <c r="M27" s="78">
        <v>2.0000000000000001E-4</v>
      </c>
      <c r="N27" s="78">
        <v>1.4200000000000001E-2</v>
      </c>
      <c r="O27" s="78">
        <v>3.2000000000000002E-3</v>
      </c>
    </row>
    <row r="28" spans="2:15">
      <c r="B28" t="s">
        <v>311</v>
      </c>
      <c r="C28" t="s">
        <v>312</v>
      </c>
      <c r="D28" t="s">
        <v>100</v>
      </c>
      <c r="E28" t="s">
        <v>123</v>
      </c>
      <c r="F28" t="s">
        <v>313</v>
      </c>
      <c r="G28" t="s">
        <v>310</v>
      </c>
      <c r="H28" t="s">
        <v>102</v>
      </c>
      <c r="I28" s="77">
        <v>1182</v>
      </c>
      <c r="J28" s="77">
        <v>117790</v>
      </c>
      <c r="K28" s="77">
        <v>0</v>
      </c>
      <c r="L28" s="77">
        <v>1392.2778000000001</v>
      </c>
      <c r="M28" s="78">
        <v>2.0000000000000001E-4</v>
      </c>
      <c r="N28" s="78">
        <v>1.9400000000000001E-2</v>
      </c>
      <c r="O28" s="78">
        <v>4.4000000000000003E-3</v>
      </c>
    </row>
    <row r="29" spans="2:15">
      <c r="B29" t="s">
        <v>314</v>
      </c>
      <c r="C29" t="s">
        <v>315</v>
      </c>
      <c r="D29" t="s">
        <v>100</v>
      </c>
      <c r="E29" t="s">
        <v>123</v>
      </c>
      <c r="F29" t="s">
        <v>316</v>
      </c>
      <c r="G29" t="s">
        <v>310</v>
      </c>
      <c r="H29" t="s">
        <v>102</v>
      </c>
      <c r="I29" s="77">
        <v>4023</v>
      </c>
      <c r="J29" s="77">
        <v>10540</v>
      </c>
      <c r="K29" s="77">
        <v>0</v>
      </c>
      <c r="L29" s="77">
        <v>424.02420000000001</v>
      </c>
      <c r="M29" s="78">
        <v>1E-4</v>
      </c>
      <c r="N29" s="78">
        <v>5.8999999999999999E-3</v>
      </c>
      <c r="O29" s="78">
        <v>1.2999999999999999E-3</v>
      </c>
    </row>
    <row r="30" spans="2:15">
      <c r="B30" t="s">
        <v>317</v>
      </c>
      <c r="C30" t="s">
        <v>318</v>
      </c>
      <c r="D30" t="s">
        <v>100</v>
      </c>
      <c r="E30" t="s">
        <v>123</v>
      </c>
      <c r="F30" t="s">
        <v>319</v>
      </c>
      <c r="G30" t="s">
        <v>320</v>
      </c>
      <c r="H30" t="s">
        <v>102</v>
      </c>
      <c r="I30" s="77">
        <v>2523</v>
      </c>
      <c r="J30" s="77">
        <v>39690</v>
      </c>
      <c r="K30" s="77">
        <v>0</v>
      </c>
      <c r="L30" s="77">
        <v>1001.3787</v>
      </c>
      <c r="M30" s="78">
        <v>1E-4</v>
      </c>
      <c r="N30" s="78">
        <v>1.3899999999999999E-2</v>
      </c>
      <c r="O30" s="78">
        <v>3.0999999999999999E-3</v>
      </c>
    </row>
    <row r="31" spans="2:15">
      <c r="B31" t="s">
        <v>321</v>
      </c>
      <c r="C31" t="s">
        <v>322</v>
      </c>
      <c r="D31" t="s">
        <v>100</v>
      </c>
      <c r="E31" t="s">
        <v>123</v>
      </c>
      <c r="F31" t="s">
        <v>323</v>
      </c>
      <c r="G31" t="s">
        <v>324</v>
      </c>
      <c r="H31" t="s">
        <v>102</v>
      </c>
      <c r="I31" s="77">
        <v>73820</v>
      </c>
      <c r="J31" s="77">
        <v>2413</v>
      </c>
      <c r="K31" s="77">
        <v>0</v>
      </c>
      <c r="L31" s="77">
        <v>1781.2765999999999</v>
      </c>
      <c r="M31" s="78">
        <v>1E-4</v>
      </c>
      <c r="N31" s="78">
        <v>2.4799999999999999E-2</v>
      </c>
      <c r="O31" s="78">
        <v>5.5999999999999999E-3</v>
      </c>
    </row>
    <row r="32" spans="2:15">
      <c r="B32" t="s">
        <v>325</v>
      </c>
      <c r="C32" t="s">
        <v>326</v>
      </c>
      <c r="D32" t="s">
        <v>100</v>
      </c>
      <c r="E32" t="s">
        <v>123</v>
      </c>
      <c r="F32" t="s">
        <v>327</v>
      </c>
      <c r="G32" t="s">
        <v>328</v>
      </c>
      <c r="H32" t="s">
        <v>102</v>
      </c>
      <c r="I32" s="77">
        <v>8874</v>
      </c>
      <c r="J32" s="77">
        <v>15300</v>
      </c>
      <c r="K32" s="77">
        <v>0</v>
      </c>
      <c r="L32" s="77">
        <v>1357.722</v>
      </c>
      <c r="M32" s="78">
        <v>1E-4</v>
      </c>
      <c r="N32" s="78">
        <v>1.89E-2</v>
      </c>
      <c r="O32" s="78">
        <v>4.1999999999999997E-3</v>
      </c>
    </row>
    <row r="33" spans="2:15">
      <c r="B33" t="s">
        <v>329</v>
      </c>
      <c r="C33" t="s">
        <v>330</v>
      </c>
      <c r="D33" t="s">
        <v>100</v>
      </c>
      <c r="E33" t="s">
        <v>123</v>
      </c>
      <c r="F33" t="s">
        <v>331</v>
      </c>
      <c r="G33" t="s">
        <v>328</v>
      </c>
      <c r="H33" t="s">
        <v>102</v>
      </c>
      <c r="I33" s="77">
        <v>2528</v>
      </c>
      <c r="J33" s="77">
        <v>37180</v>
      </c>
      <c r="K33" s="77">
        <v>0</v>
      </c>
      <c r="L33" s="77">
        <v>939.91039999999998</v>
      </c>
      <c r="M33" s="78">
        <v>1E-4</v>
      </c>
      <c r="N33" s="78">
        <v>1.3100000000000001E-2</v>
      </c>
      <c r="O33" s="78">
        <v>2.8999999999999998E-3</v>
      </c>
    </row>
    <row r="34" spans="2:15">
      <c r="B34" t="s">
        <v>332</v>
      </c>
      <c r="C34" t="s">
        <v>333</v>
      </c>
      <c r="D34" t="s">
        <v>100</v>
      </c>
      <c r="E34" t="s">
        <v>123</v>
      </c>
      <c r="F34" t="s">
        <v>334</v>
      </c>
      <c r="G34" t="s">
        <v>335</v>
      </c>
      <c r="H34" t="s">
        <v>102</v>
      </c>
      <c r="I34" s="77">
        <v>6214</v>
      </c>
      <c r="J34" s="77">
        <v>8105</v>
      </c>
      <c r="K34" s="77">
        <v>0</v>
      </c>
      <c r="L34" s="77">
        <v>503.6447</v>
      </c>
      <c r="M34" s="78">
        <v>1E-4</v>
      </c>
      <c r="N34" s="78">
        <v>7.0000000000000001E-3</v>
      </c>
      <c r="O34" s="78">
        <v>1.6000000000000001E-3</v>
      </c>
    </row>
    <row r="35" spans="2:15">
      <c r="B35" t="s">
        <v>336</v>
      </c>
      <c r="C35" t="s">
        <v>337</v>
      </c>
      <c r="D35" t="s">
        <v>100</v>
      </c>
      <c r="E35" t="s">
        <v>123</v>
      </c>
      <c r="F35" t="s">
        <v>338</v>
      </c>
      <c r="G35" t="s">
        <v>339</v>
      </c>
      <c r="H35" t="s">
        <v>102</v>
      </c>
      <c r="I35" s="77">
        <v>29826</v>
      </c>
      <c r="J35" s="77">
        <v>2805</v>
      </c>
      <c r="K35" s="77">
        <v>0</v>
      </c>
      <c r="L35" s="77">
        <v>836.61929999999995</v>
      </c>
      <c r="M35" s="78">
        <v>2.0000000000000001E-4</v>
      </c>
      <c r="N35" s="78">
        <v>1.1599999999999999E-2</v>
      </c>
      <c r="O35" s="78">
        <v>2.5999999999999999E-3</v>
      </c>
    </row>
    <row r="36" spans="2:15">
      <c r="B36" t="s">
        <v>340</v>
      </c>
      <c r="C36" t="s">
        <v>341</v>
      </c>
      <c r="D36" t="s">
        <v>100</v>
      </c>
      <c r="E36" t="s">
        <v>123</v>
      </c>
      <c r="F36" t="s">
        <v>342</v>
      </c>
      <c r="G36" t="s">
        <v>339</v>
      </c>
      <c r="H36" t="s">
        <v>102</v>
      </c>
      <c r="I36" s="77">
        <v>52213</v>
      </c>
      <c r="J36" s="77">
        <v>1823</v>
      </c>
      <c r="K36" s="77">
        <v>0</v>
      </c>
      <c r="L36" s="77">
        <v>951.84298999999999</v>
      </c>
      <c r="M36" s="78">
        <v>1E-4</v>
      </c>
      <c r="N36" s="78">
        <v>1.3299999999999999E-2</v>
      </c>
      <c r="O36" s="78">
        <v>3.0000000000000001E-3</v>
      </c>
    </row>
    <row r="37" spans="2:15">
      <c r="B37" t="s">
        <v>343</v>
      </c>
      <c r="C37" t="s">
        <v>344</v>
      </c>
      <c r="D37" t="s">
        <v>100</v>
      </c>
      <c r="E37" t="s">
        <v>123</v>
      </c>
      <c r="F37" t="s">
        <v>345</v>
      </c>
      <c r="G37" t="s">
        <v>339</v>
      </c>
      <c r="H37" t="s">
        <v>102</v>
      </c>
      <c r="I37" s="77">
        <v>3466</v>
      </c>
      <c r="J37" s="77">
        <v>29700</v>
      </c>
      <c r="K37" s="77">
        <v>0</v>
      </c>
      <c r="L37" s="77">
        <v>1029.402</v>
      </c>
      <c r="M37" s="78">
        <v>1E-4</v>
      </c>
      <c r="N37" s="78">
        <v>1.43E-2</v>
      </c>
      <c r="O37" s="78">
        <v>3.2000000000000002E-3</v>
      </c>
    </row>
    <row r="38" spans="2:15">
      <c r="B38" t="s">
        <v>346</v>
      </c>
      <c r="C38" t="s">
        <v>347</v>
      </c>
      <c r="D38" t="s">
        <v>100</v>
      </c>
      <c r="E38" t="s">
        <v>123</v>
      </c>
      <c r="F38" t="s">
        <v>348</v>
      </c>
      <c r="G38" t="s">
        <v>339</v>
      </c>
      <c r="H38" t="s">
        <v>102</v>
      </c>
      <c r="I38" s="77">
        <v>38431</v>
      </c>
      <c r="J38" s="77">
        <v>992</v>
      </c>
      <c r="K38" s="77">
        <v>4.6837900000000001</v>
      </c>
      <c r="L38" s="77">
        <v>385.91931</v>
      </c>
      <c r="M38" s="78">
        <v>1E-4</v>
      </c>
      <c r="N38" s="78">
        <v>5.4000000000000003E-3</v>
      </c>
      <c r="O38" s="78">
        <v>1.1999999999999999E-3</v>
      </c>
    </row>
    <row r="39" spans="2:15">
      <c r="B39" t="s">
        <v>349</v>
      </c>
      <c r="C39" t="s">
        <v>350</v>
      </c>
      <c r="D39" t="s">
        <v>100</v>
      </c>
      <c r="E39" t="s">
        <v>123</v>
      </c>
      <c r="F39" t="s">
        <v>351</v>
      </c>
      <c r="G39" t="s">
        <v>339</v>
      </c>
      <c r="H39" t="s">
        <v>102</v>
      </c>
      <c r="I39" s="77">
        <v>6543</v>
      </c>
      <c r="J39" s="77">
        <v>22500</v>
      </c>
      <c r="K39" s="77">
        <v>35.820950000000003</v>
      </c>
      <c r="L39" s="77">
        <v>1507.99595</v>
      </c>
      <c r="M39" s="78">
        <v>1E-4</v>
      </c>
      <c r="N39" s="78">
        <v>2.1000000000000001E-2</v>
      </c>
      <c r="O39" s="78">
        <v>4.7000000000000002E-3</v>
      </c>
    </row>
    <row r="40" spans="2:15">
      <c r="B40" t="s">
        <v>352</v>
      </c>
      <c r="C40" t="s">
        <v>353</v>
      </c>
      <c r="D40" t="s">
        <v>100</v>
      </c>
      <c r="E40" t="s">
        <v>123</v>
      </c>
      <c r="F40" t="s">
        <v>354</v>
      </c>
      <c r="G40" t="s">
        <v>339</v>
      </c>
      <c r="H40" t="s">
        <v>102</v>
      </c>
      <c r="I40" s="77">
        <v>4328</v>
      </c>
      <c r="J40" s="77">
        <v>20580</v>
      </c>
      <c r="K40" s="77">
        <v>0</v>
      </c>
      <c r="L40" s="77">
        <v>890.70240000000001</v>
      </c>
      <c r="M40" s="78">
        <v>0</v>
      </c>
      <c r="N40" s="78">
        <v>1.24E-2</v>
      </c>
      <c r="O40" s="78">
        <v>2.8E-3</v>
      </c>
    </row>
    <row r="41" spans="2:15">
      <c r="B41" t="s">
        <v>355</v>
      </c>
      <c r="C41" t="s">
        <v>356</v>
      </c>
      <c r="D41" t="s">
        <v>100</v>
      </c>
      <c r="E41" t="s">
        <v>123</v>
      </c>
      <c r="F41" t="s">
        <v>357</v>
      </c>
      <c r="G41" t="s">
        <v>358</v>
      </c>
      <c r="H41" t="s">
        <v>102</v>
      </c>
      <c r="I41" s="77">
        <v>64121</v>
      </c>
      <c r="J41" s="77">
        <v>3197</v>
      </c>
      <c r="K41" s="77">
        <v>0</v>
      </c>
      <c r="L41" s="77">
        <v>2049.9483700000001</v>
      </c>
      <c r="M41" s="78">
        <v>1E-4</v>
      </c>
      <c r="N41" s="78">
        <v>2.8500000000000001E-2</v>
      </c>
      <c r="O41" s="78">
        <v>6.4000000000000003E-3</v>
      </c>
    </row>
    <row r="42" spans="2:15">
      <c r="B42" t="s">
        <v>359</v>
      </c>
      <c r="C42" t="s">
        <v>360</v>
      </c>
      <c r="D42" t="s">
        <v>100</v>
      </c>
      <c r="E42" t="s">
        <v>123</v>
      </c>
      <c r="F42" t="s">
        <v>361</v>
      </c>
      <c r="G42" t="s">
        <v>129</v>
      </c>
      <c r="H42" t="s">
        <v>102</v>
      </c>
      <c r="I42" s="77">
        <v>954</v>
      </c>
      <c r="J42" s="77">
        <v>80520</v>
      </c>
      <c r="K42" s="77">
        <v>0</v>
      </c>
      <c r="L42" s="77">
        <v>768.16079999999999</v>
      </c>
      <c r="M42" s="78">
        <v>0</v>
      </c>
      <c r="N42" s="78">
        <v>1.0699999999999999E-2</v>
      </c>
      <c r="O42" s="78">
        <v>2.3999999999999998E-3</v>
      </c>
    </row>
    <row r="43" spans="2:15">
      <c r="B43" t="s">
        <v>362</v>
      </c>
      <c r="C43" t="s">
        <v>363</v>
      </c>
      <c r="D43" t="s">
        <v>100</v>
      </c>
      <c r="E43" t="s">
        <v>123</v>
      </c>
      <c r="F43" t="s">
        <v>364</v>
      </c>
      <c r="G43" t="s">
        <v>132</v>
      </c>
      <c r="H43" t="s">
        <v>102</v>
      </c>
      <c r="I43" s="77">
        <v>192710</v>
      </c>
      <c r="J43" s="77">
        <v>488.6</v>
      </c>
      <c r="K43" s="77">
        <v>0</v>
      </c>
      <c r="L43" s="77">
        <v>941.58105999999998</v>
      </c>
      <c r="M43" s="78">
        <v>1E-4</v>
      </c>
      <c r="N43" s="78">
        <v>1.3100000000000001E-2</v>
      </c>
      <c r="O43" s="78">
        <v>2.8999999999999998E-3</v>
      </c>
    </row>
    <row r="44" spans="2:15">
      <c r="B44" s="79" t="s">
        <v>365</v>
      </c>
      <c r="E44" s="16"/>
      <c r="F44" s="16"/>
      <c r="G44" s="16"/>
      <c r="I44" s="81">
        <v>878214.55</v>
      </c>
      <c r="K44" s="81">
        <v>18.016829999999999</v>
      </c>
      <c r="L44" s="81">
        <v>15048.937250000001</v>
      </c>
      <c r="N44" s="80">
        <v>0.20949999999999999</v>
      </c>
      <c r="O44" s="80">
        <v>4.7E-2</v>
      </c>
    </row>
    <row r="45" spans="2:15">
      <c r="B45" t="s">
        <v>366</v>
      </c>
      <c r="C45" t="s">
        <v>367</v>
      </c>
      <c r="D45" t="s">
        <v>100</v>
      </c>
      <c r="E45" t="s">
        <v>123</v>
      </c>
      <c r="F45" t="s">
        <v>368</v>
      </c>
      <c r="G45" t="s">
        <v>265</v>
      </c>
      <c r="H45" t="s">
        <v>102</v>
      </c>
      <c r="I45" s="77">
        <v>425720</v>
      </c>
      <c r="J45" s="77">
        <v>98.1</v>
      </c>
      <c r="K45" s="77">
        <v>0</v>
      </c>
      <c r="L45" s="77">
        <v>417.63132000000002</v>
      </c>
      <c r="M45" s="78">
        <v>1E-4</v>
      </c>
      <c r="N45" s="78">
        <v>5.7999999999999996E-3</v>
      </c>
      <c r="O45" s="78">
        <v>1.2999999999999999E-3</v>
      </c>
    </row>
    <row r="46" spans="2:15">
      <c r="B46" t="s">
        <v>369</v>
      </c>
      <c r="C46" t="s">
        <v>370</v>
      </c>
      <c r="D46" t="s">
        <v>100</v>
      </c>
      <c r="E46" t="s">
        <v>123</v>
      </c>
      <c r="F46" t="s">
        <v>371</v>
      </c>
      <c r="G46" t="s">
        <v>265</v>
      </c>
      <c r="H46" t="s">
        <v>102</v>
      </c>
      <c r="I46" s="77">
        <v>2949</v>
      </c>
      <c r="J46" s="77">
        <v>35160</v>
      </c>
      <c r="K46" s="77">
        <v>0</v>
      </c>
      <c r="L46" s="77">
        <v>1036.8684000000001</v>
      </c>
      <c r="M46" s="78">
        <v>2.0000000000000001E-4</v>
      </c>
      <c r="N46" s="78">
        <v>1.44E-2</v>
      </c>
      <c r="O46" s="78">
        <v>3.2000000000000002E-3</v>
      </c>
    </row>
    <row r="47" spans="2:15">
      <c r="B47" t="s">
        <v>372</v>
      </c>
      <c r="C47" t="s">
        <v>373</v>
      </c>
      <c r="D47" t="s">
        <v>100</v>
      </c>
      <c r="E47" t="s">
        <v>123</v>
      </c>
      <c r="F47" t="s">
        <v>374</v>
      </c>
      <c r="G47" t="s">
        <v>279</v>
      </c>
      <c r="H47" t="s">
        <v>102</v>
      </c>
      <c r="I47" s="77">
        <v>7689</v>
      </c>
      <c r="J47" s="77">
        <v>4874</v>
      </c>
      <c r="K47" s="77">
        <v>0</v>
      </c>
      <c r="L47" s="77">
        <v>374.76186000000001</v>
      </c>
      <c r="M47" s="78">
        <v>1E-4</v>
      </c>
      <c r="N47" s="78">
        <v>5.1999999999999998E-3</v>
      </c>
      <c r="O47" s="78">
        <v>1.1999999999999999E-3</v>
      </c>
    </row>
    <row r="48" spans="2:15">
      <c r="B48" t="s">
        <v>375</v>
      </c>
      <c r="C48" t="s">
        <v>376</v>
      </c>
      <c r="D48" t="s">
        <v>100</v>
      </c>
      <c r="E48" t="s">
        <v>123</v>
      </c>
      <c r="F48" t="s">
        <v>377</v>
      </c>
      <c r="G48" t="s">
        <v>279</v>
      </c>
      <c r="H48" t="s">
        <v>102</v>
      </c>
      <c r="I48" s="77">
        <v>5841</v>
      </c>
      <c r="J48" s="77">
        <v>7300</v>
      </c>
      <c r="K48" s="77">
        <v>0</v>
      </c>
      <c r="L48" s="77">
        <v>426.39299999999997</v>
      </c>
      <c r="M48" s="78">
        <v>1E-4</v>
      </c>
      <c r="N48" s="78">
        <v>5.8999999999999999E-3</v>
      </c>
      <c r="O48" s="78">
        <v>1.2999999999999999E-3</v>
      </c>
    </row>
    <row r="49" spans="2:15">
      <c r="B49" t="s">
        <v>378</v>
      </c>
      <c r="C49" t="s">
        <v>379</v>
      </c>
      <c r="D49" t="s">
        <v>100</v>
      </c>
      <c r="E49" t="s">
        <v>123</v>
      </c>
      <c r="F49" t="s">
        <v>380</v>
      </c>
      <c r="G49" t="s">
        <v>290</v>
      </c>
      <c r="H49" t="s">
        <v>102</v>
      </c>
      <c r="I49" s="77">
        <v>1940</v>
      </c>
      <c r="J49" s="77">
        <v>14130</v>
      </c>
      <c r="K49" s="77">
        <v>0</v>
      </c>
      <c r="L49" s="77">
        <v>274.12200000000001</v>
      </c>
      <c r="M49" s="78">
        <v>2.0000000000000001E-4</v>
      </c>
      <c r="N49" s="78">
        <v>3.8E-3</v>
      </c>
      <c r="O49" s="78">
        <v>8.9999999999999998E-4</v>
      </c>
    </row>
    <row r="50" spans="2:15">
      <c r="B50" t="s">
        <v>381</v>
      </c>
      <c r="C50" t="s">
        <v>382</v>
      </c>
      <c r="D50" t="s">
        <v>100</v>
      </c>
      <c r="E50" t="s">
        <v>123</v>
      </c>
      <c r="F50" t="s">
        <v>383</v>
      </c>
      <c r="G50" t="s">
        <v>290</v>
      </c>
      <c r="H50" t="s">
        <v>102</v>
      </c>
      <c r="I50" s="77">
        <v>448</v>
      </c>
      <c r="J50" s="77">
        <v>20430</v>
      </c>
      <c r="K50" s="77">
        <v>0</v>
      </c>
      <c r="L50" s="77">
        <v>91.526399999999995</v>
      </c>
      <c r="M50" s="78">
        <v>0</v>
      </c>
      <c r="N50" s="78">
        <v>1.2999999999999999E-3</v>
      </c>
      <c r="O50" s="78">
        <v>2.9999999999999997E-4</v>
      </c>
    </row>
    <row r="51" spans="2:15">
      <c r="B51" t="s">
        <v>384</v>
      </c>
      <c r="C51" t="s">
        <v>385</v>
      </c>
      <c r="D51" t="s">
        <v>100</v>
      </c>
      <c r="E51" t="s">
        <v>123</v>
      </c>
      <c r="F51" t="s">
        <v>386</v>
      </c>
      <c r="G51" t="s">
        <v>290</v>
      </c>
      <c r="H51" t="s">
        <v>102</v>
      </c>
      <c r="I51" s="77">
        <v>21403</v>
      </c>
      <c r="J51" s="77">
        <v>1324</v>
      </c>
      <c r="K51" s="77">
        <v>0</v>
      </c>
      <c r="L51" s="77">
        <v>283.37572</v>
      </c>
      <c r="M51" s="78">
        <v>2.9999999999999997E-4</v>
      </c>
      <c r="N51" s="78">
        <v>3.8999999999999998E-3</v>
      </c>
      <c r="O51" s="78">
        <v>8.9999999999999998E-4</v>
      </c>
    </row>
    <row r="52" spans="2:15">
      <c r="B52" t="s">
        <v>387</v>
      </c>
      <c r="C52" t="s">
        <v>388</v>
      </c>
      <c r="D52" t="s">
        <v>100</v>
      </c>
      <c r="E52" t="s">
        <v>123</v>
      </c>
      <c r="F52" t="s">
        <v>389</v>
      </c>
      <c r="G52" t="s">
        <v>294</v>
      </c>
      <c r="H52" t="s">
        <v>102</v>
      </c>
      <c r="I52" s="77">
        <v>5860</v>
      </c>
      <c r="J52" s="77">
        <v>13450</v>
      </c>
      <c r="K52" s="77">
        <v>0</v>
      </c>
      <c r="L52" s="77">
        <v>788.17</v>
      </c>
      <c r="M52" s="78">
        <v>2.0000000000000001E-4</v>
      </c>
      <c r="N52" s="78">
        <v>1.0999999999999999E-2</v>
      </c>
      <c r="O52" s="78">
        <v>2.5000000000000001E-3</v>
      </c>
    </row>
    <row r="53" spans="2:15">
      <c r="B53" t="s">
        <v>390</v>
      </c>
      <c r="C53" t="s">
        <v>391</v>
      </c>
      <c r="D53" t="s">
        <v>100</v>
      </c>
      <c r="E53" t="s">
        <v>123</v>
      </c>
      <c r="F53" t="s">
        <v>392</v>
      </c>
      <c r="G53" t="s">
        <v>310</v>
      </c>
      <c r="H53" t="s">
        <v>102</v>
      </c>
      <c r="I53" s="77">
        <v>555</v>
      </c>
      <c r="J53" s="77">
        <v>40150</v>
      </c>
      <c r="K53" s="77">
        <v>0</v>
      </c>
      <c r="L53" s="77">
        <v>222.83250000000001</v>
      </c>
      <c r="M53" s="78">
        <v>1E-4</v>
      </c>
      <c r="N53" s="78">
        <v>3.0999999999999999E-3</v>
      </c>
      <c r="O53" s="78">
        <v>6.9999999999999999E-4</v>
      </c>
    </row>
    <row r="54" spans="2:15">
      <c r="B54" t="s">
        <v>393</v>
      </c>
      <c r="C54" t="s">
        <v>394</v>
      </c>
      <c r="D54" t="s">
        <v>100</v>
      </c>
      <c r="E54" t="s">
        <v>123</v>
      </c>
      <c r="F54" t="s">
        <v>395</v>
      </c>
      <c r="G54" t="s">
        <v>320</v>
      </c>
      <c r="H54" t="s">
        <v>102</v>
      </c>
      <c r="I54" s="77">
        <v>28833</v>
      </c>
      <c r="J54" s="77">
        <v>1796</v>
      </c>
      <c r="K54" s="77">
        <v>0</v>
      </c>
      <c r="L54" s="77">
        <v>517.84068000000002</v>
      </c>
      <c r="M54" s="78">
        <v>2.9999999999999997E-4</v>
      </c>
      <c r="N54" s="78">
        <v>7.1999999999999998E-3</v>
      </c>
      <c r="O54" s="78">
        <v>1.6000000000000001E-3</v>
      </c>
    </row>
    <row r="55" spans="2:15">
      <c r="B55" t="s">
        <v>396</v>
      </c>
      <c r="C55" t="s">
        <v>397</v>
      </c>
      <c r="D55" t="s">
        <v>100</v>
      </c>
      <c r="E55" t="s">
        <v>123</v>
      </c>
      <c r="F55" t="s">
        <v>398</v>
      </c>
      <c r="G55" t="s">
        <v>328</v>
      </c>
      <c r="H55" t="s">
        <v>102</v>
      </c>
      <c r="I55" s="77">
        <v>6750</v>
      </c>
      <c r="J55" s="77">
        <v>9869</v>
      </c>
      <c r="K55" s="77">
        <v>0</v>
      </c>
      <c r="L55" s="77">
        <v>666.15750000000003</v>
      </c>
      <c r="M55" s="78">
        <v>1E-4</v>
      </c>
      <c r="N55" s="78">
        <v>9.2999999999999992E-3</v>
      </c>
      <c r="O55" s="78">
        <v>2.0999999999999999E-3</v>
      </c>
    </row>
    <row r="56" spans="2:15">
      <c r="B56" t="s">
        <v>399</v>
      </c>
      <c r="C56" t="s">
        <v>400</v>
      </c>
      <c r="D56" t="s">
        <v>100</v>
      </c>
      <c r="E56" t="s">
        <v>123</v>
      </c>
      <c r="F56" t="s">
        <v>401</v>
      </c>
      <c r="G56" t="s">
        <v>402</v>
      </c>
      <c r="H56" t="s">
        <v>102</v>
      </c>
      <c r="I56" s="77">
        <v>6288</v>
      </c>
      <c r="J56" s="77">
        <v>7033</v>
      </c>
      <c r="K56" s="77">
        <v>0</v>
      </c>
      <c r="L56" s="77">
        <v>442.23504000000003</v>
      </c>
      <c r="M56" s="78">
        <v>2.9999999999999997E-4</v>
      </c>
      <c r="N56" s="78">
        <v>6.1999999999999998E-3</v>
      </c>
      <c r="O56" s="78">
        <v>1.4E-3</v>
      </c>
    </row>
    <row r="57" spans="2:15">
      <c r="B57" t="s">
        <v>403</v>
      </c>
      <c r="C57" t="s">
        <v>404</v>
      </c>
      <c r="D57" t="s">
        <v>100</v>
      </c>
      <c r="E57" t="s">
        <v>123</v>
      </c>
      <c r="F57" t="s">
        <v>405</v>
      </c>
      <c r="G57" t="s">
        <v>406</v>
      </c>
      <c r="H57" t="s">
        <v>102</v>
      </c>
      <c r="I57" s="77">
        <v>53272</v>
      </c>
      <c r="J57" s="77">
        <v>1220</v>
      </c>
      <c r="K57" s="77">
        <v>7.9880300000000002</v>
      </c>
      <c r="L57" s="77">
        <v>657.90643</v>
      </c>
      <c r="M57" s="78">
        <v>4.0000000000000002E-4</v>
      </c>
      <c r="N57" s="78">
        <v>9.1999999999999998E-3</v>
      </c>
      <c r="O57" s="78">
        <v>2.0999999999999999E-3</v>
      </c>
    </row>
    <row r="58" spans="2:15">
      <c r="B58" t="s">
        <v>407</v>
      </c>
      <c r="C58" t="s">
        <v>408</v>
      </c>
      <c r="D58" t="s">
        <v>100</v>
      </c>
      <c r="E58" t="s">
        <v>123</v>
      </c>
      <c r="F58" t="s">
        <v>409</v>
      </c>
      <c r="G58" t="s">
        <v>410</v>
      </c>
      <c r="H58" t="s">
        <v>102</v>
      </c>
      <c r="I58" s="77">
        <v>5313</v>
      </c>
      <c r="J58" s="77">
        <v>3174</v>
      </c>
      <c r="K58" s="77">
        <v>0</v>
      </c>
      <c r="L58" s="77">
        <v>168.63462000000001</v>
      </c>
      <c r="M58" s="78">
        <v>1E-4</v>
      </c>
      <c r="N58" s="78">
        <v>2.3E-3</v>
      </c>
      <c r="O58" s="78">
        <v>5.0000000000000001E-4</v>
      </c>
    </row>
    <row r="59" spans="2:15">
      <c r="B59" t="s">
        <v>411</v>
      </c>
      <c r="C59" t="s">
        <v>412</v>
      </c>
      <c r="D59" t="s">
        <v>100</v>
      </c>
      <c r="E59" t="s">
        <v>123</v>
      </c>
      <c r="F59" t="s">
        <v>413</v>
      </c>
      <c r="G59" t="s">
        <v>339</v>
      </c>
      <c r="H59" t="s">
        <v>102</v>
      </c>
      <c r="I59" s="77">
        <v>7704</v>
      </c>
      <c r="J59" s="77">
        <v>7670</v>
      </c>
      <c r="K59" s="77">
        <v>0</v>
      </c>
      <c r="L59" s="77">
        <v>590.89679999999998</v>
      </c>
      <c r="M59" s="78">
        <v>2.0000000000000001E-4</v>
      </c>
      <c r="N59" s="78">
        <v>8.2000000000000007E-3</v>
      </c>
      <c r="O59" s="78">
        <v>1.8E-3</v>
      </c>
    </row>
    <row r="60" spans="2:15">
      <c r="B60" t="s">
        <v>414</v>
      </c>
      <c r="C60" t="s">
        <v>415</v>
      </c>
      <c r="D60" t="s">
        <v>100</v>
      </c>
      <c r="E60" t="s">
        <v>123</v>
      </c>
      <c r="F60" t="s">
        <v>416</v>
      </c>
      <c r="G60" t="s">
        <v>339</v>
      </c>
      <c r="H60" t="s">
        <v>102</v>
      </c>
      <c r="I60" s="77">
        <v>3510</v>
      </c>
      <c r="J60" s="77">
        <v>16950</v>
      </c>
      <c r="K60" s="77">
        <v>0</v>
      </c>
      <c r="L60" s="77">
        <v>594.94500000000005</v>
      </c>
      <c r="M60" s="78">
        <v>5.0000000000000001E-4</v>
      </c>
      <c r="N60" s="78">
        <v>8.3000000000000001E-3</v>
      </c>
      <c r="O60" s="78">
        <v>1.9E-3</v>
      </c>
    </row>
    <row r="61" spans="2:15">
      <c r="B61" t="s">
        <v>417</v>
      </c>
      <c r="C61" t="s">
        <v>418</v>
      </c>
      <c r="D61" t="s">
        <v>100</v>
      </c>
      <c r="E61" t="s">
        <v>123</v>
      </c>
      <c r="F61" t="s">
        <v>419</v>
      </c>
      <c r="G61" t="s">
        <v>420</v>
      </c>
      <c r="H61" t="s">
        <v>102</v>
      </c>
      <c r="I61" s="77">
        <v>7796</v>
      </c>
      <c r="J61" s="77">
        <v>5265</v>
      </c>
      <c r="K61" s="77">
        <v>0</v>
      </c>
      <c r="L61" s="77">
        <v>410.45940000000002</v>
      </c>
      <c r="M61" s="78">
        <v>1E-4</v>
      </c>
      <c r="N61" s="78">
        <v>5.7000000000000002E-3</v>
      </c>
      <c r="O61" s="78">
        <v>1.2999999999999999E-3</v>
      </c>
    </row>
    <row r="62" spans="2:15">
      <c r="B62" t="s">
        <v>421</v>
      </c>
      <c r="C62" t="s">
        <v>422</v>
      </c>
      <c r="D62" t="s">
        <v>100</v>
      </c>
      <c r="E62" t="s">
        <v>123</v>
      </c>
      <c r="F62" t="s">
        <v>423</v>
      </c>
      <c r="G62" t="s">
        <v>424</v>
      </c>
      <c r="H62" t="s">
        <v>102</v>
      </c>
      <c r="I62" s="77">
        <v>2765</v>
      </c>
      <c r="J62" s="77">
        <v>30550</v>
      </c>
      <c r="K62" s="77">
        <v>0</v>
      </c>
      <c r="L62" s="77">
        <v>844.70749999999998</v>
      </c>
      <c r="M62" s="78">
        <v>2.0000000000000001E-4</v>
      </c>
      <c r="N62" s="78">
        <v>1.18E-2</v>
      </c>
      <c r="O62" s="78">
        <v>2.5999999999999999E-3</v>
      </c>
    </row>
    <row r="63" spans="2:15">
      <c r="B63" t="s">
        <v>425</v>
      </c>
      <c r="C63" t="s">
        <v>426</v>
      </c>
      <c r="D63" t="s">
        <v>100</v>
      </c>
      <c r="E63" t="s">
        <v>123</v>
      </c>
      <c r="F63" t="s">
        <v>427</v>
      </c>
      <c r="G63" t="s">
        <v>424</v>
      </c>
      <c r="H63" t="s">
        <v>102</v>
      </c>
      <c r="I63" s="77">
        <v>119340</v>
      </c>
      <c r="J63" s="77">
        <v>1741</v>
      </c>
      <c r="K63" s="77">
        <v>0</v>
      </c>
      <c r="L63" s="77">
        <v>2077.7094000000002</v>
      </c>
      <c r="M63" s="78">
        <v>4.0000000000000002E-4</v>
      </c>
      <c r="N63" s="78">
        <v>2.8899999999999999E-2</v>
      </c>
      <c r="O63" s="78">
        <v>6.4999999999999997E-3</v>
      </c>
    </row>
    <row r="64" spans="2:15">
      <c r="B64" t="s">
        <v>428</v>
      </c>
      <c r="C64" t="s">
        <v>429</v>
      </c>
      <c r="D64" t="s">
        <v>100</v>
      </c>
      <c r="E64" t="s">
        <v>123</v>
      </c>
      <c r="F64" t="s">
        <v>430</v>
      </c>
      <c r="G64" t="s">
        <v>431</v>
      </c>
      <c r="H64" t="s">
        <v>102</v>
      </c>
      <c r="I64" s="77">
        <v>12223</v>
      </c>
      <c r="J64" s="77">
        <v>3650</v>
      </c>
      <c r="K64" s="77">
        <v>4.9563899999999999</v>
      </c>
      <c r="L64" s="77">
        <v>451.09589</v>
      </c>
      <c r="M64" s="78">
        <v>2.0000000000000001E-4</v>
      </c>
      <c r="N64" s="78">
        <v>6.3E-3</v>
      </c>
      <c r="O64" s="78">
        <v>1.4E-3</v>
      </c>
    </row>
    <row r="65" spans="2:15">
      <c r="B65" t="s">
        <v>432</v>
      </c>
      <c r="C65" t="s">
        <v>433</v>
      </c>
      <c r="D65" t="s">
        <v>100</v>
      </c>
      <c r="E65" t="s">
        <v>123</v>
      </c>
      <c r="F65" t="s">
        <v>434</v>
      </c>
      <c r="G65" t="s">
        <v>431</v>
      </c>
      <c r="H65" t="s">
        <v>102</v>
      </c>
      <c r="I65" s="77">
        <v>4852</v>
      </c>
      <c r="J65" s="77">
        <v>6316</v>
      </c>
      <c r="K65" s="77">
        <v>2.8626800000000001</v>
      </c>
      <c r="L65" s="77">
        <v>309.315</v>
      </c>
      <c r="M65" s="78">
        <v>1E-4</v>
      </c>
      <c r="N65" s="78">
        <v>4.3E-3</v>
      </c>
      <c r="O65" s="78">
        <v>1E-3</v>
      </c>
    </row>
    <row r="66" spans="2:15">
      <c r="B66" t="s">
        <v>435</v>
      </c>
      <c r="C66" t="s">
        <v>436</v>
      </c>
      <c r="D66" t="s">
        <v>100</v>
      </c>
      <c r="E66" t="s">
        <v>123</v>
      </c>
      <c r="F66" t="s">
        <v>437</v>
      </c>
      <c r="G66" t="s">
        <v>431</v>
      </c>
      <c r="H66" t="s">
        <v>102</v>
      </c>
      <c r="I66" s="77">
        <v>2830</v>
      </c>
      <c r="J66" s="77">
        <v>23750</v>
      </c>
      <c r="K66" s="77">
        <v>0</v>
      </c>
      <c r="L66" s="77">
        <v>672.125</v>
      </c>
      <c r="M66" s="78">
        <v>2.0000000000000001E-4</v>
      </c>
      <c r="N66" s="78">
        <v>9.4000000000000004E-3</v>
      </c>
      <c r="O66" s="78">
        <v>2.0999999999999999E-3</v>
      </c>
    </row>
    <row r="67" spans="2:15">
      <c r="B67" t="s">
        <v>438</v>
      </c>
      <c r="C67" t="s">
        <v>439</v>
      </c>
      <c r="D67" t="s">
        <v>100</v>
      </c>
      <c r="E67" t="s">
        <v>123</v>
      </c>
      <c r="F67" t="s">
        <v>440</v>
      </c>
      <c r="G67" t="s">
        <v>441</v>
      </c>
      <c r="H67" t="s">
        <v>102</v>
      </c>
      <c r="I67" s="77">
        <v>1313</v>
      </c>
      <c r="J67" s="77">
        <v>26300</v>
      </c>
      <c r="K67" s="77">
        <v>0</v>
      </c>
      <c r="L67" s="77">
        <v>345.31900000000002</v>
      </c>
      <c r="M67" s="78">
        <v>2.0000000000000001E-4</v>
      </c>
      <c r="N67" s="78">
        <v>4.7999999999999996E-3</v>
      </c>
      <c r="O67" s="78">
        <v>1.1000000000000001E-3</v>
      </c>
    </row>
    <row r="68" spans="2:15">
      <c r="B68" t="s">
        <v>442</v>
      </c>
      <c r="C68" t="s">
        <v>443</v>
      </c>
      <c r="D68" t="s">
        <v>100</v>
      </c>
      <c r="E68" t="s">
        <v>123</v>
      </c>
      <c r="F68" t="s">
        <v>444</v>
      </c>
      <c r="G68" t="s">
        <v>445</v>
      </c>
      <c r="H68" t="s">
        <v>102</v>
      </c>
      <c r="I68" s="77">
        <v>13630</v>
      </c>
      <c r="J68" s="77">
        <v>703.5</v>
      </c>
      <c r="K68" s="77">
        <v>2.20973</v>
      </c>
      <c r="L68" s="77">
        <v>98.096779999999995</v>
      </c>
      <c r="M68" s="78">
        <v>1E-4</v>
      </c>
      <c r="N68" s="78">
        <v>1.4E-3</v>
      </c>
      <c r="O68" s="78">
        <v>2.9999999999999997E-4</v>
      </c>
    </row>
    <row r="69" spans="2:15">
      <c r="B69" t="s">
        <v>446</v>
      </c>
      <c r="C69" t="s">
        <v>447</v>
      </c>
      <c r="D69" t="s">
        <v>100</v>
      </c>
      <c r="E69" t="s">
        <v>123</v>
      </c>
      <c r="F69" t="s">
        <v>448</v>
      </c>
      <c r="G69" t="s">
        <v>445</v>
      </c>
      <c r="H69" t="s">
        <v>102</v>
      </c>
      <c r="I69" s="77">
        <v>75227.55</v>
      </c>
      <c r="J69" s="77">
        <v>1500</v>
      </c>
      <c r="K69" s="77">
        <v>0</v>
      </c>
      <c r="L69" s="77">
        <v>1128.4132500000001</v>
      </c>
      <c r="M69" s="78">
        <v>4.0000000000000002E-4</v>
      </c>
      <c r="N69" s="78">
        <v>1.5699999999999999E-2</v>
      </c>
      <c r="O69" s="78">
        <v>3.5000000000000001E-3</v>
      </c>
    </row>
    <row r="70" spans="2:15">
      <c r="B70" t="s">
        <v>449</v>
      </c>
      <c r="C70" t="s">
        <v>450</v>
      </c>
      <c r="D70" t="s">
        <v>100</v>
      </c>
      <c r="E70" t="s">
        <v>123</v>
      </c>
      <c r="F70" t="s">
        <v>451</v>
      </c>
      <c r="G70" t="s">
        <v>129</v>
      </c>
      <c r="H70" t="s">
        <v>102</v>
      </c>
      <c r="I70" s="77">
        <v>9961</v>
      </c>
      <c r="J70" s="77">
        <v>4720</v>
      </c>
      <c r="K70" s="77">
        <v>0</v>
      </c>
      <c r="L70" s="77">
        <v>470.1592</v>
      </c>
      <c r="M70" s="78">
        <v>2.0000000000000001E-4</v>
      </c>
      <c r="N70" s="78">
        <v>6.4999999999999997E-3</v>
      </c>
      <c r="O70" s="78">
        <v>1.5E-3</v>
      </c>
    </row>
    <row r="71" spans="2:15">
      <c r="B71" t="s">
        <v>452</v>
      </c>
      <c r="C71" t="s">
        <v>453</v>
      </c>
      <c r="D71" t="s">
        <v>100</v>
      </c>
      <c r="E71" t="s">
        <v>123</v>
      </c>
      <c r="F71" t="s">
        <v>454</v>
      </c>
      <c r="G71" t="s">
        <v>132</v>
      </c>
      <c r="H71" t="s">
        <v>102</v>
      </c>
      <c r="I71" s="77">
        <v>13076</v>
      </c>
      <c r="J71" s="77">
        <v>1290</v>
      </c>
      <c r="K71" s="77">
        <v>0</v>
      </c>
      <c r="L71" s="77">
        <v>168.68039999999999</v>
      </c>
      <c r="M71" s="78">
        <v>1E-4</v>
      </c>
      <c r="N71" s="78">
        <v>2.3E-3</v>
      </c>
      <c r="O71" s="78">
        <v>5.0000000000000001E-4</v>
      </c>
    </row>
    <row r="72" spans="2:15">
      <c r="B72" t="s">
        <v>455</v>
      </c>
      <c r="C72" t="s">
        <v>456</v>
      </c>
      <c r="D72" t="s">
        <v>100</v>
      </c>
      <c r="E72" t="s">
        <v>123</v>
      </c>
      <c r="F72" t="s">
        <v>457</v>
      </c>
      <c r="G72" t="s">
        <v>132</v>
      </c>
      <c r="H72" t="s">
        <v>102</v>
      </c>
      <c r="I72" s="77">
        <v>31126</v>
      </c>
      <c r="J72" s="77">
        <v>1666</v>
      </c>
      <c r="K72" s="77">
        <v>0</v>
      </c>
      <c r="L72" s="77">
        <v>518.55916000000002</v>
      </c>
      <c r="M72" s="78">
        <v>2.0000000000000001E-4</v>
      </c>
      <c r="N72" s="78">
        <v>7.1999999999999998E-3</v>
      </c>
      <c r="O72" s="78">
        <v>1.6000000000000001E-3</v>
      </c>
    </row>
    <row r="73" spans="2:15">
      <c r="B73" s="79" t="s">
        <v>458</v>
      </c>
      <c r="E73" s="16"/>
      <c r="F73" s="16"/>
      <c r="G73" s="16"/>
      <c r="I73" s="81">
        <v>637668.30000000005</v>
      </c>
      <c r="K73" s="81">
        <v>0</v>
      </c>
      <c r="L73" s="81">
        <v>4729.5412914999997</v>
      </c>
      <c r="N73" s="80">
        <v>6.5799999999999997E-2</v>
      </c>
      <c r="O73" s="80">
        <v>1.4800000000000001E-2</v>
      </c>
    </row>
    <row r="74" spans="2:15">
      <c r="B74" t="s">
        <v>459</v>
      </c>
      <c r="C74" t="s">
        <v>460</v>
      </c>
      <c r="D74" t="s">
        <v>100</v>
      </c>
      <c r="E74" t="s">
        <v>123</v>
      </c>
      <c r="F74" t="s">
        <v>461</v>
      </c>
      <c r="G74" t="s">
        <v>286</v>
      </c>
      <c r="H74" t="s">
        <v>102</v>
      </c>
      <c r="I74" s="77">
        <v>16212</v>
      </c>
      <c r="J74" s="77">
        <v>1498</v>
      </c>
      <c r="K74" s="77">
        <v>0</v>
      </c>
      <c r="L74" s="77">
        <v>242.85576</v>
      </c>
      <c r="M74" s="78">
        <v>2.9999999999999997E-4</v>
      </c>
      <c r="N74" s="78">
        <v>3.3999999999999998E-3</v>
      </c>
      <c r="O74" s="78">
        <v>8.0000000000000004E-4</v>
      </c>
    </row>
    <row r="75" spans="2:15">
      <c r="B75" t="s">
        <v>462</v>
      </c>
      <c r="C75" t="s">
        <v>463</v>
      </c>
      <c r="D75" t="s">
        <v>100</v>
      </c>
      <c r="E75" t="s">
        <v>123</v>
      </c>
      <c r="F75" t="s">
        <v>464</v>
      </c>
      <c r="G75" t="s">
        <v>290</v>
      </c>
      <c r="H75" t="s">
        <v>102</v>
      </c>
      <c r="I75" s="77">
        <v>40019</v>
      </c>
      <c r="J75" s="77">
        <v>1004</v>
      </c>
      <c r="K75" s="77">
        <v>0</v>
      </c>
      <c r="L75" s="77">
        <v>401.79075999999998</v>
      </c>
      <c r="M75" s="78">
        <v>2.3E-3</v>
      </c>
      <c r="N75" s="78">
        <v>5.5999999999999999E-3</v>
      </c>
      <c r="O75" s="78">
        <v>1.2999999999999999E-3</v>
      </c>
    </row>
    <row r="76" spans="2:15">
      <c r="B76" t="s">
        <v>465</v>
      </c>
      <c r="C76" t="s">
        <v>466</v>
      </c>
      <c r="D76" t="s">
        <v>100</v>
      </c>
      <c r="E76" t="s">
        <v>123</v>
      </c>
      <c r="F76" t="s">
        <v>467</v>
      </c>
      <c r="G76" t="s">
        <v>310</v>
      </c>
      <c r="H76" t="s">
        <v>102</v>
      </c>
      <c r="I76" s="77">
        <v>21000</v>
      </c>
      <c r="J76" s="77">
        <v>9584</v>
      </c>
      <c r="K76" s="77">
        <v>0</v>
      </c>
      <c r="L76" s="77">
        <v>2012.64</v>
      </c>
      <c r="M76" s="78">
        <v>5.3E-3</v>
      </c>
      <c r="N76" s="78">
        <v>2.8000000000000001E-2</v>
      </c>
      <c r="O76" s="78">
        <v>6.3E-3</v>
      </c>
    </row>
    <row r="77" spans="2:15">
      <c r="B77" t="s">
        <v>468</v>
      </c>
      <c r="C77" t="s">
        <v>469</v>
      </c>
      <c r="D77" t="s">
        <v>100</v>
      </c>
      <c r="E77" t="s">
        <v>123</v>
      </c>
      <c r="F77" t="s">
        <v>470</v>
      </c>
      <c r="G77" t="s">
        <v>471</v>
      </c>
      <c r="H77" t="s">
        <v>102</v>
      </c>
      <c r="I77" s="77">
        <v>25000</v>
      </c>
      <c r="J77" s="77">
        <v>132.30000000000001</v>
      </c>
      <c r="K77" s="77">
        <v>0</v>
      </c>
      <c r="L77" s="77">
        <v>33.075000000000003</v>
      </c>
      <c r="M77" s="78">
        <v>6.1999999999999998E-3</v>
      </c>
      <c r="N77" s="78">
        <v>5.0000000000000001E-4</v>
      </c>
      <c r="O77" s="78">
        <v>1E-4</v>
      </c>
    </row>
    <row r="78" spans="2:15">
      <c r="B78" t="s">
        <v>472</v>
      </c>
      <c r="C78" t="s">
        <v>473</v>
      </c>
      <c r="D78" t="s">
        <v>100</v>
      </c>
      <c r="E78" t="s">
        <v>123</v>
      </c>
      <c r="F78" t="s">
        <v>474</v>
      </c>
      <c r="G78" t="s">
        <v>471</v>
      </c>
      <c r="H78" t="s">
        <v>102</v>
      </c>
      <c r="I78" s="77">
        <v>40400</v>
      </c>
      <c r="J78" s="77">
        <v>141</v>
      </c>
      <c r="K78" s="77">
        <v>0</v>
      </c>
      <c r="L78" s="77">
        <v>56.963999999999999</v>
      </c>
      <c r="M78" s="78">
        <v>3.3E-3</v>
      </c>
      <c r="N78" s="78">
        <v>8.0000000000000004E-4</v>
      </c>
      <c r="O78" s="78">
        <v>2.0000000000000001E-4</v>
      </c>
    </row>
    <row r="79" spans="2:15">
      <c r="B79" t="s">
        <v>475</v>
      </c>
      <c r="C79" t="s">
        <v>476</v>
      </c>
      <c r="D79" t="s">
        <v>100</v>
      </c>
      <c r="E79" t="s">
        <v>123</v>
      </c>
      <c r="F79" t="s">
        <v>477</v>
      </c>
      <c r="G79" t="s">
        <v>402</v>
      </c>
      <c r="H79" t="s">
        <v>102</v>
      </c>
      <c r="I79" s="77">
        <v>870</v>
      </c>
      <c r="J79" s="77">
        <v>36600</v>
      </c>
      <c r="K79" s="77">
        <v>0</v>
      </c>
      <c r="L79" s="77">
        <v>318.42</v>
      </c>
      <c r="M79" s="78">
        <v>6.9999999999999999E-4</v>
      </c>
      <c r="N79" s="78">
        <v>4.4000000000000003E-3</v>
      </c>
      <c r="O79" s="78">
        <v>1E-3</v>
      </c>
    </row>
    <row r="80" spans="2:15">
      <c r="B80" t="s">
        <v>478</v>
      </c>
      <c r="C80" t="s">
        <v>479</v>
      </c>
      <c r="D80" t="s">
        <v>100</v>
      </c>
      <c r="E80" t="s">
        <v>123</v>
      </c>
      <c r="F80" t="s">
        <v>480</v>
      </c>
      <c r="G80" t="s">
        <v>339</v>
      </c>
      <c r="H80" t="s">
        <v>102</v>
      </c>
      <c r="I80" s="77">
        <v>174437.3</v>
      </c>
      <c r="J80" s="77">
        <v>391.5</v>
      </c>
      <c r="K80" s="77">
        <v>0</v>
      </c>
      <c r="L80" s="77">
        <v>682.92202950000001</v>
      </c>
      <c r="M80" s="78">
        <v>1.2999999999999999E-3</v>
      </c>
      <c r="N80" s="78">
        <v>9.4999999999999998E-3</v>
      </c>
      <c r="O80" s="78">
        <v>2.0999999999999999E-3</v>
      </c>
    </row>
    <row r="81" spans="2:15">
      <c r="B81" t="s">
        <v>481</v>
      </c>
      <c r="C81" t="s">
        <v>482</v>
      </c>
      <c r="D81" t="s">
        <v>100</v>
      </c>
      <c r="E81" t="s">
        <v>123</v>
      </c>
      <c r="F81" t="s">
        <v>483</v>
      </c>
      <c r="G81" t="s">
        <v>339</v>
      </c>
      <c r="H81" t="s">
        <v>102</v>
      </c>
      <c r="I81" s="77">
        <v>127555</v>
      </c>
      <c r="J81" s="77">
        <v>233</v>
      </c>
      <c r="K81" s="77">
        <v>0</v>
      </c>
      <c r="L81" s="77">
        <v>297.20314999999999</v>
      </c>
      <c r="M81" s="78">
        <v>8.9999999999999998E-4</v>
      </c>
      <c r="N81" s="78">
        <v>4.1000000000000003E-3</v>
      </c>
      <c r="O81" s="78">
        <v>8.9999999999999998E-4</v>
      </c>
    </row>
    <row r="82" spans="2:15">
      <c r="B82" t="s">
        <v>484</v>
      </c>
      <c r="C82" t="s">
        <v>485</v>
      </c>
      <c r="D82" t="s">
        <v>100</v>
      </c>
      <c r="E82" t="s">
        <v>123</v>
      </c>
      <c r="F82" t="s">
        <v>486</v>
      </c>
      <c r="G82" t="s">
        <v>125</v>
      </c>
      <c r="H82" t="s">
        <v>102</v>
      </c>
      <c r="I82" s="77">
        <v>151394</v>
      </c>
      <c r="J82" s="77">
        <v>194.5</v>
      </c>
      <c r="K82" s="77">
        <v>0</v>
      </c>
      <c r="L82" s="77">
        <v>294.46132999999998</v>
      </c>
      <c r="M82" s="78">
        <v>1.4E-3</v>
      </c>
      <c r="N82" s="78">
        <v>4.1000000000000003E-3</v>
      </c>
      <c r="O82" s="78">
        <v>8.9999999999999998E-4</v>
      </c>
    </row>
    <row r="83" spans="2:15">
      <c r="B83" t="s">
        <v>487</v>
      </c>
      <c r="C83" t="s">
        <v>488</v>
      </c>
      <c r="D83" t="s">
        <v>100</v>
      </c>
      <c r="E83" t="s">
        <v>123</v>
      </c>
      <c r="F83" t="s">
        <v>489</v>
      </c>
      <c r="G83" t="s">
        <v>441</v>
      </c>
      <c r="H83" t="s">
        <v>102</v>
      </c>
      <c r="I83" s="77">
        <v>11843</v>
      </c>
      <c r="J83" s="77">
        <v>2137</v>
      </c>
      <c r="K83" s="77">
        <v>0</v>
      </c>
      <c r="L83" s="77">
        <v>253.08491000000001</v>
      </c>
      <c r="M83" s="78">
        <v>6.9999999999999999E-4</v>
      </c>
      <c r="N83" s="78">
        <v>3.5000000000000001E-3</v>
      </c>
      <c r="O83" s="78">
        <v>8.0000000000000004E-4</v>
      </c>
    </row>
    <row r="84" spans="2:15">
      <c r="B84" t="s">
        <v>490</v>
      </c>
      <c r="C84" t="s">
        <v>491</v>
      </c>
      <c r="D84" t="s">
        <v>100</v>
      </c>
      <c r="E84" t="s">
        <v>123</v>
      </c>
      <c r="F84" t="s">
        <v>492</v>
      </c>
      <c r="G84" t="s">
        <v>129</v>
      </c>
      <c r="H84" t="s">
        <v>102</v>
      </c>
      <c r="I84" s="77">
        <v>28938</v>
      </c>
      <c r="J84" s="77">
        <v>470.4</v>
      </c>
      <c r="K84" s="77">
        <v>0</v>
      </c>
      <c r="L84" s="77">
        <v>136.12435199999999</v>
      </c>
      <c r="M84" s="78">
        <v>2.8999999999999998E-3</v>
      </c>
      <c r="N84" s="78">
        <v>1.9E-3</v>
      </c>
      <c r="O84" s="78">
        <v>4.0000000000000002E-4</v>
      </c>
    </row>
    <row r="85" spans="2:15">
      <c r="B85" s="79" t="s">
        <v>493</v>
      </c>
      <c r="E85" s="16"/>
      <c r="F85" s="16"/>
      <c r="G85" s="16"/>
      <c r="I85" s="81">
        <v>0</v>
      </c>
      <c r="K85" s="81">
        <v>0</v>
      </c>
      <c r="L85" s="81">
        <v>0</v>
      </c>
      <c r="N85" s="80">
        <v>0</v>
      </c>
      <c r="O85" s="80">
        <v>0</v>
      </c>
    </row>
    <row r="86" spans="2:15">
      <c r="B86" t="s">
        <v>228</v>
      </c>
      <c r="C86" t="s">
        <v>228</v>
      </c>
      <c r="E86" s="16"/>
      <c r="F86" s="16"/>
      <c r="G86" t="s">
        <v>228</v>
      </c>
      <c r="H86" t="s">
        <v>228</v>
      </c>
      <c r="I86" s="77">
        <v>0</v>
      </c>
      <c r="J86" s="77">
        <v>0</v>
      </c>
      <c r="L86" s="77">
        <v>0</v>
      </c>
      <c r="M86" s="78">
        <v>0</v>
      </c>
      <c r="N86" s="78">
        <v>0</v>
      </c>
      <c r="O86" s="78">
        <v>0</v>
      </c>
    </row>
    <row r="87" spans="2:15">
      <c r="B87" s="79" t="s">
        <v>233</v>
      </c>
      <c r="E87" s="16"/>
      <c r="F87" s="16"/>
      <c r="G87" s="16"/>
      <c r="I87" s="81">
        <v>141337</v>
      </c>
      <c r="K87" s="81">
        <v>11.73625</v>
      </c>
      <c r="L87" s="81">
        <v>7560.3101927799999</v>
      </c>
      <c r="N87" s="80">
        <v>0.1053</v>
      </c>
      <c r="O87" s="80">
        <v>2.3599999999999999E-2</v>
      </c>
    </row>
    <row r="88" spans="2:15">
      <c r="B88" s="79" t="s">
        <v>258</v>
      </c>
      <c r="E88" s="16"/>
      <c r="F88" s="16"/>
      <c r="G88" s="16"/>
      <c r="I88" s="81">
        <v>127650</v>
      </c>
      <c r="K88" s="81">
        <v>0</v>
      </c>
      <c r="L88" s="81">
        <v>2565.5038714799998</v>
      </c>
      <c r="N88" s="80">
        <v>3.5700000000000003E-2</v>
      </c>
      <c r="O88" s="80">
        <v>8.0000000000000002E-3</v>
      </c>
    </row>
    <row r="89" spans="2:15">
      <c r="B89" t="s">
        <v>494</v>
      </c>
      <c r="C89" t="s">
        <v>495</v>
      </c>
      <c r="D89" t="s">
        <v>496</v>
      </c>
      <c r="E89" t="s">
        <v>497</v>
      </c>
      <c r="F89" t="s">
        <v>498</v>
      </c>
      <c r="G89" t="s">
        <v>499</v>
      </c>
      <c r="H89" t="s">
        <v>106</v>
      </c>
      <c r="I89" s="77">
        <v>6230</v>
      </c>
      <c r="J89" s="77">
        <v>3196</v>
      </c>
      <c r="K89" s="77">
        <v>0</v>
      </c>
      <c r="L89" s="77">
        <v>719.78554199999996</v>
      </c>
      <c r="M89" s="78">
        <v>1E-4</v>
      </c>
      <c r="N89" s="78">
        <v>0.01</v>
      </c>
      <c r="O89" s="78">
        <v>2.2000000000000001E-3</v>
      </c>
    </row>
    <row r="90" spans="2:15">
      <c r="B90" t="s">
        <v>500</v>
      </c>
      <c r="C90" t="s">
        <v>501</v>
      </c>
      <c r="D90" t="s">
        <v>502</v>
      </c>
      <c r="E90" t="s">
        <v>497</v>
      </c>
      <c r="F90" t="s">
        <v>503</v>
      </c>
      <c r="G90" t="s">
        <v>504</v>
      </c>
      <c r="H90" t="s">
        <v>106</v>
      </c>
      <c r="I90" s="77">
        <v>493</v>
      </c>
      <c r="J90" s="77">
        <v>19974</v>
      </c>
      <c r="K90" s="77">
        <v>0</v>
      </c>
      <c r="L90" s="77">
        <v>355.97562929999998</v>
      </c>
      <c r="M90" s="78">
        <v>0</v>
      </c>
      <c r="N90" s="78">
        <v>5.0000000000000001E-3</v>
      </c>
      <c r="O90" s="78">
        <v>1.1000000000000001E-3</v>
      </c>
    </row>
    <row r="91" spans="2:15">
      <c r="B91" t="s">
        <v>505</v>
      </c>
      <c r="C91" t="s">
        <v>506</v>
      </c>
      <c r="D91" t="s">
        <v>496</v>
      </c>
      <c r="E91" t="s">
        <v>497</v>
      </c>
      <c r="F91" t="s">
        <v>507</v>
      </c>
      <c r="G91" t="s">
        <v>504</v>
      </c>
      <c r="H91" t="s">
        <v>106</v>
      </c>
      <c r="I91" s="77">
        <v>100524</v>
      </c>
      <c r="J91" s="77">
        <v>32.549999999999997</v>
      </c>
      <c r="K91" s="77">
        <v>0</v>
      </c>
      <c r="L91" s="77">
        <v>118.28483163</v>
      </c>
      <c r="M91" s="78">
        <v>4.0000000000000002E-4</v>
      </c>
      <c r="N91" s="78">
        <v>1.6000000000000001E-3</v>
      </c>
      <c r="O91" s="78">
        <v>4.0000000000000002E-4</v>
      </c>
    </row>
    <row r="92" spans="2:15">
      <c r="B92" t="s">
        <v>508</v>
      </c>
      <c r="C92" t="s">
        <v>509</v>
      </c>
      <c r="D92" t="s">
        <v>496</v>
      </c>
      <c r="E92" t="s">
        <v>497</v>
      </c>
      <c r="F92" t="s">
        <v>510</v>
      </c>
      <c r="G92" t="s">
        <v>511</v>
      </c>
      <c r="H92" t="s">
        <v>106</v>
      </c>
      <c r="I92" s="77">
        <v>19358</v>
      </c>
      <c r="J92" s="77">
        <v>319</v>
      </c>
      <c r="K92" s="77">
        <v>0</v>
      </c>
      <c r="L92" s="77">
        <v>223.23355230000001</v>
      </c>
      <c r="M92" s="78">
        <v>2.9999999999999997E-4</v>
      </c>
      <c r="N92" s="78">
        <v>3.0999999999999999E-3</v>
      </c>
      <c r="O92" s="78">
        <v>6.9999999999999999E-4</v>
      </c>
    </row>
    <row r="93" spans="2:15">
      <c r="B93" t="s">
        <v>512</v>
      </c>
      <c r="C93" t="s">
        <v>513</v>
      </c>
      <c r="D93" t="s">
        <v>502</v>
      </c>
      <c r="E93" t="s">
        <v>497</v>
      </c>
      <c r="F93" t="s">
        <v>514</v>
      </c>
      <c r="G93" t="s">
        <v>511</v>
      </c>
      <c r="H93" t="s">
        <v>106</v>
      </c>
      <c r="I93" s="77">
        <v>1045</v>
      </c>
      <c r="J93" s="77">
        <v>30395</v>
      </c>
      <c r="K93" s="77">
        <v>0</v>
      </c>
      <c r="L93" s="77">
        <v>1148.2243162499999</v>
      </c>
      <c r="M93" s="78">
        <v>0</v>
      </c>
      <c r="N93" s="78">
        <v>1.6E-2</v>
      </c>
      <c r="O93" s="78">
        <v>3.5999999999999999E-3</v>
      </c>
    </row>
    <row r="94" spans="2:15">
      <c r="B94" s="79" t="s">
        <v>259</v>
      </c>
      <c r="E94" s="16"/>
      <c r="F94" s="16"/>
      <c r="G94" s="16"/>
      <c r="I94" s="81">
        <v>13687</v>
      </c>
      <c r="K94" s="81">
        <v>11.73625</v>
      </c>
      <c r="L94" s="81">
        <v>4994.8063212999996</v>
      </c>
      <c r="N94" s="80">
        <v>6.9500000000000006E-2</v>
      </c>
      <c r="O94" s="80">
        <v>1.5599999999999999E-2</v>
      </c>
    </row>
    <row r="95" spans="2:15">
      <c r="B95" t="s">
        <v>515</v>
      </c>
      <c r="C95" t="s">
        <v>516</v>
      </c>
      <c r="D95" t="s">
        <v>502</v>
      </c>
      <c r="E95" t="s">
        <v>497</v>
      </c>
      <c r="F95" t="s">
        <v>517</v>
      </c>
      <c r="G95" t="s">
        <v>518</v>
      </c>
      <c r="H95" t="s">
        <v>106</v>
      </c>
      <c r="I95" s="77">
        <v>3814</v>
      </c>
      <c r="J95" s="77">
        <v>4462</v>
      </c>
      <c r="K95" s="77">
        <v>9.6611100000000008</v>
      </c>
      <c r="L95" s="77">
        <v>624.86426819999997</v>
      </c>
      <c r="M95" s="78">
        <v>0</v>
      </c>
      <c r="N95" s="78">
        <v>8.6999999999999994E-3</v>
      </c>
      <c r="O95" s="78">
        <v>2E-3</v>
      </c>
    </row>
    <row r="96" spans="2:15">
      <c r="B96" t="s">
        <v>519</v>
      </c>
      <c r="C96" t="s">
        <v>520</v>
      </c>
      <c r="D96" t="s">
        <v>502</v>
      </c>
      <c r="E96" t="s">
        <v>497</v>
      </c>
      <c r="F96" t="s">
        <v>521</v>
      </c>
      <c r="G96" t="s">
        <v>522</v>
      </c>
      <c r="H96" t="s">
        <v>106</v>
      </c>
      <c r="I96" s="77">
        <v>3130</v>
      </c>
      <c r="J96" s="77">
        <v>10400</v>
      </c>
      <c r="K96" s="77">
        <v>0</v>
      </c>
      <c r="L96" s="77">
        <v>1176.7547999999999</v>
      </c>
      <c r="M96" s="78">
        <v>0</v>
      </c>
      <c r="N96" s="78">
        <v>1.6400000000000001E-2</v>
      </c>
      <c r="O96" s="78">
        <v>3.7000000000000002E-3</v>
      </c>
    </row>
    <row r="97" spans="2:15">
      <c r="B97" t="s">
        <v>523</v>
      </c>
      <c r="C97" t="s">
        <v>524</v>
      </c>
      <c r="D97" t="s">
        <v>100</v>
      </c>
      <c r="E97" t="s">
        <v>497</v>
      </c>
      <c r="F97" t="s">
        <v>525</v>
      </c>
      <c r="G97" t="s">
        <v>522</v>
      </c>
      <c r="H97" t="s">
        <v>106</v>
      </c>
      <c r="I97" s="77">
        <v>1126</v>
      </c>
      <c r="J97" s="77">
        <v>21194</v>
      </c>
      <c r="K97" s="77">
        <v>0</v>
      </c>
      <c r="L97" s="77">
        <v>862.69965060000004</v>
      </c>
      <c r="M97" s="78">
        <v>0</v>
      </c>
      <c r="N97" s="78">
        <v>1.2E-2</v>
      </c>
      <c r="O97" s="78">
        <v>2.7000000000000001E-3</v>
      </c>
    </row>
    <row r="98" spans="2:15">
      <c r="B98" t="s">
        <v>526</v>
      </c>
      <c r="C98" t="s">
        <v>527</v>
      </c>
      <c r="D98" t="s">
        <v>502</v>
      </c>
      <c r="E98" t="s">
        <v>497</v>
      </c>
      <c r="F98" t="s">
        <v>528</v>
      </c>
      <c r="G98" t="s">
        <v>529</v>
      </c>
      <c r="H98" t="s">
        <v>106</v>
      </c>
      <c r="I98" s="77">
        <v>2616</v>
      </c>
      <c r="J98" s="77">
        <v>6941</v>
      </c>
      <c r="K98" s="77">
        <v>0</v>
      </c>
      <c r="L98" s="77">
        <v>656.39926439999999</v>
      </c>
      <c r="M98" s="78">
        <v>0</v>
      </c>
      <c r="N98" s="78">
        <v>9.1000000000000004E-3</v>
      </c>
      <c r="O98" s="78">
        <v>2.0999999999999999E-3</v>
      </c>
    </row>
    <row r="99" spans="2:15">
      <c r="B99" t="s">
        <v>530</v>
      </c>
      <c r="C99" t="s">
        <v>531</v>
      </c>
      <c r="D99" t="s">
        <v>502</v>
      </c>
      <c r="E99" t="s">
        <v>497</v>
      </c>
      <c r="F99" t="s">
        <v>532</v>
      </c>
      <c r="G99" t="s">
        <v>533</v>
      </c>
      <c r="H99" t="s">
        <v>106</v>
      </c>
      <c r="I99" s="77">
        <v>2062</v>
      </c>
      <c r="J99" s="77">
        <v>9302</v>
      </c>
      <c r="K99" s="77">
        <v>2.0751400000000002</v>
      </c>
      <c r="L99" s="77">
        <v>695.4583126</v>
      </c>
      <c r="M99" s="78">
        <v>0</v>
      </c>
      <c r="N99" s="78">
        <v>9.7000000000000003E-3</v>
      </c>
      <c r="O99" s="78">
        <v>2.2000000000000001E-3</v>
      </c>
    </row>
    <row r="100" spans="2:15">
      <c r="B100" t="s">
        <v>534</v>
      </c>
      <c r="C100" t="s">
        <v>535</v>
      </c>
      <c r="D100" t="s">
        <v>502</v>
      </c>
      <c r="E100" t="s">
        <v>497</v>
      </c>
      <c r="F100" t="s">
        <v>536</v>
      </c>
      <c r="G100" t="s">
        <v>504</v>
      </c>
      <c r="H100" t="s">
        <v>106</v>
      </c>
      <c r="I100" s="77">
        <v>939</v>
      </c>
      <c r="J100" s="77">
        <v>28830</v>
      </c>
      <c r="K100" s="77">
        <v>0</v>
      </c>
      <c r="L100" s="77">
        <v>978.63002549999999</v>
      </c>
      <c r="M100" s="78">
        <v>0</v>
      </c>
      <c r="N100" s="78">
        <v>1.3599999999999999E-2</v>
      </c>
      <c r="O100" s="78">
        <v>3.0999999999999999E-3</v>
      </c>
    </row>
    <row r="101" spans="2:15">
      <c r="B101" t="s">
        <v>235</v>
      </c>
      <c r="E101" s="16"/>
      <c r="F101" s="16"/>
      <c r="G101" s="16"/>
    </row>
    <row r="102" spans="2:15">
      <c r="B102" t="s">
        <v>252</v>
      </c>
      <c r="E102" s="16"/>
      <c r="F102" s="16"/>
      <c r="G102" s="16"/>
    </row>
    <row r="103" spans="2:15">
      <c r="B103" t="s">
        <v>253</v>
      </c>
      <c r="E103" s="16"/>
      <c r="F103" s="16"/>
      <c r="G103" s="16"/>
    </row>
    <row r="104" spans="2:15">
      <c r="B104" t="s">
        <v>254</v>
      </c>
      <c r="E104" s="16"/>
      <c r="F104" s="16"/>
      <c r="G104" s="16"/>
    </row>
    <row r="105" spans="2:15">
      <c r="B105" t="s">
        <v>255</v>
      </c>
      <c r="E105" s="16"/>
      <c r="F105" s="16"/>
      <c r="G105" s="16"/>
    </row>
    <row r="106" spans="2:15"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1812324</v>
      </c>
      <c r="I11" s="7"/>
      <c r="J11" s="75">
        <v>62.353250000000003</v>
      </c>
      <c r="K11" s="75">
        <v>138975.895646046</v>
      </c>
      <c r="L11" s="7"/>
      <c r="M11" s="76">
        <v>1</v>
      </c>
      <c r="N11" s="76">
        <v>0.43430000000000002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1635051</v>
      </c>
      <c r="J12" s="81">
        <v>0</v>
      </c>
      <c r="K12" s="81">
        <v>79950.064350000001</v>
      </c>
      <c r="M12" s="80">
        <v>0.57530000000000003</v>
      </c>
      <c r="N12" s="80">
        <v>0.24979999999999999</v>
      </c>
    </row>
    <row r="13" spans="2:63">
      <c r="B13" s="79" t="s">
        <v>537</v>
      </c>
      <c r="D13" s="16"/>
      <c r="E13" s="16"/>
      <c r="F13" s="16"/>
      <c r="G13" s="16"/>
      <c r="H13" s="81">
        <v>503217</v>
      </c>
      <c r="J13" s="81">
        <v>0</v>
      </c>
      <c r="K13" s="81">
        <v>14010.12542</v>
      </c>
      <c r="M13" s="80">
        <v>0.1008</v>
      </c>
      <c r="N13" s="80">
        <v>4.3799999999999999E-2</v>
      </c>
    </row>
    <row r="14" spans="2:63">
      <c r="B14" t="s">
        <v>538</v>
      </c>
      <c r="C14" t="s">
        <v>539</v>
      </c>
      <c r="D14" t="s">
        <v>100</v>
      </c>
      <c r="E14" t="s">
        <v>540</v>
      </c>
      <c r="F14" t="s">
        <v>541</v>
      </c>
      <c r="G14" t="s">
        <v>102</v>
      </c>
      <c r="H14" s="77">
        <v>35121</v>
      </c>
      <c r="I14" s="77">
        <v>2899</v>
      </c>
      <c r="J14" s="77">
        <v>0</v>
      </c>
      <c r="K14" s="77">
        <v>1018.15779</v>
      </c>
      <c r="L14" s="78">
        <v>1E-4</v>
      </c>
      <c r="M14" s="78">
        <v>7.3000000000000001E-3</v>
      </c>
      <c r="N14" s="78">
        <v>3.2000000000000002E-3</v>
      </c>
    </row>
    <row r="15" spans="2:63">
      <c r="B15" t="s">
        <v>542</v>
      </c>
      <c r="C15" t="s">
        <v>543</v>
      </c>
      <c r="D15" t="s">
        <v>100</v>
      </c>
      <c r="E15" t="s">
        <v>540</v>
      </c>
      <c r="F15" t="s">
        <v>541</v>
      </c>
      <c r="G15" t="s">
        <v>102</v>
      </c>
      <c r="H15" s="77">
        <v>365982</v>
      </c>
      <c r="I15" s="77">
        <v>1717</v>
      </c>
      <c r="J15" s="77">
        <v>0</v>
      </c>
      <c r="K15" s="77">
        <v>6283.9109399999998</v>
      </c>
      <c r="L15" s="78">
        <v>1.4E-3</v>
      </c>
      <c r="M15" s="78">
        <v>4.5199999999999997E-2</v>
      </c>
      <c r="N15" s="78">
        <v>1.9599999999999999E-2</v>
      </c>
    </row>
    <row r="16" spans="2:63">
      <c r="B16" t="s">
        <v>544</v>
      </c>
      <c r="C16" t="s">
        <v>545</v>
      </c>
      <c r="D16" t="s">
        <v>100</v>
      </c>
      <c r="E16" t="s">
        <v>540</v>
      </c>
      <c r="F16" t="s">
        <v>541</v>
      </c>
      <c r="G16" t="s">
        <v>102</v>
      </c>
      <c r="H16" s="77">
        <v>26927</v>
      </c>
      <c r="I16" s="77">
        <v>1607</v>
      </c>
      <c r="J16" s="77">
        <v>0</v>
      </c>
      <c r="K16" s="77">
        <v>432.71688999999998</v>
      </c>
      <c r="L16" s="78">
        <v>1E-4</v>
      </c>
      <c r="M16" s="78">
        <v>3.0999999999999999E-3</v>
      </c>
      <c r="N16" s="78">
        <v>1.4E-3</v>
      </c>
    </row>
    <row r="17" spans="2:14">
      <c r="B17" t="s">
        <v>546</v>
      </c>
      <c r="C17" t="s">
        <v>547</v>
      </c>
      <c r="D17" t="s">
        <v>100</v>
      </c>
      <c r="E17" t="s">
        <v>548</v>
      </c>
      <c r="F17" t="s">
        <v>541</v>
      </c>
      <c r="G17" t="s">
        <v>102</v>
      </c>
      <c r="H17" s="77">
        <v>48500</v>
      </c>
      <c r="I17" s="77">
        <v>4388</v>
      </c>
      <c r="J17" s="77">
        <v>0</v>
      </c>
      <c r="K17" s="77">
        <v>2128.1799999999998</v>
      </c>
      <c r="L17" s="78">
        <v>4.7000000000000002E-3</v>
      </c>
      <c r="M17" s="78">
        <v>1.5299999999999999E-2</v>
      </c>
      <c r="N17" s="78">
        <v>6.6E-3</v>
      </c>
    </row>
    <row r="18" spans="2:14">
      <c r="B18" t="s">
        <v>549</v>
      </c>
      <c r="C18" t="s">
        <v>550</v>
      </c>
      <c r="D18" t="s">
        <v>100</v>
      </c>
      <c r="E18" t="s">
        <v>548</v>
      </c>
      <c r="F18" t="s">
        <v>541</v>
      </c>
      <c r="G18" t="s">
        <v>102</v>
      </c>
      <c r="H18" s="77">
        <v>26687</v>
      </c>
      <c r="I18" s="77">
        <v>15540</v>
      </c>
      <c r="J18" s="77">
        <v>0</v>
      </c>
      <c r="K18" s="77">
        <v>4147.1598000000004</v>
      </c>
      <c r="L18" s="78">
        <v>8.0000000000000004E-4</v>
      </c>
      <c r="M18" s="78">
        <v>2.98E-2</v>
      </c>
      <c r="N18" s="78">
        <v>1.2999999999999999E-2</v>
      </c>
    </row>
    <row r="19" spans="2:14">
      <c r="B19" s="79" t="s">
        <v>551</v>
      </c>
      <c r="D19" s="16"/>
      <c r="E19" s="16"/>
      <c r="F19" s="16"/>
      <c r="G19" s="16"/>
      <c r="H19" s="81">
        <v>1131834</v>
      </c>
      <c r="J19" s="81">
        <v>0</v>
      </c>
      <c r="K19" s="81">
        <v>65939.938930000004</v>
      </c>
      <c r="M19" s="80">
        <v>0.47449999999999998</v>
      </c>
      <c r="N19" s="80">
        <v>0.20599999999999999</v>
      </c>
    </row>
    <row r="20" spans="2:14">
      <c r="B20" t="s">
        <v>552</v>
      </c>
      <c r="C20" t="s">
        <v>553</v>
      </c>
      <c r="D20" t="s">
        <v>100</v>
      </c>
      <c r="E20" t="s">
        <v>554</v>
      </c>
      <c r="F20" t="s">
        <v>541</v>
      </c>
      <c r="G20" t="s">
        <v>102</v>
      </c>
      <c r="H20" s="77">
        <v>240101</v>
      </c>
      <c r="I20" s="77">
        <v>4027</v>
      </c>
      <c r="J20" s="77">
        <v>0</v>
      </c>
      <c r="K20" s="77">
        <v>9668.8672700000006</v>
      </c>
      <c r="L20" s="78">
        <v>2E-3</v>
      </c>
      <c r="M20" s="78">
        <v>6.9599999999999995E-2</v>
      </c>
      <c r="N20" s="78">
        <v>3.0200000000000001E-2</v>
      </c>
    </row>
    <row r="21" spans="2:14">
      <c r="B21" t="s">
        <v>555</v>
      </c>
      <c r="C21" t="s">
        <v>556</v>
      </c>
      <c r="D21" t="s">
        <v>100</v>
      </c>
      <c r="E21" t="s">
        <v>557</v>
      </c>
      <c r="F21" t="s">
        <v>541</v>
      </c>
      <c r="G21" t="s">
        <v>102</v>
      </c>
      <c r="H21" s="77">
        <v>42003</v>
      </c>
      <c r="I21" s="77">
        <v>1972</v>
      </c>
      <c r="J21" s="77">
        <v>0</v>
      </c>
      <c r="K21" s="77">
        <v>828.29916000000003</v>
      </c>
      <c r="L21" s="78">
        <v>3.8E-3</v>
      </c>
      <c r="M21" s="78">
        <v>6.0000000000000001E-3</v>
      </c>
      <c r="N21" s="78">
        <v>2.5999999999999999E-3</v>
      </c>
    </row>
    <row r="22" spans="2:14">
      <c r="B22" t="s">
        <v>558</v>
      </c>
      <c r="C22" t="s">
        <v>559</v>
      </c>
      <c r="D22" t="s">
        <v>100</v>
      </c>
      <c r="E22" t="s">
        <v>560</v>
      </c>
      <c r="F22" t="s">
        <v>541</v>
      </c>
      <c r="G22" t="s">
        <v>102</v>
      </c>
      <c r="H22" s="77">
        <v>353916</v>
      </c>
      <c r="I22" s="77">
        <v>6438</v>
      </c>
      <c r="J22" s="77">
        <v>0</v>
      </c>
      <c r="K22" s="77">
        <v>22785.112079999999</v>
      </c>
      <c r="L22" s="78">
        <v>1.47E-2</v>
      </c>
      <c r="M22" s="78">
        <v>0.16400000000000001</v>
      </c>
      <c r="N22" s="78">
        <v>7.1199999999999999E-2</v>
      </c>
    </row>
    <row r="23" spans="2:14">
      <c r="B23" t="s">
        <v>561</v>
      </c>
      <c r="C23" t="s">
        <v>562</v>
      </c>
      <c r="D23" t="s">
        <v>100</v>
      </c>
      <c r="E23" t="s">
        <v>563</v>
      </c>
      <c r="F23" t="s">
        <v>541</v>
      </c>
      <c r="G23" t="s">
        <v>102</v>
      </c>
      <c r="H23" s="77">
        <v>8691</v>
      </c>
      <c r="I23" s="77">
        <v>13770</v>
      </c>
      <c r="J23" s="77">
        <v>0</v>
      </c>
      <c r="K23" s="77">
        <v>1196.7507000000001</v>
      </c>
      <c r="L23" s="78">
        <v>4.0000000000000002E-4</v>
      </c>
      <c r="M23" s="78">
        <v>8.6E-3</v>
      </c>
      <c r="N23" s="78">
        <v>3.7000000000000002E-3</v>
      </c>
    </row>
    <row r="24" spans="2:14">
      <c r="B24" t="s">
        <v>564</v>
      </c>
      <c r="C24" t="s">
        <v>565</v>
      </c>
      <c r="D24" t="s">
        <v>100</v>
      </c>
      <c r="E24" t="s">
        <v>563</v>
      </c>
      <c r="F24" t="s">
        <v>541</v>
      </c>
      <c r="G24" t="s">
        <v>102</v>
      </c>
      <c r="H24" s="77">
        <v>159876</v>
      </c>
      <c r="I24" s="77">
        <v>6399</v>
      </c>
      <c r="J24" s="77">
        <v>0</v>
      </c>
      <c r="K24" s="77">
        <v>10230.46524</v>
      </c>
      <c r="L24" s="78">
        <v>1.6000000000000001E-3</v>
      </c>
      <c r="M24" s="78">
        <v>7.3599999999999999E-2</v>
      </c>
      <c r="N24" s="78">
        <v>3.2000000000000001E-2</v>
      </c>
    </row>
    <row r="25" spans="2:14">
      <c r="B25" t="s">
        <v>566</v>
      </c>
      <c r="C25" t="s">
        <v>567</v>
      </c>
      <c r="D25" t="s">
        <v>100</v>
      </c>
      <c r="E25" t="s">
        <v>563</v>
      </c>
      <c r="F25" t="s">
        <v>541</v>
      </c>
      <c r="G25" t="s">
        <v>102</v>
      </c>
      <c r="H25" s="77">
        <v>28335</v>
      </c>
      <c r="I25" s="77">
        <v>14150</v>
      </c>
      <c r="J25" s="77">
        <v>0</v>
      </c>
      <c r="K25" s="77">
        <v>4009.4025000000001</v>
      </c>
      <c r="L25" s="78">
        <v>2.9999999999999997E-4</v>
      </c>
      <c r="M25" s="78">
        <v>2.8799999999999999E-2</v>
      </c>
      <c r="N25" s="78">
        <v>1.2500000000000001E-2</v>
      </c>
    </row>
    <row r="26" spans="2:14">
      <c r="B26" t="s">
        <v>568</v>
      </c>
      <c r="C26" t="s">
        <v>569</v>
      </c>
      <c r="D26" t="s">
        <v>100</v>
      </c>
      <c r="E26" t="s">
        <v>548</v>
      </c>
      <c r="F26" t="s">
        <v>541</v>
      </c>
      <c r="G26" t="s">
        <v>102</v>
      </c>
      <c r="H26" s="77">
        <v>249</v>
      </c>
      <c r="I26" s="77">
        <v>5856</v>
      </c>
      <c r="J26" s="77">
        <v>0</v>
      </c>
      <c r="K26" s="77">
        <v>14.581440000000001</v>
      </c>
      <c r="L26" s="78">
        <v>0</v>
      </c>
      <c r="M26" s="78">
        <v>1E-4</v>
      </c>
      <c r="N26" s="78">
        <v>0</v>
      </c>
    </row>
    <row r="27" spans="2:14">
      <c r="B27" t="s">
        <v>570</v>
      </c>
      <c r="C27" t="s">
        <v>571</v>
      </c>
      <c r="D27" t="s">
        <v>100</v>
      </c>
      <c r="E27" t="s">
        <v>548</v>
      </c>
      <c r="F27" t="s">
        <v>541</v>
      </c>
      <c r="G27" t="s">
        <v>102</v>
      </c>
      <c r="H27" s="77">
        <v>43274</v>
      </c>
      <c r="I27" s="77">
        <v>11250</v>
      </c>
      <c r="J27" s="77">
        <v>0</v>
      </c>
      <c r="K27" s="77">
        <v>4868.3249999999998</v>
      </c>
      <c r="L27" s="78">
        <v>5.3E-3</v>
      </c>
      <c r="M27" s="78">
        <v>3.5000000000000003E-2</v>
      </c>
      <c r="N27" s="78">
        <v>1.52E-2</v>
      </c>
    </row>
    <row r="28" spans="2:14">
      <c r="B28" t="s">
        <v>572</v>
      </c>
      <c r="C28" t="s">
        <v>573</v>
      </c>
      <c r="D28" t="s">
        <v>100</v>
      </c>
      <c r="E28" t="s">
        <v>548</v>
      </c>
      <c r="F28" t="s">
        <v>541</v>
      </c>
      <c r="G28" t="s">
        <v>102</v>
      </c>
      <c r="H28" s="77">
        <v>237132</v>
      </c>
      <c r="I28" s="77">
        <v>3992</v>
      </c>
      <c r="J28" s="77">
        <v>0</v>
      </c>
      <c r="K28" s="77">
        <v>9466.3094400000009</v>
      </c>
      <c r="L28" s="78">
        <v>3.3999999999999998E-3</v>
      </c>
      <c r="M28" s="78">
        <v>6.8099999999999994E-2</v>
      </c>
      <c r="N28" s="78">
        <v>2.9600000000000001E-2</v>
      </c>
    </row>
    <row r="29" spans="2:14">
      <c r="B29" t="s">
        <v>574</v>
      </c>
      <c r="C29" t="s">
        <v>575</v>
      </c>
      <c r="D29" t="s">
        <v>100</v>
      </c>
      <c r="E29" t="s">
        <v>548</v>
      </c>
      <c r="F29" t="s">
        <v>541</v>
      </c>
      <c r="G29" t="s">
        <v>102</v>
      </c>
      <c r="H29" s="77">
        <v>18257</v>
      </c>
      <c r="I29" s="77">
        <v>15730</v>
      </c>
      <c r="J29" s="77">
        <v>0</v>
      </c>
      <c r="K29" s="77">
        <v>2871.8261000000002</v>
      </c>
      <c r="L29" s="78">
        <v>6.9999999999999999E-4</v>
      </c>
      <c r="M29" s="78">
        <v>2.07E-2</v>
      </c>
      <c r="N29" s="78">
        <v>8.9999999999999993E-3</v>
      </c>
    </row>
    <row r="30" spans="2:14">
      <c r="B30" s="79" t="s">
        <v>576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577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228</v>
      </c>
      <c r="C33" t="s">
        <v>228</v>
      </c>
      <c r="D33" s="16"/>
      <c r="E33" s="16"/>
      <c r="F33" t="s">
        <v>228</v>
      </c>
      <c r="G33" t="s">
        <v>228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260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228</v>
      </c>
      <c r="C35" t="s">
        <v>228</v>
      </c>
      <c r="D35" s="16"/>
      <c r="E35" s="16"/>
      <c r="F35" t="s">
        <v>228</v>
      </c>
      <c r="G35" t="s">
        <v>228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578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228</v>
      </c>
      <c r="C37" t="s">
        <v>228</v>
      </c>
      <c r="D37" s="16"/>
      <c r="E37" s="16"/>
      <c r="F37" t="s">
        <v>228</v>
      </c>
      <c r="G37" t="s">
        <v>228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233</v>
      </c>
      <c r="D38" s="16"/>
      <c r="E38" s="16"/>
      <c r="F38" s="16"/>
      <c r="G38" s="16"/>
      <c r="H38" s="81">
        <v>177273</v>
      </c>
      <c r="J38" s="81">
        <v>62.353250000000003</v>
      </c>
      <c r="K38" s="81">
        <v>59025.831296046003</v>
      </c>
      <c r="M38" s="80">
        <v>0.42470000000000002</v>
      </c>
      <c r="N38" s="80">
        <v>0.18440000000000001</v>
      </c>
    </row>
    <row r="39" spans="2:14">
      <c r="B39" s="79" t="s">
        <v>579</v>
      </c>
      <c r="D39" s="16"/>
      <c r="E39" s="16"/>
      <c r="F39" s="16"/>
      <c r="G39" s="16"/>
      <c r="H39" s="81">
        <v>157791</v>
      </c>
      <c r="J39" s="81">
        <v>62.353250000000003</v>
      </c>
      <c r="K39" s="81">
        <v>57434.171378045998</v>
      </c>
      <c r="M39" s="80">
        <v>0.4133</v>
      </c>
      <c r="N39" s="80">
        <v>0.17949999999999999</v>
      </c>
    </row>
    <row r="40" spans="2:14">
      <c r="B40" t="s">
        <v>580</v>
      </c>
      <c r="C40" t="s">
        <v>581</v>
      </c>
      <c r="D40" t="s">
        <v>502</v>
      </c>
      <c r="E40" t="s">
        <v>582</v>
      </c>
      <c r="F40" t="s">
        <v>529</v>
      </c>
      <c r="G40" t="s">
        <v>106</v>
      </c>
      <c r="H40" s="77">
        <v>10910</v>
      </c>
      <c r="I40" s="77">
        <v>7621</v>
      </c>
      <c r="J40" s="77">
        <v>0</v>
      </c>
      <c r="K40" s="77">
        <v>3005.6957265000001</v>
      </c>
      <c r="L40" s="78">
        <v>0</v>
      </c>
      <c r="M40" s="78">
        <v>2.1600000000000001E-2</v>
      </c>
      <c r="N40" s="78">
        <v>9.4000000000000004E-3</v>
      </c>
    </row>
    <row r="41" spans="2:14">
      <c r="B41" t="s">
        <v>583</v>
      </c>
      <c r="C41" t="s">
        <v>584</v>
      </c>
      <c r="D41" t="s">
        <v>502</v>
      </c>
      <c r="E41" t="s">
        <v>585</v>
      </c>
      <c r="F41" t="s">
        <v>541</v>
      </c>
      <c r="G41" t="s">
        <v>106</v>
      </c>
      <c r="H41" s="77">
        <v>8239</v>
      </c>
      <c r="I41" s="77">
        <v>4034</v>
      </c>
      <c r="J41" s="77">
        <v>0</v>
      </c>
      <c r="K41" s="77">
        <v>1201.4859549</v>
      </c>
      <c r="L41" s="78">
        <v>0</v>
      </c>
      <c r="M41" s="78">
        <v>8.6E-3</v>
      </c>
      <c r="N41" s="78">
        <v>3.8E-3</v>
      </c>
    </row>
    <row r="42" spans="2:14">
      <c r="B42" t="s">
        <v>586</v>
      </c>
      <c r="C42" t="s">
        <v>587</v>
      </c>
      <c r="D42" t="s">
        <v>496</v>
      </c>
      <c r="E42" t="s">
        <v>588</v>
      </c>
      <c r="F42" t="s">
        <v>541</v>
      </c>
      <c r="G42" t="s">
        <v>106</v>
      </c>
      <c r="H42" s="77">
        <v>5577</v>
      </c>
      <c r="I42" s="77">
        <v>4197</v>
      </c>
      <c r="J42" s="77">
        <v>0</v>
      </c>
      <c r="K42" s="77">
        <v>846.15108435000002</v>
      </c>
      <c r="L42" s="78">
        <v>0</v>
      </c>
      <c r="M42" s="78">
        <v>6.1000000000000004E-3</v>
      </c>
      <c r="N42" s="78">
        <v>2.5999999999999999E-3</v>
      </c>
    </row>
    <row r="43" spans="2:14">
      <c r="B43" t="s">
        <v>589</v>
      </c>
      <c r="C43" t="s">
        <v>590</v>
      </c>
      <c r="D43" t="s">
        <v>496</v>
      </c>
      <c r="E43" t="s">
        <v>588</v>
      </c>
      <c r="F43" t="s">
        <v>541</v>
      </c>
      <c r="G43" t="s">
        <v>106</v>
      </c>
      <c r="H43" s="77">
        <v>977</v>
      </c>
      <c r="I43" s="77">
        <v>32093</v>
      </c>
      <c r="J43" s="77">
        <v>1.24329</v>
      </c>
      <c r="K43" s="77">
        <v>1134.72151515</v>
      </c>
      <c r="L43" s="78">
        <v>0</v>
      </c>
      <c r="M43" s="78">
        <v>8.2000000000000007E-3</v>
      </c>
      <c r="N43" s="78">
        <v>3.5000000000000001E-3</v>
      </c>
    </row>
    <row r="44" spans="2:14">
      <c r="B44" t="s">
        <v>591</v>
      </c>
      <c r="C44" t="s">
        <v>592</v>
      </c>
      <c r="D44" t="s">
        <v>593</v>
      </c>
      <c r="E44" t="s">
        <v>594</v>
      </c>
      <c r="F44" t="s">
        <v>541</v>
      </c>
      <c r="G44" t="s">
        <v>110</v>
      </c>
      <c r="H44" s="77">
        <v>8798</v>
      </c>
      <c r="I44" s="77">
        <v>13166</v>
      </c>
      <c r="J44" s="77">
        <v>0</v>
      </c>
      <c r="K44" s="77">
        <v>4554.8429506960001</v>
      </c>
      <c r="L44" s="78">
        <v>0</v>
      </c>
      <c r="M44" s="78">
        <v>3.2800000000000003E-2</v>
      </c>
      <c r="N44" s="78">
        <v>1.4200000000000001E-2</v>
      </c>
    </row>
    <row r="45" spans="2:14">
      <c r="B45" t="s">
        <v>595</v>
      </c>
      <c r="C45" t="s">
        <v>596</v>
      </c>
      <c r="D45" t="s">
        <v>123</v>
      </c>
      <c r="E45" t="s">
        <v>594</v>
      </c>
      <c r="F45" t="s">
        <v>541</v>
      </c>
      <c r="G45" t="s">
        <v>106</v>
      </c>
      <c r="H45" s="77">
        <v>9544</v>
      </c>
      <c r="I45" s="77">
        <v>2953</v>
      </c>
      <c r="J45" s="77">
        <v>0</v>
      </c>
      <c r="K45" s="77">
        <v>1018.8310668</v>
      </c>
      <c r="L45" s="78">
        <v>0</v>
      </c>
      <c r="M45" s="78">
        <v>7.3000000000000001E-3</v>
      </c>
      <c r="N45" s="78">
        <v>3.2000000000000002E-3</v>
      </c>
    </row>
    <row r="46" spans="2:14">
      <c r="B46" t="s">
        <v>597</v>
      </c>
      <c r="C46" t="s">
        <v>598</v>
      </c>
      <c r="D46" t="s">
        <v>502</v>
      </c>
      <c r="E46" t="s">
        <v>594</v>
      </c>
      <c r="F46" t="s">
        <v>541</v>
      </c>
      <c r="G46" t="s">
        <v>106</v>
      </c>
      <c r="H46" s="77">
        <v>4518</v>
      </c>
      <c r="I46" s="77">
        <v>41108</v>
      </c>
      <c r="J46" s="77">
        <v>0</v>
      </c>
      <c r="K46" s="77">
        <v>6713.9928755999999</v>
      </c>
      <c r="L46" s="78">
        <v>0</v>
      </c>
      <c r="M46" s="78">
        <v>4.8300000000000003E-2</v>
      </c>
      <c r="N46" s="78">
        <v>2.1000000000000001E-2</v>
      </c>
    </row>
    <row r="47" spans="2:14">
      <c r="B47" t="s">
        <v>599</v>
      </c>
      <c r="C47" t="s">
        <v>600</v>
      </c>
      <c r="D47" t="s">
        <v>502</v>
      </c>
      <c r="E47" t="s">
        <v>594</v>
      </c>
      <c r="F47" t="s">
        <v>541</v>
      </c>
      <c r="G47" t="s">
        <v>106</v>
      </c>
      <c r="H47" s="77">
        <v>2660</v>
      </c>
      <c r="I47" s="77">
        <v>17840</v>
      </c>
      <c r="J47" s="77">
        <v>0</v>
      </c>
      <c r="K47" s="77">
        <v>1715.4765600000001</v>
      </c>
      <c r="L47" s="78">
        <v>0</v>
      </c>
      <c r="M47" s="78">
        <v>1.23E-2</v>
      </c>
      <c r="N47" s="78">
        <v>5.4000000000000003E-3</v>
      </c>
    </row>
    <row r="48" spans="2:14">
      <c r="B48" t="s">
        <v>601</v>
      </c>
      <c r="C48" t="s">
        <v>602</v>
      </c>
      <c r="D48" t="s">
        <v>502</v>
      </c>
      <c r="E48" t="s">
        <v>603</v>
      </c>
      <c r="F48" t="s">
        <v>541</v>
      </c>
      <c r="G48" t="s">
        <v>106</v>
      </c>
      <c r="H48" s="77">
        <v>24313</v>
      </c>
      <c r="I48" s="77">
        <v>1863</v>
      </c>
      <c r="J48" s="77">
        <v>0</v>
      </c>
      <c r="K48" s="77">
        <v>1637.4185518500001</v>
      </c>
      <c r="L48" s="78">
        <v>0</v>
      </c>
      <c r="M48" s="78">
        <v>1.18E-2</v>
      </c>
      <c r="N48" s="78">
        <v>5.1000000000000004E-3</v>
      </c>
    </row>
    <row r="49" spans="2:14">
      <c r="B49" t="s">
        <v>604</v>
      </c>
      <c r="C49" t="s">
        <v>605</v>
      </c>
      <c r="D49" t="s">
        <v>502</v>
      </c>
      <c r="E49" t="s">
        <v>606</v>
      </c>
      <c r="F49" t="s">
        <v>541</v>
      </c>
      <c r="G49" t="s">
        <v>106</v>
      </c>
      <c r="H49" s="77">
        <v>15056</v>
      </c>
      <c r="I49" s="77">
        <v>40939</v>
      </c>
      <c r="J49" s="77">
        <v>61.109960000000001</v>
      </c>
      <c r="K49" s="77">
        <v>22343.1596216</v>
      </c>
      <c r="L49" s="78">
        <v>0</v>
      </c>
      <c r="M49" s="78">
        <v>0.1608</v>
      </c>
      <c r="N49" s="78">
        <v>6.9800000000000001E-2</v>
      </c>
    </row>
    <row r="50" spans="2:14">
      <c r="B50" t="s">
        <v>607</v>
      </c>
      <c r="C50" t="s">
        <v>608</v>
      </c>
      <c r="D50" t="s">
        <v>502</v>
      </c>
      <c r="E50" t="s">
        <v>606</v>
      </c>
      <c r="F50" t="s">
        <v>541</v>
      </c>
      <c r="G50" t="s">
        <v>106</v>
      </c>
      <c r="H50" s="77">
        <v>12698</v>
      </c>
      <c r="I50" s="77">
        <v>8283</v>
      </c>
      <c r="J50" s="77">
        <v>0</v>
      </c>
      <c r="K50" s="77">
        <v>3802.1678541000001</v>
      </c>
      <c r="L50" s="78">
        <v>0</v>
      </c>
      <c r="M50" s="78">
        <v>2.7400000000000001E-2</v>
      </c>
      <c r="N50" s="78">
        <v>1.1900000000000001E-2</v>
      </c>
    </row>
    <row r="51" spans="2:14">
      <c r="B51" t="s">
        <v>609</v>
      </c>
      <c r="C51" t="s">
        <v>610</v>
      </c>
      <c r="D51" t="s">
        <v>502</v>
      </c>
      <c r="E51" t="s">
        <v>606</v>
      </c>
      <c r="F51" t="s">
        <v>541</v>
      </c>
      <c r="G51" t="s">
        <v>106</v>
      </c>
      <c r="H51" s="77">
        <v>20040</v>
      </c>
      <c r="I51" s="77">
        <v>3215</v>
      </c>
      <c r="J51" s="77">
        <v>0</v>
      </c>
      <c r="K51" s="77">
        <v>2329.0938900000001</v>
      </c>
      <c r="L51" s="78">
        <v>0</v>
      </c>
      <c r="M51" s="78">
        <v>1.6799999999999999E-2</v>
      </c>
      <c r="N51" s="78">
        <v>7.3000000000000001E-3</v>
      </c>
    </row>
    <row r="52" spans="2:14">
      <c r="B52" t="s">
        <v>611</v>
      </c>
      <c r="C52" t="s">
        <v>612</v>
      </c>
      <c r="D52" t="s">
        <v>502</v>
      </c>
      <c r="E52" t="s">
        <v>606</v>
      </c>
      <c r="F52" t="s">
        <v>541</v>
      </c>
      <c r="G52" t="s">
        <v>106</v>
      </c>
      <c r="H52" s="77">
        <v>12719</v>
      </c>
      <c r="I52" s="77">
        <v>10118</v>
      </c>
      <c r="J52" s="77">
        <v>0</v>
      </c>
      <c r="K52" s="77">
        <v>4652.1739383000004</v>
      </c>
      <c r="L52" s="78">
        <v>0</v>
      </c>
      <c r="M52" s="78">
        <v>3.3500000000000002E-2</v>
      </c>
      <c r="N52" s="78">
        <v>1.4500000000000001E-2</v>
      </c>
    </row>
    <row r="53" spans="2:14">
      <c r="B53" t="s">
        <v>613</v>
      </c>
      <c r="C53" t="s">
        <v>614</v>
      </c>
      <c r="D53" t="s">
        <v>502</v>
      </c>
      <c r="E53" t="s">
        <v>615</v>
      </c>
      <c r="F53" t="s">
        <v>541</v>
      </c>
      <c r="G53" t="s">
        <v>106</v>
      </c>
      <c r="H53" s="77">
        <v>21742</v>
      </c>
      <c r="I53" s="77">
        <v>3154</v>
      </c>
      <c r="J53" s="77">
        <v>0</v>
      </c>
      <c r="K53" s="77">
        <v>2478.9597881999998</v>
      </c>
      <c r="L53" s="78">
        <v>0</v>
      </c>
      <c r="M53" s="78">
        <v>1.78E-2</v>
      </c>
      <c r="N53" s="78">
        <v>7.7000000000000002E-3</v>
      </c>
    </row>
    <row r="54" spans="2:14">
      <c r="B54" s="79" t="s">
        <v>616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228</v>
      </c>
      <c r="C55" t="s">
        <v>228</v>
      </c>
      <c r="D55" s="16"/>
      <c r="E55" s="16"/>
      <c r="F55" t="s">
        <v>228</v>
      </c>
      <c r="G55" t="s">
        <v>228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260</v>
      </c>
      <c r="D56" s="16"/>
      <c r="E56" s="16"/>
      <c r="F56" s="16"/>
      <c r="G56" s="16"/>
      <c r="H56" s="81">
        <v>19482</v>
      </c>
      <c r="J56" s="81">
        <v>0</v>
      </c>
      <c r="K56" s="81">
        <v>1591.6599180000001</v>
      </c>
      <c r="M56" s="80">
        <v>1.15E-2</v>
      </c>
      <c r="N56" s="80">
        <v>5.0000000000000001E-3</v>
      </c>
    </row>
    <row r="57" spans="2:14">
      <c r="B57" t="s">
        <v>617</v>
      </c>
      <c r="C57" t="s">
        <v>618</v>
      </c>
      <c r="D57" t="s">
        <v>619</v>
      </c>
      <c r="E57" t="s">
        <v>620</v>
      </c>
      <c r="F57" t="s">
        <v>541</v>
      </c>
      <c r="G57" t="s">
        <v>106</v>
      </c>
      <c r="H57" s="77">
        <v>19482</v>
      </c>
      <c r="I57" s="77">
        <v>2260</v>
      </c>
      <c r="J57" s="77">
        <v>0</v>
      </c>
      <c r="K57" s="77">
        <v>1591.6599180000001</v>
      </c>
      <c r="L57" s="78">
        <v>0</v>
      </c>
      <c r="M57" s="78">
        <v>1.15E-2</v>
      </c>
      <c r="N57" s="78">
        <v>5.0000000000000001E-3</v>
      </c>
    </row>
    <row r="58" spans="2:14">
      <c r="B58" s="79" t="s">
        <v>578</v>
      </c>
      <c r="D58" s="16"/>
      <c r="E58" s="16"/>
      <c r="F58" s="16"/>
      <c r="G58" s="16"/>
      <c r="H58" s="81">
        <v>0</v>
      </c>
      <c r="J58" s="81">
        <v>0</v>
      </c>
      <c r="K58" s="81">
        <v>0</v>
      </c>
      <c r="M58" s="80">
        <v>0</v>
      </c>
      <c r="N58" s="80">
        <v>0</v>
      </c>
    </row>
    <row r="59" spans="2:14">
      <c r="B59" t="s">
        <v>228</v>
      </c>
      <c r="C59" t="s">
        <v>228</v>
      </c>
      <c r="D59" s="16"/>
      <c r="E59" s="16"/>
      <c r="F59" t="s">
        <v>228</v>
      </c>
      <c r="G59" t="s">
        <v>228</v>
      </c>
      <c r="H59" s="77">
        <v>0</v>
      </c>
      <c r="I59" s="77">
        <v>0</v>
      </c>
      <c r="K59" s="77">
        <v>0</v>
      </c>
      <c r="L59" s="78">
        <v>0</v>
      </c>
      <c r="M59" s="78">
        <v>0</v>
      </c>
      <c r="N59" s="78">
        <v>0</v>
      </c>
    </row>
    <row r="60" spans="2:14">
      <c r="B60" t="s">
        <v>235</v>
      </c>
      <c r="D60" s="16"/>
      <c r="E60" s="16"/>
      <c r="F60" s="16"/>
      <c r="G60" s="16"/>
    </row>
    <row r="61" spans="2:14">
      <c r="B61" t="s">
        <v>252</v>
      </c>
      <c r="D61" s="16"/>
      <c r="E61" s="16"/>
      <c r="F61" s="16"/>
      <c r="G61" s="16"/>
    </row>
    <row r="62" spans="2:14">
      <c r="B62" t="s">
        <v>253</v>
      </c>
      <c r="D62" s="16"/>
      <c r="E62" s="16"/>
      <c r="F62" s="16"/>
      <c r="G62" s="16"/>
    </row>
    <row r="63" spans="2:14">
      <c r="B63" t="s">
        <v>254</v>
      </c>
      <c r="D63" s="16"/>
      <c r="E63" s="16"/>
      <c r="F63" s="16"/>
      <c r="G63" s="16"/>
    </row>
    <row r="64" spans="2:14">
      <c r="B64" t="s">
        <v>255</v>
      </c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383338.82</v>
      </c>
      <c r="K11" s="7"/>
      <c r="L11" s="75">
        <v>1827.38765898</v>
      </c>
      <c r="M11" s="7"/>
      <c r="N11" s="76">
        <v>1</v>
      </c>
      <c r="O11" s="76">
        <v>5.7000000000000002E-3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380640.82</v>
      </c>
      <c r="L12" s="81">
        <v>218.10718986000001</v>
      </c>
      <c r="N12" s="80">
        <v>0.11940000000000001</v>
      </c>
      <c r="O12" s="80">
        <v>6.9999999999999999E-4</v>
      </c>
    </row>
    <row r="13" spans="2:65">
      <c r="B13" s="79" t="s">
        <v>621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622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380640.82</v>
      </c>
      <c r="L17" s="81">
        <v>218.10718986000001</v>
      </c>
      <c r="N17" s="80">
        <v>0.11940000000000001</v>
      </c>
      <c r="O17" s="80">
        <v>6.9999999999999999E-4</v>
      </c>
    </row>
    <row r="18" spans="2:15">
      <c r="B18" t="s">
        <v>623</v>
      </c>
      <c r="C18" t="s">
        <v>624</v>
      </c>
      <c r="D18" t="s">
        <v>100</v>
      </c>
      <c r="E18" t="s">
        <v>625</v>
      </c>
      <c r="F18" t="s">
        <v>541</v>
      </c>
      <c r="G18" t="s">
        <v>626</v>
      </c>
      <c r="H18" t="s">
        <v>210</v>
      </c>
      <c r="I18" t="s">
        <v>102</v>
      </c>
      <c r="J18" s="77">
        <v>380640.82</v>
      </c>
      <c r="K18" s="77">
        <v>57.3</v>
      </c>
      <c r="L18" s="77">
        <v>218.10718986000001</v>
      </c>
      <c r="M18" s="78">
        <v>1.1000000000000001E-3</v>
      </c>
      <c r="N18" s="78">
        <v>0.11940000000000001</v>
      </c>
      <c r="O18" s="78">
        <v>6.9999999999999999E-4</v>
      </c>
    </row>
    <row r="19" spans="2:15">
      <c r="B19" s="79" t="s">
        <v>260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2698</v>
      </c>
      <c r="L21" s="81">
        <v>1609.2804691199999</v>
      </c>
      <c r="N21" s="80">
        <v>0.88060000000000005</v>
      </c>
      <c r="O21" s="80">
        <v>5.0000000000000001E-3</v>
      </c>
    </row>
    <row r="22" spans="2:15">
      <c r="B22" s="79" t="s">
        <v>621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622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I25" t="s">
        <v>228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2698</v>
      </c>
      <c r="L26" s="81">
        <v>1609.2804691199999</v>
      </c>
      <c r="N26" s="80">
        <v>0.88060000000000005</v>
      </c>
      <c r="O26" s="80">
        <v>5.0000000000000001E-3</v>
      </c>
    </row>
    <row r="27" spans="2:15">
      <c r="B27" t="s">
        <v>627</v>
      </c>
      <c r="C27" t="s">
        <v>628</v>
      </c>
      <c r="D27" t="s">
        <v>123</v>
      </c>
      <c r="E27" t="s">
        <v>629</v>
      </c>
      <c r="F27" t="s">
        <v>541</v>
      </c>
      <c r="G27" t="s">
        <v>228</v>
      </c>
      <c r="H27" t="s">
        <v>630</v>
      </c>
      <c r="I27" t="s">
        <v>106</v>
      </c>
      <c r="J27" s="77">
        <v>1122</v>
      </c>
      <c r="K27" s="77">
        <v>16998</v>
      </c>
      <c r="L27" s="77">
        <v>689.44397939999999</v>
      </c>
      <c r="M27" s="78">
        <v>0</v>
      </c>
      <c r="N27" s="78">
        <v>0.37730000000000002</v>
      </c>
      <c r="O27" s="78">
        <v>2.2000000000000001E-3</v>
      </c>
    </row>
    <row r="28" spans="2:15">
      <c r="B28" t="s">
        <v>631</v>
      </c>
      <c r="C28" t="s">
        <v>632</v>
      </c>
      <c r="D28" t="s">
        <v>123</v>
      </c>
      <c r="E28" t="s">
        <v>633</v>
      </c>
      <c r="F28" t="s">
        <v>541</v>
      </c>
      <c r="G28" t="s">
        <v>228</v>
      </c>
      <c r="H28" t="s">
        <v>630</v>
      </c>
      <c r="I28" t="s">
        <v>106</v>
      </c>
      <c r="J28" s="77">
        <v>1576</v>
      </c>
      <c r="K28" s="77">
        <v>16145.3</v>
      </c>
      <c r="L28" s="77">
        <v>919.83648972000003</v>
      </c>
      <c r="M28" s="78">
        <v>0</v>
      </c>
      <c r="N28" s="78">
        <v>0.50339999999999996</v>
      </c>
      <c r="O28" s="78">
        <v>2.8999999999999998E-3</v>
      </c>
    </row>
    <row r="29" spans="2:15">
      <c r="B29" s="79" t="s">
        <v>260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228</v>
      </c>
      <c r="C30" t="s">
        <v>228</v>
      </c>
      <c r="D30" s="16"/>
      <c r="E30" s="16"/>
      <c r="F30" t="s">
        <v>228</v>
      </c>
      <c r="G30" t="s">
        <v>228</v>
      </c>
      <c r="I30" t="s">
        <v>228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235</v>
      </c>
      <c r="C31" s="16"/>
      <c r="D31" s="16"/>
      <c r="E31" s="16"/>
    </row>
    <row r="32" spans="2:15">
      <c r="B32" t="s">
        <v>252</v>
      </c>
      <c r="C32" s="16"/>
      <c r="D32" s="16"/>
      <c r="E32" s="16"/>
    </row>
    <row r="33" spans="2:5">
      <c r="B33" t="s">
        <v>253</v>
      </c>
      <c r="C33" s="16"/>
      <c r="D33" s="16"/>
      <c r="E33" s="16"/>
    </row>
    <row r="34" spans="2:5">
      <c r="B34" t="s">
        <v>254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531445</v>
      </c>
      <c r="H11" s="7"/>
      <c r="I11" s="75">
        <v>268.85069800000002</v>
      </c>
      <c r="J11" s="25"/>
      <c r="K11" s="76">
        <v>1</v>
      </c>
      <c r="L11" s="76">
        <v>8.0000000000000004E-4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531445</v>
      </c>
      <c r="I12" s="81">
        <v>268.85069800000002</v>
      </c>
      <c r="K12" s="80">
        <v>1</v>
      </c>
      <c r="L12" s="80">
        <v>8.0000000000000004E-4</v>
      </c>
    </row>
    <row r="13" spans="2:60">
      <c r="B13" s="79" t="s">
        <v>634</v>
      </c>
      <c r="D13" s="16"/>
      <c r="E13" s="16"/>
      <c r="G13" s="81">
        <v>531445</v>
      </c>
      <c r="I13" s="81">
        <v>268.85069800000002</v>
      </c>
      <c r="K13" s="80">
        <v>1</v>
      </c>
      <c r="L13" s="80">
        <v>8.0000000000000004E-4</v>
      </c>
    </row>
    <row r="14" spans="2:60">
      <c r="B14" t="s">
        <v>635</v>
      </c>
      <c r="C14" t="s">
        <v>636</v>
      </c>
      <c r="D14" t="s">
        <v>100</v>
      </c>
      <c r="E14" t="s">
        <v>637</v>
      </c>
      <c r="F14" t="s">
        <v>106</v>
      </c>
      <c r="G14" s="77">
        <v>88800</v>
      </c>
      <c r="H14" s="77">
        <v>59.4</v>
      </c>
      <c r="I14" s="77">
        <v>52.747199999999999</v>
      </c>
      <c r="J14" s="78">
        <v>1.7000000000000001E-2</v>
      </c>
      <c r="K14" s="78">
        <v>0.19620000000000001</v>
      </c>
      <c r="L14" s="78">
        <v>2.0000000000000001E-4</v>
      </c>
    </row>
    <row r="15" spans="2:60">
      <c r="B15" t="s">
        <v>638</v>
      </c>
      <c r="C15" t="s">
        <v>639</v>
      </c>
      <c r="D15" t="s">
        <v>100</v>
      </c>
      <c r="E15" t="s">
        <v>310</v>
      </c>
      <c r="F15" t="s">
        <v>102</v>
      </c>
      <c r="G15" s="77">
        <v>10500</v>
      </c>
      <c r="H15" s="77">
        <v>1696</v>
      </c>
      <c r="I15" s="77">
        <v>178.08</v>
      </c>
      <c r="J15" s="78">
        <v>5.3E-3</v>
      </c>
      <c r="K15" s="78">
        <v>0.66239999999999999</v>
      </c>
      <c r="L15" s="78">
        <v>5.9999999999999995E-4</v>
      </c>
    </row>
    <row r="16" spans="2:60">
      <c r="B16" t="s">
        <v>640</v>
      </c>
      <c r="C16" t="s">
        <v>641</v>
      </c>
      <c r="D16" t="s">
        <v>100</v>
      </c>
      <c r="E16" t="s">
        <v>471</v>
      </c>
      <c r="F16" t="s">
        <v>106</v>
      </c>
      <c r="G16" s="77">
        <v>20200</v>
      </c>
      <c r="H16" s="77">
        <v>15.1</v>
      </c>
      <c r="I16" s="77">
        <v>3.0501999999999998</v>
      </c>
      <c r="J16" s="78">
        <v>5.7999999999999996E-3</v>
      </c>
      <c r="K16" s="78">
        <v>1.1299999999999999E-2</v>
      </c>
      <c r="L16" s="78">
        <v>0</v>
      </c>
    </row>
    <row r="17" spans="2:12">
      <c r="B17" t="s">
        <v>642</v>
      </c>
      <c r="C17" t="s">
        <v>643</v>
      </c>
      <c r="D17" t="s">
        <v>100</v>
      </c>
      <c r="E17" t="s">
        <v>644</v>
      </c>
      <c r="F17" t="s">
        <v>102</v>
      </c>
      <c r="G17" s="77">
        <v>24350</v>
      </c>
      <c r="H17" s="77">
        <v>1.6</v>
      </c>
      <c r="I17" s="77">
        <v>0.3896</v>
      </c>
      <c r="J17" s="78">
        <v>2.4799999999999999E-2</v>
      </c>
      <c r="K17" s="78">
        <v>1.4E-3</v>
      </c>
      <c r="L17" s="78">
        <v>0</v>
      </c>
    </row>
    <row r="18" spans="2:12">
      <c r="B18" t="s">
        <v>645</v>
      </c>
      <c r="C18" t="s">
        <v>646</v>
      </c>
      <c r="D18" t="s">
        <v>100</v>
      </c>
      <c r="E18" t="s">
        <v>129</v>
      </c>
      <c r="F18" t="s">
        <v>106</v>
      </c>
      <c r="G18" s="77">
        <v>379108</v>
      </c>
      <c r="H18" s="77">
        <v>9.1</v>
      </c>
      <c r="I18" s="77">
        <v>34.498828000000003</v>
      </c>
      <c r="J18" s="78">
        <v>2.53E-2</v>
      </c>
      <c r="K18" s="78">
        <v>0.1283</v>
      </c>
      <c r="L18" s="78">
        <v>1E-4</v>
      </c>
    </row>
    <row r="19" spans="2:12">
      <c r="B19" t="s">
        <v>647</v>
      </c>
      <c r="C19" t="s">
        <v>648</v>
      </c>
      <c r="D19" t="s">
        <v>100</v>
      </c>
      <c r="E19" t="s">
        <v>129</v>
      </c>
      <c r="F19" t="s">
        <v>102</v>
      </c>
      <c r="G19" s="77">
        <v>8487</v>
      </c>
      <c r="H19" s="77">
        <v>1</v>
      </c>
      <c r="I19" s="77">
        <v>8.4870000000000001E-2</v>
      </c>
      <c r="J19" s="78">
        <v>1.1599999999999999E-2</v>
      </c>
      <c r="K19" s="78">
        <v>2.9999999999999997E-4</v>
      </c>
      <c r="L19" s="78">
        <v>0</v>
      </c>
    </row>
    <row r="20" spans="2:12">
      <c r="B20" s="79" t="s">
        <v>233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649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s="16"/>
      <c r="E22" t="s">
        <v>228</v>
      </c>
      <c r="F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235</v>
      </c>
      <c r="D23" s="16"/>
      <c r="E23" s="16"/>
    </row>
    <row r="24" spans="2:12">
      <c r="B24" t="s">
        <v>252</v>
      </c>
      <c r="D24" s="16"/>
      <c r="E24" s="16"/>
    </row>
    <row r="25" spans="2:12">
      <c r="B25" t="s">
        <v>253</v>
      </c>
      <c r="D25" s="16"/>
      <c r="E25" s="16"/>
    </row>
    <row r="26" spans="2:12">
      <c r="B26" t="s">
        <v>254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4843</v>
      </c>
      <c r="H11" s="7"/>
      <c r="I11" s="75">
        <v>65.603099999999998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143</v>
      </c>
      <c r="I12" s="81">
        <v>62.204999999999998</v>
      </c>
      <c r="K12" s="80">
        <v>0.94820000000000004</v>
      </c>
      <c r="L12" s="80">
        <v>2.0000000000000001E-4</v>
      </c>
    </row>
    <row r="13" spans="2:61">
      <c r="B13" s="79" t="s">
        <v>650</v>
      </c>
      <c r="C13" s="16"/>
      <c r="D13" s="16"/>
      <c r="E13" s="16"/>
      <c r="G13" s="81">
        <v>143</v>
      </c>
      <c r="I13" s="81">
        <v>62.204999999999998</v>
      </c>
      <c r="K13" s="80">
        <v>0.94820000000000004</v>
      </c>
      <c r="L13" s="80">
        <v>2.0000000000000001E-4</v>
      </c>
    </row>
    <row r="14" spans="2:61">
      <c r="B14" t="s">
        <v>651</v>
      </c>
      <c r="C14" t="s">
        <v>652</v>
      </c>
      <c r="D14" t="s">
        <v>100</v>
      </c>
      <c r="E14" t="s">
        <v>123</v>
      </c>
      <c r="F14" t="s">
        <v>102</v>
      </c>
      <c r="G14" s="77">
        <v>143</v>
      </c>
      <c r="H14" s="77">
        <v>43500</v>
      </c>
      <c r="I14" s="77">
        <v>62.204999999999998</v>
      </c>
      <c r="J14" s="78">
        <v>0</v>
      </c>
      <c r="K14" s="78">
        <v>0.94820000000000004</v>
      </c>
      <c r="L14" s="78">
        <v>2.0000000000000001E-4</v>
      </c>
    </row>
    <row r="15" spans="2:61">
      <c r="B15" s="79" t="s">
        <v>653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654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4700</v>
      </c>
      <c r="I21" s="81">
        <v>3.3980999999999999</v>
      </c>
      <c r="K21" s="80">
        <v>5.1799999999999999E-2</v>
      </c>
      <c r="L21" s="80">
        <v>0</v>
      </c>
    </row>
    <row r="22" spans="2:12">
      <c r="B22" s="79" t="s">
        <v>650</v>
      </c>
      <c r="C22" s="16"/>
      <c r="D22" s="16"/>
      <c r="E22" s="16"/>
      <c r="G22" s="81">
        <v>4700</v>
      </c>
      <c r="I22" s="81">
        <v>3.3980999999999999</v>
      </c>
      <c r="K22" s="80">
        <v>5.1799999999999999E-2</v>
      </c>
      <c r="L22" s="80">
        <v>0</v>
      </c>
    </row>
    <row r="23" spans="2:12">
      <c r="B23" t="s">
        <v>655</v>
      </c>
      <c r="C23" t="s">
        <v>656</v>
      </c>
      <c r="D23" t="s">
        <v>123</v>
      </c>
      <c r="E23" t="s">
        <v>657</v>
      </c>
      <c r="F23" t="s">
        <v>106</v>
      </c>
      <c r="G23" s="77">
        <v>4700</v>
      </c>
      <c r="H23" s="77">
        <v>20</v>
      </c>
      <c r="I23" s="77">
        <v>3.3980999999999999</v>
      </c>
      <c r="J23" s="78">
        <v>0</v>
      </c>
      <c r="K23" s="78">
        <v>5.1799999999999999E-2</v>
      </c>
      <c r="L23" s="78">
        <v>0</v>
      </c>
    </row>
    <row r="24" spans="2:12">
      <c r="B24" s="79" t="s">
        <v>658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252</v>
      </c>
      <c r="C33" s="16"/>
      <c r="D33" s="16"/>
      <c r="E33" s="16"/>
    </row>
    <row r="34" spans="2:5">
      <c r="B34" t="s">
        <v>253</v>
      </c>
      <c r="C34" s="16"/>
      <c r="D34" s="16"/>
      <c r="E34" s="16"/>
    </row>
    <row r="35" spans="2:5">
      <c r="B35" t="s">
        <v>254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898625.83</v>
      </c>
      <c r="H11" s="25"/>
      <c r="I11" s="75">
        <v>3280.0728015821255</v>
      </c>
      <c r="J11" s="76">
        <v>1</v>
      </c>
      <c r="K11" s="76">
        <v>1.0200000000000001E-2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898625.83</v>
      </c>
      <c r="H14" s="19"/>
      <c r="I14" s="81">
        <v>3280.0728015821255</v>
      </c>
      <c r="J14" s="80">
        <v>1</v>
      </c>
      <c r="K14" s="80">
        <v>1.0200000000000001E-2</v>
      </c>
      <c r="BF14" s="16" t="s">
        <v>126</v>
      </c>
    </row>
    <row r="15" spans="1:60">
      <c r="B15" t="s">
        <v>660</v>
      </c>
      <c r="C15" t="s">
        <v>661</v>
      </c>
      <c r="D15" t="s">
        <v>123</v>
      </c>
      <c r="E15" t="s">
        <v>657</v>
      </c>
      <c r="F15" t="s">
        <v>106</v>
      </c>
      <c r="G15" s="77">
        <v>6</v>
      </c>
      <c r="H15" s="77">
        <v>3.3459999999999997E-2</v>
      </c>
      <c r="I15" s="77">
        <v>7.2574740000000001E-6</v>
      </c>
      <c r="J15" s="78">
        <v>0</v>
      </c>
      <c r="K15" s="78">
        <v>0</v>
      </c>
      <c r="BF15" s="16" t="s">
        <v>127</v>
      </c>
    </row>
    <row r="16" spans="1:60">
      <c r="B16" t="s">
        <v>662</v>
      </c>
      <c r="C16" t="s">
        <v>663</v>
      </c>
      <c r="D16" t="s">
        <v>123</v>
      </c>
      <c r="E16" t="s">
        <v>657</v>
      </c>
      <c r="F16" t="s">
        <v>110</v>
      </c>
      <c r="G16" s="77">
        <v>43</v>
      </c>
      <c r="H16" s="77">
        <v>4.261E-3</v>
      </c>
      <c r="I16" s="77">
        <v>7.2046948059999998E-6</v>
      </c>
      <c r="J16" s="78">
        <v>0</v>
      </c>
      <c r="K16" s="78">
        <v>0</v>
      </c>
      <c r="BF16" s="16" t="s">
        <v>128</v>
      </c>
    </row>
    <row r="17" spans="2:58">
      <c r="B17" t="s">
        <v>664</v>
      </c>
      <c r="C17" t="s">
        <v>665</v>
      </c>
      <c r="D17" t="s">
        <v>123</v>
      </c>
      <c r="E17" t="s">
        <v>657</v>
      </c>
      <c r="F17" t="s">
        <v>113</v>
      </c>
      <c r="G17" s="77">
        <v>10</v>
      </c>
      <c r="H17" s="77">
        <v>7.639E-3</v>
      </c>
      <c r="I17" s="77">
        <v>3.4124940800000001E-6</v>
      </c>
      <c r="J17" s="78">
        <v>0</v>
      </c>
      <c r="K17" s="78">
        <v>0</v>
      </c>
      <c r="BF17" s="16" t="s">
        <v>129</v>
      </c>
    </row>
    <row r="18" spans="2:58">
      <c r="B18" t="s">
        <v>666</v>
      </c>
      <c r="C18" t="s">
        <v>667</v>
      </c>
      <c r="D18" t="s">
        <v>123</v>
      </c>
      <c r="E18" t="s">
        <v>657</v>
      </c>
      <c r="F18" t="s">
        <v>110</v>
      </c>
      <c r="G18" s="77">
        <v>96592.24</v>
      </c>
      <c r="H18" s="77">
        <v>100</v>
      </c>
      <c r="I18" s="77">
        <v>379.82000612799999</v>
      </c>
      <c r="J18" s="78">
        <v>0.1158</v>
      </c>
      <c r="K18" s="78">
        <v>1.1999999999999999E-3</v>
      </c>
      <c r="BF18" s="16" t="s">
        <v>130</v>
      </c>
    </row>
    <row r="19" spans="2:58">
      <c r="B19" t="s">
        <v>668</v>
      </c>
      <c r="C19" t="s">
        <v>669</v>
      </c>
      <c r="D19" t="s">
        <v>123</v>
      </c>
      <c r="E19" t="s">
        <v>657</v>
      </c>
      <c r="F19" t="s">
        <v>113</v>
      </c>
      <c r="G19" s="77">
        <v>1800</v>
      </c>
      <c r="H19" s="77">
        <v>100</v>
      </c>
      <c r="I19" s="77">
        <v>8.0409600000000001</v>
      </c>
      <c r="J19" s="78">
        <v>2.5000000000000001E-3</v>
      </c>
      <c r="K19" s="78">
        <v>0</v>
      </c>
      <c r="BF19" s="16" t="s">
        <v>131</v>
      </c>
    </row>
    <row r="20" spans="2:58">
      <c r="B20" t="s">
        <v>670</v>
      </c>
      <c r="C20" t="s">
        <v>671</v>
      </c>
      <c r="D20" t="s">
        <v>123</v>
      </c>
      <c r="E20" t="s">
        <v>657</v>
      </c>
      <c r="F20" t="s">
        <v>106</v>
      </c>
      <c r="G20" s="77">
        <v>800058.59</v>
      </c>
      <c r="H20" s="77">
        <v>100</v>
      </c>
      <c r="I20" s="77">
        <v>2892.2118028499999</v>
      </c>
      <c r="J20" s="78">
        <v>0.88180000000000003</v>
      </c>
      <c r="K20" s="78">
        <v>8.9999999999999993E-3</v>
      </c>
      <c r="BF20" s="16" t="s">
        <v>132</v>
      </c>
    </row>
    <row r="21" spans="2:58">
      <c r="B21" t="s">
        <v>672</v>
      </c>
      <c r="C21" t="s">
        <v>673</v>
      </c>
      <c r="D21" t="s">
        <v>123</v>
      </c>
      <c r="E21" t="s">
        <v>657</v>
      </c>
      <c r="F21" t="s">
        <v>106</v>
      </c>
      <c r="G21" s="77">
        <v>21</v>
      </c>
      <c r="H21" s="77">
        <v>1.3301749999999999E-2</v>
      </c>
      <c r="I21" s="77">
        <v>1.00980235125E-5</v>
      </c>
      <c r="J21" s="78">
        <v>0</v>
      </c>
      <c r="K21" s="78">
        <v>0</v>
      </c>
      <c r="BF21" s="16" t="s">
        <v>123</v>
      </c>
    </row>
    <row r="22" spans="2:58">
      <c r="B22" t="s">
        <v>674</v>
      </c>
      <c r="C22" t="s">
        <v>675</v>
      </c>
      <c r="D22" t="s">
        <v>123</v>
      </c>
      <c r="E22" t="s">
        <v>657</v>
      </c>
      <c r="F22" t="s">
        <v>106</v>
      </c>
      <c r="G22" s="77">
        <v>5</v>
      </c>
      <c r="H22" s="77">
        <v>1.8135E-3</v>
      </c>
      <c r="I22" s="77">
        <v>3.2779012499999998E-7</v>
      </c>
      <c r="J22" s="78">
        <v>0</v>
      </c>
      <c r="K22" s="78">
        <v>0</v>
      </c>
    </row>
    <row r="23" spans="2:58">
      <c r="B23" t="s">
        <v>676</v>
      </c>
      <c r="C23" t="s">
        <v>677</v>
      </c>
      <c r="D23" t="s">
        <v>123</v>
      </c>
      <c r="E23" t="s">
        <v>657</v>
      </c>
      <c r="F23" t="s">
        <v>106</v>
      </c>
      <c r="G23" s="77">
        <v>22</v>
      </c>
      <c r="H23" s="77">
        <v>4.1377499999999999E-3</v>
      </c>
      <c r="I23" s="77">
        <v>3.2907525749999999E-6</v>
      </c>
      <c r="J23" s="78">
        <v>0</v>
      </c>
      <c r="K23" s="78">
        <v>0</v>
      </c>
    </row>
    <row r="24" spans="2:58">
      <c r="B24" t="s">
        <v>678</v>
      </c>
      <c r="C24" t="s">
        <v>679</v>
      </c>
      <c r="D24" t="s">
        <v>123</v>
      </c>
      <c r="E24" t="s">
        <v>657</v>
      </c>
      <c r="F24" t="s">
        <v>110</v>
      </c>
      <c r="G24" s="77">
        <v>53</v>
      </c>
      <c r="H24" s="77">
        <v>4.5449999999999999E-4</v>
      </c>
      <c r="I24" s="77">
        <v>9.4720799700000001E-7</v>
      </c>
      <c r="J24" s="78">
        <v>0</v>
      </c>
      <c r="K24" s="78">
        <v>0</v>
      </c>
    </row>
    <row r="25" spans="2:58">
      <c r="B25" t="s">
        <v>680</v>
      </c>
      <c r="C25" t="s">
        <v>681</v>
      </c>
      <c r="D25" t="s">
        <v>123</v>
      </c>
      <c r="E25" t="s">
        <v>657</v>
      </c>
      <c r="F25" t="s">
        <v>106</v>
      </c>
      <c r="G25" s="77">
        <v>15</v>
      </c>
      <c r="H25" s="77">
        <v>1.211406E-4</v>
      </c>
      <c r="I25" s="77">
        <v>6.5688490349999999E-8</v>
      </c>
      <c r="J25" s="78">
        <v>0</v>
      </c>
      <c r="K25" s="78">
        <v>0</v>
      </c>
    </row>
    <row r="26" spans="2:58">
      <c r="B26" t="s">
        <v>235</v>
      </c>
      <c r="C26" s="19"/>
      <c r="D26" s="19"/>
      <c r="E26" s="19"/>
      <c r="F26" s="19"/>
      <c r="G26" s="19"/>
      <c r="H26" s="19"/>
    </row>
    <row r="27" spans="2:58">
      <c r="B27" t="s">
        <v>252</v>
      </c>
      <c r="C27" s="19"/>
      <c r="D27" s="19"/>
      <c r="E27" s="19"/>
      <c r="F27" s="19"/>
      <c r="G27" s="19"/>
      <c r="H27" s="19"/>
    </row>
    <row r="28" spans="2:58">
      <c r="B28" t="s">
        <v>253</v>
      </c>
      <c r="C28" s="19"/>
      <c r="D28" s="19"/>
      <c r="E28" s="19"/>
      <c r="F28" s="19"/>
      <c r="G28" s="19"/>
      <c r="H28" s="19"/>
    </row>
    <row r="29" spans="2:58">
      <c r="B29" t="s">
        <v>254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682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228</v>
      </c>
      <c r="C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683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252</v>
      </c>
    </row>
    <row r="42" spans="2:17">
      <c r="B42" t="s">
        <v>253</v>
      </c>
    </row>
    <row r="43" spans="2:17">
      <c r="B43" t="s">
        <v>254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689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690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691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693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252</v>
      </c>
    </row>
    <row r="29" spans="2:16">
      <c r="B29" t="s">
        <v>253</v>
      </c>
    </row>
    <row r="30" spans="2:16">
      <c r="B30" t="s">
        <v>254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694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695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696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697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252</v>
      </c>
      <c r="D27" s="16"/>
      <c r="E27" s="16"/>
      <c r="F27" s="16"/>
    </row>
    <row r="28" spans="2:19">
      <c r="B28" t="s">
        <v>253</v>
      </c>
      <c r="D28" s="16"/>
      <c r="E28" s="16"/>
      <c r="F28" s="16"/>
    </row>
    <row r="29" spans="2:19">
      <c r="B29" t="s">
        <v>254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694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695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252</v>
      </c>
      <c r="C27" s="16"/>
      <c r="D27" s="16"/>
      <c r="E27" s="16"/>
    </row>
    <row r="28" spans="2:19">
      <c r="B28" t="s">
        <v>253</v>
      </c>
      <c r="C28" s="16"/>
      <c r="D28" s="16"/>
      <c r="E28" s="16"/>
    </row>
    <row r="29" spans="2:19">
      <c r="B29" t="s">
        <v>254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809832.14</v>
      </c>
      <c r="I11" s="7"/>
      <c r="J11" s="75">
        <v>10833.481967249192</v>
      </c>
      <c r="K11" s="7"/>
      <c r="L11" s="76">
        <v>1</v>
      </c>
      <c r="M11" s="76">
        <v>3.39E-2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281182.46999999997</v>
      </c>
      <c r="J12" s="81">
        <v>8778.8176081012061</v>
      </c>
      <c r="L12" s="80">
        <v>0.81030000000000002</v>
      </c>
      <c r="M12" s="80">
        <v>2.7400000000000001E-2</v>
      </c>
    </row>
    <row r="13" spans="2:98">
      <c r="B13" t="s">
        <v>698</v>
      </c>
      <c r="C13" t="s">
        <v>699</v>
      </c>
      <c r="D13" t="s">
        <v>123</v>
      </c>
      <c r="E13" t="s">
        <v>700</v>
      </c>
      <c r="F13" t="s">
        <v>286</v>
      </c>
      <c r="G13" t="s">
        <v>106</v>
      </c>
      <c r="H13" s="77">
        <v>48611.14</v>
      </c>
      <c r="I13" s="77">
        <v>344.99170000000015</v>
      </c>
      <c r="J13" s="77">
        <v>606.25139976549895</v>
      </c>
      <c r="K13" s="85">
        <f>13.3665544810034%/100</f>
        <v>1.33665544810034E-3</v>
      </c>
      <c r="L13" s="78">
        <v>5.6000000000000001E-2</v>
      </c>
      <c r="M13" s="78">
        <v>1.9E-3</v>
      </c>
    </row>
    <row r="14" spans="2:98">
      <c r="B14" t="s">
        <v>701</v>
      </c>
      <c r="C14" t="s">
        <v>702</v>
      </c>
      <c r="D14" t="s">
        <v>123</v>
      </c>
      <c r="E14" t="s">
        <v>470</v>
      </c>
      <c r="F14" t="s">
        <v>471</v>
      </c>
      <c r="G14" t="s">
        <v>102</v>
      </c>
      <c r="H14" s="77">
        <v>1068</v>
      </c>
      <c r="I14" s="77">
        <v>9.9999999999999992E-25</v>
      </c>
      <c r="J14" s="77">
        <v>1.07E-26</v>
      </c>
      <c r="K14" s="86">
        <v>6.1999999999999998E-3</v>
      </c>
      <c r="L14" s="78">
        <v>0</v>
      </c>
      <c r="M14" s="78">
        <v>0</v>
      </c>
    </row>
    <row r="15" spans="2:98">
      <c r="B15" t="s">
        <v>703</v>
      </c>
      <c r="C15" t="s">
        <v>704</v>
      </c>
      <c r="D15" t="s">
        <v>123</v>
      </c>
      <c r="E15" t="s">
        <v>705</v>
      </c>
      <c r="F15" t="s">
        <v>706</v>
      </c>
      <c r="G15" t="s">
        <v>102</v>
      </c>
      <c r="H15" s="77">
        <v>2</v>
      </c>
      <c r="I15" s="77">
        <v>36663758.620690003</v>
      </c>
      <c r="J15" s="77">
        <v>733.27517241379996</v>
      </c>
      <c r="K15" s="86">
        <v>1.8965517241379311E-3</v>
      </c>
      <c r="L15" s="78">
        <v>6.7699999999999996E-2</v>
      </c>
      <c r="M15" s="78">
        <v>2.3E-3</v>
      </c>
    </row>
    <row r="16" spans="2:98">
      <c r="B16" t="s">
        <v>707</v>
      </c>
      <c r="C16" t="s">
        <v>708</v>
      </c>
      <c r="D16" t="s">
        <v>123</v>
      </c>
      <c r="E16" t="s">
        <v>709</v>
      </c>
      <c r="F16" t="s">
        <v>402</v>
      </c>
      <c r="G16" t="s">
        <v>106</v>
      </c>
      <c r="H16" s="77">
        <v>813</v>
      </c>
      <c r="I16" s="77">
        <v>67564.905599999998</v>
      </c>
      <c r="J16" s="77">
        <v>1985.72919733872</v>
      </c>
      <c r="K16" s="86">
        <f>17.4072513763754%/100</f>
        <v>1.7407251376375399E-3</v>
      </c>
      <c r="L16" s="78">
        <v>0.18329999999999999</v>
      </c>
      <c r="M16" s="78">
        <v>6.1999999999999998E-3</v>
      </c>
    </row>
    <row r="17" spans="2:13">
      <c r="B17" t="s">
        <v>710</v>
      </c>
      <c r="C17" t="s">
        <v>711</v>
      </c>
      <c r="D17" t="s">
        <v>123</v>
      </c>
      <c r="E17" t="s">
        <v>709</v>
      </c>
      <c r="F17" t="s">
        <v>402</v>
      </c>
      <c r="G17" t="s">
        <v>106</v>
      </c>
      <c r="H17" s="77">
        <v>355</v>
      </c>
      <c r="I17" s="77">
        <v>63577.083024</v>
      </c>
      <c r="J17" s="77">
        <v>815.90060071774803</v>
      </c>
      <c r="K17" s="86">
        <f>19.3589050248269%/100</f>
        <v>1.93589050248269E-3</v>
      </c>
      <c r="L17" s="78">
        <v>7.5300000000000006E-2</v>
      </c>
      <c r="M17" s="78">
        <v>2.5000000000000001E-3</v>
      </c>
    </row>
    <row r="18" spans="2:13">
      <c r="B18" t="s">
        <v>712</v>
      </c>
      <c r="C18" t="s">
        <v>713</v>
      </c>
      <c r="D18" t="s">
        <v>123</v>
      </c>
      <c r="E18" t="s">
        <v>714</v>
      </c>
      <c r="F18" t="s">
        <v>339</v>
      </c>
      <c r="G18" t="s">
        <v>102</v>
      </c>
      <c r="H18" s="77">
        <v>19.329999999999998</v>
      </c>
      <c r="I18" s="77">
        <v>5657400</v>
      </c>
      <c r="J18" s="77">
        <v>1093.5754199999999</v>
      </c>
      <c r="K18" s="86">
        <v>9.7000000000000003E-3</v>
      </c>
      <c r="L18" s="78">
        <v>0.1009</v>
      </c>
      <c r="M18" s="78">
        <v>3.3999999999999998E-3</v>
      </c>
    </row>
    <row r="19" spans="2:13">
      <c r="B19" t="s">
        <v>715</v>
      </c>
      <c r="C19" t="s">
        <v>716</v>
      </c>
      <c r="D19" t="s">
        <v>123</v>
      </c>
      <c r="E19" t="s">
        <v>717</v>
      </c>
      <c r="F19" t="s">
        <v>339</v>
      </c>
      <c r="G19" t="s">
        <v>102</v>
      </c>
      <c r="H19" s="77">
        <v>27000</v>
      </c>
      <c r="I19" s="77">
        <v>5066.5894609999996</v>
      </c>
      <c r="J19" s="77">
        <v>1367.9791544699999</v>
      </c>
      <c r="K19" s="78">
        <v>4.8999999999999998E-3</v>
      </c>
      <c r="L19" s="78">
        <v>0.1263</v>
      </c>
      <c r="M19" s="78">
        <v>4.3E-3</v>
      </c>
    </row>
    <row r="20" spans="2:13">
      <c r="B20" t="s">
        <v>718</v>
      </c>
      <c r="C20" t="s">
        <v>719</v>
      </c>
      <c r="D20" t="s">
        <v>123</v>
      </c>
      <c r="E20" t="s">
        <v>720</v>
      </c>
      <c r="F20" t="s">
        <v>445</v>
      </c>
      <c r="G20" t="s">
        <v>106</v>
      </c>
      <c r="H20" s="77">
        <v>203314</v>
      </c>
      <c r="I20" s="77">
        <v>296.07694599999991</v>
      </c>
      <c r="J20" s="77">
        <v>2176.1066633954401</v>
      </c>
      <c r="K20" s="86">
        <v>1.6726471321177742E-3</v>
      </c>
      <c r="L20" s="78">
        <v>0.2009</v>
      </c>
      <c r="M20" s="78">
        <v>6.7999999999999996E-3</v>
      </c>
    </row>
    <row r="21" spans="2:13">
      <c r="B21" s="79" t="s">
        <v>233</v>
      </c>
      <c r="C21" s="16"/>
      <c r="D21" s="16"/>
      <c r="E21" s="16"/>
      <c r="H21" s="81">
        <v>528649.67000000004</v>
      </c>
      <c r="J21" s="81">
        <v>2054.6643591479847</v>
      </c>
      <c r="L21" s="80">
        <v>0.18970000000000001</v>
      </c>
      <c r="M21" s="80">
        <v>6.4000000000000003E-3</v>
      </c>
    </row>
    <row r="22" spans="2:13">
      <c r="B22" s="79" t="s">
        <v>258</v>
      </c>
      <c r="C22" s="16"/>
      <c r="D22" s="16"/>
      <c r="E22" s="16"/>
      <c r="H22" s="81">
        <v>0</v>
      </c>
      <c r="J22" s="81">
        <v>0</v>
      </c>
      <c r="K22" s="78">
        <v>0</v>
      </c>
      <c r="L22" s="80">
        <v>0</v>
      </c>
      <c r="M22" s="80">
        <v>0</v>
      </c>
    </row>
    <row r="23" spans="2:13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H23" s="77">
        <v>0</v>
      </c>
      <c r="I23" s="77">
        <v>0</v>
      </c>
      <c r="J23" s="77">
        <v>0</v>
      </c>
      <c r="L23" s="78">
        <v>0</v>
      </c>
      <c r="M23" s="78">
        <v>0</v>
      </c>
    </row>
    <row r="24" spans="2:13">
      <c r="B24" s="79" t="s">
        <v>259</v>
      </c>
      <c r="C24" s="16"/>
      <c r="D24" s="16"/>
      <c r="E24" s="16"/>
      <c r="H24" s="81">
        <v>528649.67000000004</v>
      </c>
      <c r="J24" s="81">
        <v>2054.6643591479847</v>
      </c>
      <c r="K24" s="78"/>
      <c r="L24" s="80">
        <v>0.18970000000000001</v>
      </c>
      <c r="M24" s="80">
        <v>6.4000000000000003E-3</v>
      </c>
    </row>
    <row r="25" spans="2:13">
      <c r="B25" t="s">
        <v>721</v>
      </c>
      <c r="C25" t="s">
        <v>722</v>
      </c>
      <c r="D25" t="s">
        <v>123</v>
      </c>
      <c r="E25" t="s">
        <v>723</v>
      </c>
      <c r="F25" t="s">
        <v>724</v>
      </c>
      <c r="G25" t="s">
        <v>110</v>
      </c>
      <c r="H25" s="77">
        <v>512006</v>
      </c>
      <c r="I25" s="77">
        <v>100</v>
      </c>
      <c r="J25" s="77">
        <v>2013.3099932</v>
      </c>
      <c r="K25" s="86">
        <v>3.7000000000000002E-3</v>
      </c>
      <c r="L25" s="78">
        <v>0.18579999999999999</v>
      </c>
      <c r="M25" s="78">
        <v>6.3E-3</v>
      </c>
    </row>
    <row r="26" spans="2:13">
      <c r="B26" t="s">
        <v>725</v>
      </c>
      <c r="C26" t="s">
        <v>726</v>
      </c>
      <c r="D26" t="s">
        <v>123</v>
      </c>
      <c r="E26" t="s">
        <v>705</v>
      </c>
      <c r="F26" t="s">
        <v>724</v>
      </c>
      <c r="G26" t="s">
        <v>110</v>
      </c>
      <c r="H26" s="77">
        <v>16643.669999999998</v>
      </c>
      <c r="I26" s="77">
        <v>63.188299999999934</v>
      </c>
      <c r="J26" s="77">
        <v>41.354365947984597</v>
      </c>
      <c r="K26" s="86">
        <v>1.5519580261280886E-3</v>
      </c>
      <c r="L26" s="78">
        <v>3.8E-3</v>
      </c>
      <c r="M26" s="78">
        <v>1E-4</v>
      </c>
    </row>
    <row r="27" spans="2:13">
      <c r="B27" t="s">
        <v>235</v>
      </c>
      <c r="C27" s="16"/>
      <c r="D27" s="16"/>
      <c r="E27" s="16"/>
    </row>
    <row r="28" spans="2:13">
      <c r="B28" t="s">
        <v>252</v>
      </c>
      <c r="C28" s="16"/>
      <c r="D28" s="16"/>
      <c r="E28" s="16"/>
    </row>
    <row r="29" spans="2:13">
      <c r="B29" t="s">
        <v>253</v>
      </c>
      <c r="C29" s="16"/>
      <c r="D29" s="16"/>
      <c r="E29" s="16"/>
    </row>
    <row r="30" spans="2:13">
      <c r="B30" t="s">
        <v>254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abSelected="1" topLeftCell="A19" workbookViewId="0">
      <selection activeCell="I42" sqref="I4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8811890.9800000004</v>
      </c>
      <c r="G11" s="7"/>
      <c r="H11" s="75">
        <v>19492.054475311441</v>
      </c>
      <c r="I11" s="7"/>
      <c r="J11" s="76">
        <v>1</v>
      </c>
      <c r="K11" s="76">
        <v>6.0900000000000003E-2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6897941.6600000001</v>
      </c>
      <c r="H12" s="81">
        <v>10639.386993337628</v>
      </c>
      <c r="J12" s="80">
        <v>0.54579999999999995</v>
      </c>
      <c r="K12" s="80">
        <v>3.32E-2</v>
      </c>
    </row>
    <row r="13" spans="2:53">
      <c r="B13" s="79" t="s">
        <v>727</v>
      </c>
      <c r="C13" s="16"/>
      <c r="F13" s="81">
        <v>953938.68</v>
      </c>
      <c r="H13" s="81">
        <v>3356.7542778319721</v>
      </c>
      <c r="J13" s="80">
        <v>0.17219999999999999</v>
      </c>
      <c r="K13" s="80">
        <v>1.0500000000000001E-2</v>
      </c>
    </row>
    <row r="14" spans="2:53">
      <c r="B14" t="s">
        <v>728</v>
      </c>
      <c r="C14">
        <v>74221</v>
      </c>
      <c r="D14" t="s">
        <v>106</v>
      </c>
      <c r="E14" t="s">
        <v>729</v>
      </c>
      <c r="F14" s="77">
        <v>177703.04000000001</v>
      </c>
      <c r="G14" s="77">
        <v>96.520871999999954</v>
      </c>
      <c r="H14" s="77">
        <v>620.04669345930904</v>
      </c>
      <c r="I14" s="78">
        <v>7.5700000000000003E-2</v>
      </c>
      <c r="J14" s="78">
        <v>3.1800000000000002E-2</v>
      </c>
      <c r="K14" s="78">
        <v>1.9E-3</v>
      </c>
    </row>
    <row r="15" spans="2:53">
      <c r="B15" t="s">
        <v>730</v>
      </c>
      <c r="C15">
        <v>74173</v>
      </c>
      <c r="D15" t="s">
        <v>106</v>
      </c>
      <c r="E15" t="s">
        <v>731</v>
      </c>
      <c r="F15" s="77">
        <v>67577.210000000006</v>
      </c>
      <c r="G15" s="77">
        <v>69.383928000000083</v>
      </c>
      <c r="H15" s="77">
        <v>169.49911767187399</v>
      </c>
      <c r="I15" s="78">
        <v>0.10349999999999999</v>
      </c>
      <c r="J15" s="78">
        <v>8.6999999999999994E-3</v>
      </c>
      <c r="K15" s="78">
        <v>5.0000000000000001E-4</v>
      </c>
    </row>
    <row r="16" spans="2:53">
      <c r="B16" t="s">
        <v>732</v>
      </c>
      <c r="C16">
        <v>74243</v>
      </c>
      <c r="D16" t="s">
        <v>106</v>
      </c>
      <c r="E16" t="s">
        <v>733</v>
      </c>
      <c r="F16" s="77">
        <v>156370.59</v>
      </c>
      <c r="G16" s="77">
        <v>96.98434799999994</v>
      </c>
      <c r="H16" s="77">
        <v>548.23281478854005</v>
      </c>
      <c r="I16" s="78">
        <v>0.10249999999999999</v>
      </c>
      <c r="J16" s="78">
        <v>2.81E-2</v>
      </c>
      <c r="K16" s="78">
        <v>1.6999999999999999E-3</v>
      </c>
    </row>
    <row r="17" spans="2:11">
      <c r="B17" t="s">
        <v>734</v>
      </c>
      <c r="C17">
        <v>74216</v>
      </c>
      <c r="D17" t="s">
        <v>106</v>
      </c>
      <c r="E17" t="s">
        <v>735</v>
      </c>
      <c r="F17" s="77">
        <v>183974.2</v>
      </c>
      <c r="G17" s="77">
        <v>77.178244000000078</v>
      </c>
      <c r="H17" s="77">
        <v>513.28682595756902</v>
      </c>
      <c r="I17" s="78">
        <v>1.6E-2</v>
      </c>
      <c r="J17" s="78">
        <v>2.63E-2</v>
      </c>
      <c r="K17" s="78">
        <v>1.6000000000000001E-3</v>
      </c>
    </row>
    <row r="18" spans="2:11">
      <c r="B18" t="s">
        <v>736</v>
      </c>
      <c r="C18">
        <v>74228</v>
      </c>
      <c r="D18" t="s">
        <v>106</v>
      </c>
      <c r="E18" t="s">
        <v>737</v>
      </c>
      <c r="F18" s="77">
        <v>368313.64</v>
      </c>
      <c r="G18" s="77">
        <v>113.08607300000028</v>
      </c>
      <c r="H18" s="77">
        <v>1505.6888259546799</v>
      </c>
      <c r="I18" s="78">
        <v>6.7400000000000002E-2</v>
      </c>
      <c r="J18" s="78">
        <v>7.7200000000000005E-2</v>
      </c>
      <c r="K18" s="78">
        <v>4.7000000000000002E-3</v>
      </c>
    </row>
    <row r="19" spans="2:11">
      <c r="B19" s="79" t="s">
        <v>738</v>
      </c>
      <c r="C19" s="16"/>
      <c r="F19" s="81">
        <v>1566310.42</v>
      </c>
      <c r="H19" s="81">
        <v>1531.308407318895</v>
      </c>
      <c r="J19" s="80">
        <v>7.8600000000000003E-2</v>
      </c>
      <c r="K19" s="80">
        <v>4.7999999999999996E-3</v>
      </c>
    </row>
    <row r="20" spans="2:11">
      <c r="B20" t="s">
        <v>739</v>
      </c>
      <c r="C20">
        <v>74233</v>
      </c>
      <c r="D20" t="s">
        <v>102</v>
      </c>
      <c r="E20" t="s">
        <v>740</v>
      </c>
      <c r="F20" s="77">
        <v>1469130.92</v>
      </c>
      <c r="G20" s="77">
        <v>95.484619999999722</v>
      </c>
      <c r="H20" s="77">
        <v>1402.7940762645001</v>
      </c>
      <c r="I20" s="78">
        <v>0.09</v>
      </c>
      <c r="J20" s="78">
        <v>7.1999999999999995E-2</v>
      </c>
      <c r="K20" s="78">
        <v>4.4000000000000003E-3</v>
      </c>
    </row>
    <row r="21" spans="2:11">
      <c r="B21" t="s">
        <v>741</v>
      </c>
      <c r="C21">
        <v>74177</v>
      </c>
      <c r="D21" t="s">
        <v>102</v>
      </c>
      <c r="E21" t="s">
        <v>742</v>
      </c>
      <c r="F21" s="77">
        <v>97179.5</v>
      </c>
      <c r="G21" s="77">
        <v>132.244281</v>
      </c>
      <c r="H21" s="77">
        <v>128.514331054395</v>
      </c>
      <c r="I21" s="78">
        <v>2.5999999999999999E-2</v>
      </c>
      <c r="J21" s="78">
        <v>6.6E-3</v>
      </c>
      <c r="K21" s="78">
        <v>4.0000000000000002E-4</v>
      </c>
    </row>
    <row r="22" spans="2:11">
      <c r="B22" s="79" t="s">
        <v>743</v>
      </c>
      <c r="C22" s="16"/>
      <c r="F22" s="81">
        <v>1160934.8799999999</v>
      </c>
      <c r="H22" s="81">
        <v>1328.058115941345</v>
      </c>
      <c r="J22" s="80">
        <v>6.8099999999999994E-2</v>
      </c>
      <c r="K22" s="80">
        <v>4.1000000000000003E-3</v>
      </c>
    </row>
    <row r="23" spans="2:11">
      <c r="B23" t="s">
        <v>744</v>
      </c>
      <c r="C23">
        <v>74204</v>
      </c>
      <c r="D23" t="s">
        <v>102</v>
      </c>
      <c r="E23" t="s">
        <v>745</v>
      </c>
      <c r="F23" s="77">
        <v>328670.8</v>
      </c>
      <c r="G23" s="77">
        <v>197.25495699999999</v>
      </c>
      <c r="H23" s="77">
        <v>648.31944521155594</v>
      </c>
      <c r="I23" s="78">
        <v>7.8700000000000006E-2</v>
      </c>
      <c r="J23" s="78">
        <v>3.3300000000000003E-2</v>
      </c>
      <c r="K23" s="78">
        <v>2E-3</v>
      </c>
    </row>
    <row r="24" spans="2:11">
      <c r="B24" t="s">
        <v>746</v>
      </c>
      <c r="C24">
        <v>74238</v>
      </c>
      <c r="D24" t="s">
        <v>102</v>
      </c>
      <c r="E24" t="s">
        <v>747</v>
      </c>
      <c r="F24" s="77">
        <v>832264.08</v>
      </c>
      <c r="G24" s="77">
        <v>81.673436000000024</v>
      </c>
      <c r="H24" s="77">
        <v>679.73867072978896</v>
      </c>
      <c r="I24" s="78">
        <v>1.89E-2</v>
      </c>
      <c r="J24" s="78">
        <v>3.49E-2</v>
      </c>
      <c r="K24" s="78">
        <v>2.0999999999999999E-3</v>
      </c>
    </row>
    <row r="25" spans="2:11">
      <c r="B25" s="79" t="s">
        <v>748</v>
      </c>
      <c r="C25" s="16"/>
      <c r="F25" s="81">
        <v>3216757.68</v>
      </c>
      <c r="H25" s="81">
        <v>4423.2661922454172</v>
      </c>
      <c r="J25" s="80">
        <v>0.22689999999999999</v>
      </c>
      <c r="K25" s="80">
        <v>1.38E-2</v>
      </c>
    </row>
    <row r="26" spans="2:11">
      <c r="B26" t="s">
        <v>749</v>
      </c>
      <c r="C26">
        <v>74241</v>
      </c>
      <c r="D26" t="s">
        <v>102</v>
      </c>
      <c r="E26" t="s">
        <v>750</v>
      </c>
      <c r="F26" s="77">
        <v>1498099.04</v>
      </c>
      <c r="G26" s="77">
        <v>100.13204400000016</v>
      </c>
      <c r="H26" s="77">
        <v>1500.0771898963801</v>
      </c>
      <c r="I26" s="78">
        <v>5.8299999999999998E-2</v>
      </c>
      <c r="J26" s="78">
        <v>7.6999999999999999E-2</v>
      </c>
      <c r="K26" s="78">
        <v>4.7000000000000002E-3</v>
      </c>
    </row>
    <row r="27" spans="2:11">
      <c r="B27" t="s">
        <v>751</v>
      </c>
      <c r="C27">
        <v>74239</v>
      </c>
      <c r="D27" t="s">
        <v>102</v>
      </c>
      <c r="E27" t="s">
        <v>752</v>
      </c>
      <c r="F27" s="77">
        <v>980052.64</v>
      </c>
      <c r="G27" s="77">
        <v>17.618837000000021</v>
      </c>
      <c r="H27" s="77">
        <v>172.67387715579699</v>
      </c>
      <c r="I27" s="78">
        <v>3.4599999999999999E-2</v>
      </c>
      <c r="J27" s="78">
        <v>8.8999999999999999E-3</v>
      </c>
      <c r="K27" s="78">
        <v>5.0000000000000001E-4</v>
      </c>
    </row>
    <row r="28" spans="2:11">
      <c r="B28" t="s">
        <v>753</v>
      </c>
      <c r="C28">
        <v>74249</v>
      </c>
      <c r="D28" t="s">
        <v>102</v>
      </c>
      <c r="E28" t="s">
        <v>750</v>
      </c>
      <c r="F28" s="77">
        <v>736682</v>
      </c>
      <c r="G28" s="77">
        <v>100</v>
      </c>
      <c r="H28" s="77">
        <v>736.68200000000002</v>
      </c>
      <c r="I28" s="78">
        <v>0.2</v>
      </c>
      <c r="J28" s="78">
        <v>3.78E-2</v>
      </c>
      <c r="K28" s="78">
        <v>2.3E-3</v>
      </c>
    </row>
    <row r="29" spans="2:11">
      <c r="B29" t="s">
        <v>754</v>
      </c>
      <c r="C29">
        <v>74196</v>
      </c>
      <c r="D29" t="s">
        <v>102</v>
      </c>
      <c r="E29" t="s">
        <v>755</v>
      </c>
      <c r="F29" s="77">
        <v>1924</v>
      </c>
      <c r="G29" s="77">
        <v>104669.081351</v>
      </c>
      <c r="H29" s="77">
        <v>2013.83312519324</v>
      </c>
      <c r="I29" s="78">
        <v>5.6399999999999999E-2</v>
      </c>
      <c r="J29" s="78">
        <v>0.1033</v>
      </c>
      <c r="K29" s="78">
        <v>6.3E-3</v>
      </c>
    </row>
    <row r="30" spans="2:11">
      <c r="B30" s="79" t="s">
        <v>233</v>
      </c>
      <c r="C30" s="16"/>
      <c r="F30" s="81">
        <v>1913949.32</v>
      </c>
      <c r="H30" s="81">
        <v>8852.6674819738128</v>
      </c>
      <c r="J30" s="80">
        <v>0.45419999999999999</v>
      </c>
      <c r="K30" s="80">
        <v>2.7699999999999999E-2</v>
      </c>
    </row>
    <row r="31" spans="2:11">
      <c r="B31" s="79" t="s">
        <v>756</v>
      </c>
      <c r="C31" s="16"/>
      <c r="F31" s="81">
        <v>377466.87</v>
      </c>
      <c r="H31" s="81">
        <v>1649.7476703438249</v>
      </c>
      <c r="J31" s="80">
        <v>8.4599999999999995E-2</v>
      </c>
      <c r="K31" s="80">
        <v>5.1999999999999998E-3</v>
      </c>
    </row>
    <row r="32" spans="2:11">
      <c r="B32" t="s">
        <v>757</v>
      </c>
      <c r="C32">
        <v>74215</v>
      </c>
      <c r="D32" t="s">
        <v>106</v>
      </c>
      <c r="E32" t="s">
        <v>758</v>
      </c>
      <c r="F32" s="77">
        <v>183156.42</v>
      </c>
      <c r="G32" s="77">
        <v>117.21643599999997</v>
      </c>
      <c r="H32" s="77">
        <v>776.10228160252598</v>
      </c>
      <c r="I32" s="78">
        <v>3.5400000000000001E-2</v>
      </c>
      <c r="J32" s="78">
        <v>3.9800000000000002E-2</v>
      </c>
      <c r="K32" s="78">
        <v>2.3999999999999998E-3</v>
      </c>
    </row>
    <row r="33" spans="2:11">
      <c r="B33" t="s">
        <v>759</v>
      </c>
      <c r="C33">
        <v>74235</v>
      </c>
      <c r="D33" t="s">
        <v>106</v>
      </c>
      <c r="E33" t="s">
        <v>760</v>
      </c>
      <c r="F33" s="77">
        <v>194310.45</v>
      </c>
      <c r="G33" s="77">
        <v>124.37432300000002</v>
      </c>
      <c r="H33" s="77">
        <v>873.64538874129903</v>
      </c>
      <c r="I33" s="78">
        <v>9.1600000000000001E-2</v>
      </c>
      <c r="J33" s="78">
        <v>4.48E-2</v>
      </c>
      <c r="K33" s="78">
        <v>2.7000000000000001E-3</v>
      </c>
    </row>
    <row r="34" spans="2:11">
      <c r="B34" s="79" t="s">
        <v>761</v>
      </c>
      <c r="C34" s="16"/>
      <c r="F34" s="81">
        <v>533681.29</v>
      </c>
      <c r="H34" s="81">
        <v>2537.0609753279382</v>
      </c>
      <c r="J34" s="80">
        <v>0.13020000000000001</v>
      </c>
      <c r="K34" s="80">
        <v>7.9000000000000008E-3</v>
      </c>
    </row>
    <row r="35" spans="2:11">
      <c r="B35" t="s">
        <v>762</v>
      </c>
      <c r="C35">
        <v>74188</v>
      </c>
      <c r="D35" t="s">
        <v>106</v>
      </c>
      <c r="E35" t="s">
        <v>763</v>
      </c>
      <c r="F35" s="77">
        <v>7500.18</v>
      </c>
      <c r="G35" s="77">
        <v>1061.2385899999995</v>
      </c>
      <c r="H35" s="77">
        <v>287.73521819325498</v>
      </c>
      <c r="I35" s="78">
        <v>1.7000000000000001E-2</v>
      </c>
      <c r="J35" s="78">
        <v>1.4800000000000001E-2</v>
      </c>
      <c r="K35" s="78">
        <v>8.9999999999999998E-4</v>
      </c>
    </row>
    <row r="36" spans="2:11">
      <c r="B36" t="s">
        <v>764</v>
      </c>
      <c r="C36">
        <v>74246</v>
      </c>
      <c r="D36" t="s">
        <v>106</v>
      </c>
      <c r="E36" t="s">
        <v>765</v>
      </c>
      <c r="F36" s="77">
        <v>443167.8</v>
      </c>
      <c r="G36" s="77">
        <v>115.87251999999972</v>
      </c>
      <c r="H36" s="77">
        <v>1856.33755714414</v>
      </c>
      <c r="I36" s="78">
        <v>5.0200000000000002E-2</v>
      </c>
      <c r="J36" s="78">
        <v>9.5200000000000007E-2</v>
      </c>
      <c r="K36" s="78">
        <v>5.7999999999999996E-3</v>
      </c>
    </row>
    <row r="37" spans="2:11">
      <c r="B37" t="s">
        <v>766</v>
      </c>
      <c r="C37">
        <v>74189</v>
      </c>
      <c r="D37" t="s">
        <v>106</v>
      </c>
      <c r="E37" t="s">
        <v>767</v>
      </c>
      <c r="F37" s="77">
        <v>83013.31</v>
      </c>
      <c r="G37" s="77">
        <v>130.95541999999992</v>
      </c>
      <c r="H37" s="77">
        <v>392.98819999054302</v>
      </c>
      <c r="I37" s="78">
        <v>4.4900000000000002E-2</v>
      </c>
      <c r="J37" s="78">
        <v>2.0199999999999999E-2</v>
      </c>
      <c r="K37" s="78">
        <v>1.1999999999999999E-3</v>
      </c>
    </row>
    <row r="38" spans="2:11">
      <c r="B38" s="79" t="s">
        <v>768</v>
      </c>
      <c r="C38" s="16"/>
      <c r="F38" s="81">
        <v>626645.96</v>
      </c>
      <c r="H38" s="81">
        <v>2638.4918292237599</v>
      </c>
      <c r="J38" s="80">
        <v>0.13539999999999999</v>
      </c>
      <c r="K38" s="80">
        <v>8.2000000000000007E-3</v>
      </c>
    </row>
    <row r="39" spans="2:11">
      <c r="B39" t="s">
        <v>769</v>
      </c>
      <c r="C39">
        <v>74242</v>
      </c>
      <c r="D39" t="s">
        <v>110</v>
      </c>
      <c r="E39" t="s">
        <v>770</v>
      </c>
      <c r="F39" s="77">
        <v>254367</v>
      </c>
      <c r="G39" s="77">
        <v>100</v>
      </c>
      <c r="H39" s="77">
        <v>1000.2219174000001</v>
      </c>
      <c r="I39" s="78">
        <v>0.127</v>
      </c>
      <c r="J39" s="78">
        <v>5.1299999999999998E-2</v>
      </c>
      <c r="K39" s="78">
        <v>3.0999999999999999E-3</v>
      </c>
    </row>
    <row r="40" spans="2:11">
      <c r="B40" t="s">
        <v>771</v>
      </c>
      <c r="C40">
        <v>74237</v>
      </c>
      <c r="D40" t="s">
        <v>113</v>
      </c>
      <c r="E40" t="s">
        <v>772</v>
      </c>
      <c r="F40" s="77">
        <v>322955.96000000002</v>
      </c>
      <c r="G40" s="77">
        <v>98.282767999999777</v>
      </c>
      <c r="H40" s="77">
        <v>1417.9342062237599</v>
      </c>
      <c r="I40" s="78">
        <v>4.5400000000000003E-2</v>
      </c>
      <c r="J40" s="78">
        <v>7.2700000000000001E-2</v>
      </c>
      <c r="K40" s="78">
        <v>4.4000000000000003E-3</v>
      </c>
    </row>
    <row r="41" spans="2:11">
      <c r="B41" t="s">
        <v>773</v>
      </c>
      <c r="C41">
        <v>74247</v>
      </c>
      <c r="D41" t="s">
        <v>113</v>
      </c>
      <c r="E41" t="s">
        <v>772</v>
      </c>
      <c r="F41" s="77">
        <v>49323</v>
      </c>
      <c r="G41" s="77">
        <v>100</v>
      </c>
      <c r="H41" s="77">
        <v>220.33570560000001</v>
      </c>
      <c r="I41" s="78">
        <v>2.8899999999999999E-2</v>
      </c>
      <c r="J41" s="78">
        <v>1.1299999999999999E-2</v>
      </c>
      <c r="K41" s="78">
        <v>6.9999999999999999E-4</v>
      </c>
    </row>
    <row r="42" spans="2:11">
      <c r="B42" s="79" t="s">
        <v>774</v>
      </c>
      <c r="C42" s="16"/>
      <c r="F42" s="81">
        <v>376155.2</v>
      </c>
      <c r="H42" s="81">
        <v>2027.3670070782889</v>
      </c>
      <c r="J42" s="80">
        <v>0.104</v>
      </c>
      <c r="K42" s="80">
        <v>6.3E-3</v>
      </c>
    </row>
    <row r="43" spans="2:11">
      <c r="B43" t="s">
        <v>775</v>
      </c>
      <c r="C43">
        <v>74205</v>
      </c>
      <c r="D43" t="s">
        <v>110</v>
      </c>
      <c r="E43" t="s">
        <v>776</v>
      </c>
      <c r="F43" s="77">
        <v>79211</v>
      </c>
      <c r="G43" s="77">
        <v>223.97339900000006</v>
      </c>
      <c r="H43" s="77">
        <v>697.61777194380795</v>
      </c>
      <c r="I43" s="78">
        <v>0.19639999999999999</v>
      </c>
      <c r="J43" s="78">
        <v>3.5799999999999998E-2</v>
      </c>
      <c r="K43" s="78">
        <v>2.2000000000000001E-3</v>
      </c>
    </row>
    <row r="44" spans="2:11">
      <c r="B44" t="s">
        <v>777</v>
      </c>
      <c r="C44">
        <v>74207</v>
      </c>
      <c r="D44" t="s">
        <v>106</v>
      </c>
      <c r="E44" t="s">
        <v>778</v>
      </c>
      <c r="F44" s="77">
        <v>93258.22</v>
      </c>
      <c r="G44" s="77">
        <v>158.26887600000001</v>
      </c>
      <c r="H44" s="77">
        <v>533.56943270635998</v>
      </c>
      <c r="I44" s="78">
        <v>1.1000000000000001E-3</v>
      </c>
      <c r="J44" s="78">
        <v>2.7400000000000001E-2</v>
      </c>
      <c r="K44" s="78">
        <v>1.6999999999999999E-3</v>
      </c>
    </row>
    <row r="45" spans="2:11">
      <c r="B45" t="s">
        <v>779</v>
      </c>
      <c r="C45">
        <v>74240</v>
      </c>
      <c r="D45" t="s">
        <v>110</v>
      </c>
      <c r="E45" t="s">
        <v>760</v>
      </c>
      <c r="F45" s="77">
        <v>203685.98</v>
      </c>
      <c r="G45" s="77">
        <v>99.406416999999948</v>
      </c>
      <c r="H45" s="77">
        <v>796.17980242812098</v>
      </c>
      <c r="I45" s="78">
        <v>3.04E-2</v>
      </c>
      <c r="J45" s="78">
        <v>4.0800000000000003E-2</v>
      </c>
      <c r="K45" s="78">
        <v>2.5000000000000001E-3</v>
      </c>
    </row>
    <row r="46" spans="2:11">
      <c r="B46" t="s">
        <v>235</v>
      </c>
      <c r="C46" s="16"/>
    </row>
    <row r="47" spans="2:11">
      <c r="B47" t="s">
        <v>252</v>
      </c>
      <c r="C47" s="16"/>
    </row>
    <row r="48" spans="2:11">
      <c r="B48" t="s">
        <v>253</v>
      </c>
      <c r="C48" s="16"/>
    </row>
    <row r="49" spans="2:3">
      <c r="B49" t="s">
        <v>254</v>
      </c>
      <c r="C49" s="16"/>
    </row>
    <row r="50" spans="2:3">
      <c r="C50" s="16"/>
    </row>
    <row r="51" spans="2:3"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P1:XFD1048576 A1:O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22472.52</v>
      </c>
      <c r="H11" s="7"/>
      <c r="I11" s="75">
        <v>105.514234140395</v>
      </c>
      <c r="J11" s="7"/>
      <c r="K11" s="76">
        <v>1</v>
      </c>
      <c r="L11" s="76">
        <v>2.9999999999999997E-4</v>
      </c>
      <c r="M11" s="16"/>
      <c r="N11" s="16"/>
      <c r="O11" s="16"/>
      <c r="P11" s="16"/>
      <c r="BG11" s="16"/>
    </row>
    <row r="12" spans="2:59">
      <c r="B12" s="79" t="s">
        <v>780</v>
      </c>
      <c r="C12" s="16"/>
      <c r="D12" s="16"/>
      <c r="G12" s="81">
        <v>22472.52</v>
      </c>
      <c r="I12" s="81">
        <v>105.514234140395</v>
      </c>
      <c r="K12" s="80">
        <v>1</v>
      </c>
      <c r="L12" s="80">
        <v>2.9999999999999997E-4</v>
      </c>
    </row>
    <row r="13" spans="2:59">
      <c r="B13" t="s">
        <v>781</v>
      </c>
      <c r="C13" t="s">
        <v>782</v>
      </c>
      <c r="D13" t="s">
        <v>286</v>
      </c>
      <c r="E13" t="s">
        <v>106</v>
      </c>
      <c r="F13" t="s">
        <v>783</v>
      </c>
      <c r="G13" s="77">
        <v>22472.52</v>
      </c>
      <c r="H13" s="77">
        <v>129.88260000000025</v>
      </c>
      <c r="I13" s="77">
        <v>105.514234140395</v>
      </c>
      <c r="J13" s="78">
        <v>0</v>
      </c>
      <c r="K13" s="78">
        <v>1</v>
      </c>
      <c r="L13" s="78">
        <v>2.9999999999999997E-4</v>
      </c>
    </row>
    <row r="14" spans="2:59">
      <c r="B14" s="79" t="s">
        <v>649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252</v>
      </c>
      <c r="C17" s="16"/>
      <c r="D17" s="16"/>
    </row>
    <row r="18" spans="2:4">
      <c r="B18" t="s">
        <v>253</v>
      </c>
      <c r="C18" s="16"/>
      <c r="D18" s="16"/>
    </row>
    <row r="19" spans="2:4">
      <c r="B19" t="s">
        <v>254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650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653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784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650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658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654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252</v>
      </c>
      <c r="C35" s="16"/>
      <c r="D35" s="16"/>
    </row>
    <row r="36" spans="2:12">
      <c r="B36" t="s">
        <v>253</v>
      </c>
      <c r="C36" s="16"/>
      <c r="D36" s="16"/>
    </row>
    <row r="37" spans="2:12">
      <c r="B37" t="s">
        <v>254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-6064880</v>
      </c>
      <c r="H11" s="7"/>
      <c r="I11" s="75">
        <v>-1812.0186356136112</v>
      </c>
      <c r="J11" s="76">
        <v>1</v>
      </c>
      <c r="K11" s="76">
        <v>-5.7000000000000002E-3</v>
      </c>
      <c r="AW11" s="16"/>
    </row>
    <row r="12" spans="2:49">
      <c r="B12" s="79" t="s">
        <v>204</v>
      </c>
      <c r="C12" s="16"/>
      <c r="D12" s="16"/>
      <c r="G12" s="81">
        <v>-6064880</v>
      </c>
      <c r="I12" s="81">
        <v>-1812.0186356136112</v>
      </c>
      <c r="J12" s="80">
        <v>1</v>
      </c>
      <c r="K12" s="80">
        <v>-5.7000000000000002E-3</v>
      </c>
    </row>
    <row r="13" spans="2:49">
      <c r="B13" s="79" t="s">
        <v>650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653</v>
      </c>
      <c r="C15" s="16"/>
      <c r="D15" s="16"/>
      <c r="G15" s="81">
        <v>-5838058</v>
      </c>
      <c r="I15" s="81">
        <v>-1809.5150516996498</v>
      </c>
      <c r="J15" s="80">
        <v>0.99860000000000004</v>
      </c>
      <c r="K15" s="80">
        <v>-5.7000000000000002E-3</v>
      </c>
    </row>
    <row r="16" spans="2:49">
      <c r="B16" t="s">
        <v>785</v>
      </c>
      <c r="C16" t="s">
        <v>786</v>
      </c>
      <c r="D16" t="s">
        <v>123</v>
      </c>
      <c r="E16" t="s">
        <v>110</v>
      </c>
      <c r="F16" t="s">
        <v>787</v>
      </c>
      <c r="G16" s="77">
        <v>-2619670</v>
      </c>
      <c r="H16" s="77">
        <v>26.537101193142341</v>
      </c>
      <c r="I16" s="77">
        <v>-695.18447882639202</v>
      </c>
      <c r="J16" s="78">
        <v>0.38369999999999999</v>
      </c>
      <c r="K16" s="78">
        <v>-2.2000000000000001E-3</v>
      </c>
    </row>
    <row r="17" spans="2:11">
      <c r="B17" t="s">
        <v>788</v>
      </c>
      <c r="C17" t="s">
        <v>789</v>
      </c>
      <c r="D17" t="s">
        <v>123</v>
      </c>
      <c r="E17" t="s">
        <v>106</v>
      </c>
      <c r="F17" t="s">
        <v>787</v>
      </c>
      <c r="G17" s="77">
        <v>-224000</v>
      </c>
      <c r="H17" s="77">
        <v>25.714516924588214</v>
      </c>
      <c r="I17" s="77">
        <v>-57.600517911077603</v>
      </c>
      <c r="J17" s="78">
        <v>3.1800000000000002E-2</v>
      </c>
      <c r="K17" s="78">
        <v>-2.0000000000000001E-4</v>
      </c>
    </row>
    <row r="18" spans="2:11">
      <c r="B18" t="s">
        <v>790</v>
      </c>
      <c r="C18" t="s">
        <v>791</v>
      </c>
      <c r="D18" t="s">
        <v>123</v>
      </c>
      <c r="E18" t="s">
        <v>106</v>
      </c>
      <c r="F18" t="s">
        <v>787</v>
      </c>
      <c r="G18" s="77">
        <v>-5358000</v>
      </c>
      <c r="H18" s="77">
        <v>25.339006710659387</v>
      </c>
      <c r="I18" s="77">
        <v>-1357.66397955713</v>
      </c>
      <c r="J18" s="78">
        <v>0.74929999999999997</v>
      </c>
      <c r="K18" s="78">
        <v>-4.1999999999999997E-3</v>
      </c>
    </row>
    <row r="19" spans="2:11">
      <c r="B19" t="s">
        <v>792</v>
      </c>
      <c r="C19" t="s">
        <v>793</v>
      </c>
      <c r="D19" t="s">
        <v>123</v>
      </c>
      <c r="E19" t="s">
        <v>106</v>
      </c>
      <c r="F19" t="s">
        <v>794</v>
      </c>
      <c r="G19" s="77">
        <v>932000</v>
      </c>
      <c r="H19" s="77">
        <v>23.002327455144204</v>
      </c>
      <c r="I19" s="77">
        <v>214.38169188194399</v>
      </c>
      <c r="J19" s="78">
        <v>-0.1183</v>
      </c>
      <c r="K19" s="78">
        <v>6.9999999999999999E-4</v>
      </c>
    </row>
    <row r="20" spans="2:11">
      <c r="B20" t="s">
        <v>795</v>
      </c>
      <c r="C20" t="s">
        <v>796</v>
      </c>
      <c r="D20" t="s">
        <v>123</v>
      </c>
      <c r="E20" t="s">
        <v>106</v>
      </c>
      <c r="F20" t="s">
        <v>797</v>
      </c>
      <c r="G20" s="77">
        <v>916000</v>
      </c>
      <c r="H20" s="77">
        <v>16.887188320494761</v>
      </c>
      <c r="I20" s="77">
        <v>154.68664501573201</v>
      </c>
      <c r="J20" s="78">
        <v>-8.5400000000000004E-2</v>
      </c>
      <c r="K20" s="78">
        <v>5.0000000000000001E-4</v>
      </c>
    </row>
    <row r="21" spans="2:11">
      <c r="B21" t="s">
        <v>798</v>
      </c>
      <c r="C21" t="s">
        <v>799</v>
      </c>
      <c r="D21" t="s">
        <v>123</v>
      </c>
      <c r="E21" t="s">
        <v>106</v>
      </c>
      <c r="F21" t="s">
        <v>800</v>
      </c>
      <c r="G21" s="77">
        <v>669000</v>
      </c>
      <c r="H21" s="77">
        <v>-2.740917088492496</v>
      </c>
      <c r="I21" s="77">
        <v>-18.3367353220148</v>
      </c>
      <c r="J21" s="78">
        <v>1.01E-2</v>
      </c>
      <c r="K21" s="78">
        <v>-1E-4</v>
      </c>
    </row>
    <row r="22" spans="2:11">
      <c r="B22" t="s">
        <v>801</v>
      </c>
      <c r="C22" t="s">
        <v>802</v>
      </c>
      <c r="D22" t="s">
        <v>123</v>
      </c>
      <c r="E22" t="s">
        <v>113</v>
      </c>
      <c r="F22" t="s">
        <v>787</v>
      </c>
      <c r="G22" s="77">
        <v>-153388</v>
      </c>
      <c r="H22" s="77">
        <v>32.465171317646295</v>
      </c>
      <c r="I22" s="77">
        <v>-49.797676980711302</v>
      </c>
      <c r="J22" s="78">
        <v>2.75E-2</v>
      </c>
      <c r="K22" s="78">
        <v>-2.0000000000000001E-4</v>
      </c>
    </row>
    <row r="23" spans="2:11">
      <c r="B23" s="79" t="s">
        <v>784</v>
      </c>
      <c r="C23" s="16"/>
      <c r="D23" s="16"/>
      <c r="G23" s="81">
        <v>-226822</v>
      </c>
      <c r="I23" s="81">
        <v>-2.5035839139614802</v>
      </c>
      <c r="J23" s="80">
        <v>1.4E-3</v>
      </c>
      <c r="K23" s="80">
        <v>0</v>
      </c>
    </row>
    <row r="24" spans="2:11">
      <c r="B24" t="s">
        <v>803</v>
      </c>
      <c r="C24" t="s">
        <v>804</v>
      </c>
      <c r="D24" t="s">
        <v>123</v>
      </c>
      <c r="E24" t="s">
        <v>113</v>
      </c>
      <c r="F24" t="s">
        <v>787</v>
      </c>
      <c r="G24" s="77">
        <v>-226822</v>
      </c>
      <c r="H24" s="77">
        <v>1.1037659106971458</v>
      </c>
      <c r="I24" s="77">
        <v>-2.5035839139614802</v>
      </c>
      <c r="J24" s="78">
        <v>1.4E-3</v>
      </c>
      <c r="K24" s="78">
        <v>0</v>
      </c>
    </row>
    <row r="25" spans="2:11">
      <c r="B25" s="79" t="s">
        <v>654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228</v>
      </c>
      <c r="C26" t="s">
        <v>228</v>
      </c>
      <c r="D26" t="s">
        <v>228</v>
      </c>
      <c r="E26" t="s">
        <v>228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260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228</v>
      </c>
      <c r="C28" t="s">
        <v>228</v>
      </c>
      <c r="D28" t="s">
        <v>228</v>
      </c>
      <c r="E28" t="s">
        <v>228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233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650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658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654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228</v>
      </c>
      <c r="C35" t="s">
        <v>228</v>
      </c>
      <c r="D35" t="s">
        <v>228</v>
      </c>
      <c r="E35" t="s">
        <v>228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260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228</v>
      </c>
      <c r="C37" t="s">
        <v>228</v>
      </c>
      <c r="D37" t="s">
        <v>228</v>
      </c>
      <c r="E37" t="s">
        <v>228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235</v>
      </c>
      <c r="C38" s="16"/>
      <c r="D38" s="16"/>
    </row>
    <row r="39" spans="2:11">
      <c r="B39" t="s">
        <v>252</v>
      </c>
      <c r="C39" s="16"/>
      <c r="D39" s="16"/>
    </row>
    <row r="40" spans="2:11">
      <c r="B40" t="s">
        <v>253</v>
      </c>
      <c r="C40" s="16"/>
      <c r="D40" s="16"/>
    </row>
    <row r="41" spans="2:11">
      <c r="B41" t="s">
        <v>254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682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683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684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685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686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687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688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682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683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684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686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687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688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252</v>
      </c>
      <c r="D41" s="16"/>
    </row>
    <row r="42" spans="2:17">
      <c r="B42" t="s">
        <v>253</v>
      </c>
      <c r="D42" s="16"/>
    </row>
    <row r="43" spans="2:17">
      <c r="B43" t="s">
        <v>254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214542.14</v>
      </c>
      <c r="O11" s="7"/>
      <c r="P11" s="75">
        <v>337.80837743811998</v>
      </c>
      <c r="Q11" s="76">
        <v>1</v>
      </c>
      <c r="R11" s="76">
        <v>1.1000000000000001E-3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214542.14</v>
      </c>
      <c r="P12" s="81">
        <v>337.80837743811998</v>
      </c>
      <c r="Q12" s="80">
        <v>1</v>
      </c>
      <c r="R12" s="80">
        <v>1.1000000000000001E-3</v>
      </c>
    </row>
    <row r="13" spans="2:60">
      <c r="B13" s="79" t="s">
        <v>805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228</v>
      </c>
      <c r="D14" t="s">
        <v>228</v>
      </c>
      <c r="F14" t="s">
        <v>228</v>
      </c>
      <c r="I14" s="77">
        <v>0</v>
      </c>
      <c r="J14" t="s">
        <v>228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806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 t="s">
        <v>228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807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 t="s">
        <v>228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808</v>
      </c>
      <c r="I19" s="81">
        <v>0</v>
      </c>
      <c r="M19" s="80">
        <v>0</v>
      </c>
      <c r="N19" s="81">
        <v>214542.14</v>
      </c>
      <c r="P19" s="81">
        <v>337.80837743811998</v>
      </c>
      <c r="Q19" s="80">
        <v>1</v>
      </c>
      <c r="R19" s="80">
        <v>1.1000000000000001E-3</v>
      </c>
    </row>
    <row r="20" spans="2:18">
      <c r="B20" t="s">
        <v>809</v>
      </c>
      <c r="C20" t="s">
        <v>810</v>
      </c>
      <c r="D20" t="s">
        <v>811</v>
      </c>
      <c r="E20" t="s">
        <v>705</v>
      </c>
      <c r="F20" t="s">
        <v>812</v>
      </c>
      <c r="G20" t="s">
        <v>813</v>
      </c>
      <c r="H20" t="s">
        <v>814</v>
      </c>
      <c r="J20" t="s">
        <v>706</v>
      </c>
      <c r="K20" t="s">
        <v>102</v>
      </c>
      <c r="L20" s="78">
        <v>0</v>
      </c>
      <c r="M20" s="78">
        <v>0</v>
      </c>
      <c r="N20" s="77">
        <v>28267.8</v>
      </c>
      <c r="O20" s="77">
        <v>543.13725499999998</v>
      </c>
      <c r="P20" s="77">
        <v>153.53295296888999</v>
      </c>
      <c r="Q20" s="78">
        <v>0.45450000000000002</v>
      </c>
      <c r="R20" s="78">
        <v>5.0000000000000001E-4</v>
      </c>
    </row>
    <row r="21" spans="2:18">
      <c r="B21" t="s">
        <v>815</v>
      </c>
      <c r="C21" t="s">
        <v>810</v>
      </c>
      <c r="D21" t="s">
        <v>816</v>
      </c>
      <c r="E21" t="s">
        <v>705</v>
      </c>
      <c r="F21" t="s">
        <v>812</v>
      </c>
      <c r="G21" t="s">
        <v>817</v>
      </c>
      <c r="H21" t="s">
        <v>814</v>
      </c>
      <c r="I21" s="77">
        <v>0</v>
      </c>
      <c r="J21" t="s">
        <v>706</v>
      </c>
      <c r="K21" t="s">
        <v>102</v>
      </c>
      <c r="L21" s="78">
        <v>7.0000000000000007E-2</v>
      </c>
      <c r="M21" s="78">
        <v>0</v>
      </c>
      <c r="N21" s="77">
        <v>186274.34</v>
      </c>
      <c r="O21" s="77">
        <v>98.92689700000011</v>
      </c>
      <c r="P21" s="77">
        <v>184.27542446922999</v>
      </c>
      <c r="Q21" s="78">
        <v>0.54549999999999998</v>
      </c>
      <c r="R21" s="78">
        <v>5.9999999999999995E-4</v>
      </c>
    </row>
    <row r="22" spans="2:18">
      <c r="B22" s="79" t="s">
        <v>818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228</v>
      </c>
      <c r="D23" t="s">
        <v>228</v>
      </c>
      <c r="F23" t="s">
        <v>228</v>
      </c>
      <c r="I23" s="77">
        <v>0</v>
      </c>
      <c r="J23" t="s">
        <v>228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819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820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228</v>
      </c>
      <c r="D26" t="s">
        <v>228</v>
      </c>
      <c r="F26" t="s">
        <v>228</v>
      </c>
      <c r="I26" s="77">
        <v>0</v>
      </c>
      <c r="J26" t="s">
        <v>228</v>
      </c>
      <c r="K26" t="s">
        <v>228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821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228</v>
      </c>
      <c r="D28" t="s">
        <v>228</v>
      </c>
      <c r="F28" t="s">
        <v>228</v>
      </c>
      <c r="I28" s="77">
        <v>0</v>
      </c>
      <c r="J28" t="s">
        <v>228</v>
      </c>
      <c r="K28" t="s">
        <v>228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822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228</v>
      </c>
      <c r="D30" t="s">
        <v>228</v>
      </c>
      <c r="F30" t="s">
        <v>228</v>
      </c>
      <c r="I30" s="77">
        <v>0</v>
      </c>
      <c r="J30" t="s">
        <v>228</v>
      </c>
      <c r="K30" t="s">
        <v>228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823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228</v>
      </c>
      <c r="D32" t="s">
        <v>228</v>
      </c>
      <c r="F32" t="s">
        <v>228</v>
      </c>
      <c r="I32" s="77">
        <v>0</v>
      </c>
      <c r="J32" t="s">
        <v>228</v>
      </c>
      <c r="K32" t="s">
        <v>228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233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824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228</v>
      </c>
      <c r="D35" t="s">
        <v>228</v>
      </c>
      <c r="F35" t="s">
        <v>228</v>
      </c>
      <c r="I35" s="77">
        <v>0</v>
      </c>
      <c r="J35" t="s">
        <v>228</v>
      </c>
      <c r="K35" t="s">
        <v>228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807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228</v>
      </c>
      <c r="D37" t="s">
        <v>228</v>
      </c>
      <c r="F37" t="s">
        <v>228</v>
      </c>
      <c r="I37" s="77">
        <v>0</v>
      </c>
      <c r="J37" t="s">
        <v>228</v>
      </c>
      <c r="K37" t="s">
        <v>228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808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228</v>
      </c>
      <c r="D39" t="s">
        <v>228</v>
      </c>
      <c r="F39" t="s">
        <v>228</v>
      </c>
      <c r="I39" s="77">
        <v>0</v>
      </c>
      <c r="J39" t="s">
        <v>228</v>
      </c>
      <c r="K39" t="s">
        <v>228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823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228</v>
      </c>
      <c r="D41" t="s">
        <v>228</v>
      </c>
      <c r="F41" t="s">
        <v>228</v>
      </c>
      <c r="I41" s="77">
        <v>0</v>
      </c>
      <c r="J41" t="s">
        <v>228</v>
      </c>
      <c r="K41" t="s">
        <v>228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235</v>
      </c>
    </row>
    <row r="43" spans="2:18">
      <c r="B43" t="s">
        <v>252</v>
      </c>
    </row>
    <row r="44" spans="2:18">
      <c r="B44" t="s">
        <v>253</v>
      </c>
    </row>
    <row r="45" spans="2:18">
      <c r="B45" t="s">
        <v>254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0.56999999999999995</v>
      </c>
      <c r="H11" s="7"/>
      <c r="I11" s="7"/>
      <c r="J11" s="76">
        <v>5.57E-2</v>
      </c>
      <c r="K11" s="75">
        <v>186794</v>
      </c>
      <c r="L11" s="7"/>
      <c r="M11" s="75">
        <v>691.56960141911998</v>
      </c>
      <c r="N11" s="76">
        <v>1</v>
      </c>
      <c r="O11" s="76">
        <v>2.2000000000000001E-3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0.56999999999999995</v>
      </c>
      <c r="J12" s="80">
        <v>5.57E-2</v>
      </c>
      <c r="K12" s="81">
        <v>186794</v>
      </c>
      <c r="M12" s="81">
        <v>691.56960141911998</v>
      </c>
      <c r="N12" s="80">
        <v>1</v>
      </c>
      <c r="O12" s="80">
        <v>2.2000000000000001E-3</v>
      </c>
    </row>
    <row r="13" spans="2:64">
      <c r="B13" s="79" t="s">
        <v>694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695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825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826</v>
      </c>
      <c r="G19" s="81">
        <v>0.56999999999999995</v>
      </c>
      <c r="J19" s="80">
        <v>5.57E-2</v>
      </c>
      <c r="K19" s="81">
        <v>186794</v>
      </c>
      <c r="M19" s="81">
        <v>691.56960141911998</v>
      </c>
      <c r="N19" s="80">
        <v>1</v>
      </c>
      <c r="O19" s="80">
        <v>2.2000000000000001E-3</v>
      </c>
    </row>
    <row r="20" spans="2:15">
      <c r="B20" t="s">
        <v>827</v>
      </c>
      <c r="C20" t="s">
        <v>828</v>
      </c>
      <c r="D20" t="s">
        <v>213</v>
      </c>
      <c r="E20" t="s">
        <v>829</v>
      </c>
      <c r="F20" t="s">
        <v>150</v>
      </c>
      <c r="G20" s="77">
        <v>0.56999999999999995</v>
      </c>
      <c r="H20" t="s">
        <v>106</v>
      </c>
      <c r="I20" s="78">
        <v>5.1999999999999998E-2</v>
      </c>
      <c r="J20" s="78">
        <v>5.57E-2</v>
      </c>
      <c r="K20" s="77">
        <v>186794</v>
      </c>
      <c r="L20" s="77">
        <v>102.41525988979272</v>
      </c>
      <c r="M20" s="77">
        <v>691.56960141911998</v>
      </c>
      <c r="N20" s="78">
        <v>1</v>
      </c>
      <c r="O20" s="78">
        <v>2.2000000000000001E-3</v>
      </c>
    </row>
    <row r="21" spans="2:15">
      <c r="B21" s="79" t="s">
        <v>260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252</v>
      </c>
    </row>
    <row r="27" spans="2:15">
      <c r="B27" t="s">
        <v>253</v>
      </c>
    </row>
    <row r="28" spans="2:15">
      <c r="B28" t="s">
        <v>254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830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831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830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831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5256.4530926739999</v>
      </c>
      <c r="J11" s="76">
        <v>1</v>
      </c>
      <c r="K11" s="76">
        <v>1.6400000000000001E-2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C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5256.4530926739999</v>
      </c>
      <c r="J14" s="80">
        <v>1</v>
      </c>
      <c r="K14" s="80">
        <v>1.6400000000000001E-2</v>
      </c>
    </row>
    <row r="15" spans="2:60">
      <c r="B15" t="s">
        <v>832</v>
      </c>
      <c r="C15" t="s">
        <v>833</v>
      </c>
      <c r="D15" t="s">
        <v>228</v>
      </c>
      <c r="E15" t="s">
        <v>630</v>
      </c>
      <c r="F15" s="78">
        <v>0</v>
      </c>
      <c r="G15" t="s">
        <v>106</v>
      </c>
      <c r="H15" s="78">
        <v>0</v>
      </c>
      <c r="I15" s="77">
        <v>36.15</v>
      </c>
      <c r="J15" s="78">
        <v>6.8999999999999999E-3</v>
      </c>
      <c r="K15" s="78">
        <v>1E-4</v>
      </c>
    </row>
    <row r="16" spans="2:60">
      <c r="B16" t="s">
        <v>834</v>
      </c>
      <c r="C16" t="s">
        <v>835</v>
      </c>
      <c r="D16" t="s">
        <v>228</v>
      </c>
      <c r="E16" t="s">
        <v>630</v>
      </c>
      <c r="F16" s="78">
        <v>0</v>
      </c>
      <c r="G16" t="s">
        <v>113</v>
      </c>
      <c r="H16" s="78">
        <v>0</v>
      </c>
      <c r="I16" s="77">
        <v>415.403677184</v>
      </c>
      <c r="J16" s="78">
        <v>7.9000000000000001E-2</v>
      </c>
      <c r="K16" s="78">
        <v>1.2999999999999999E-3</v>
      </c>
    </row>
    <row r="17" spans="2:11">
      <c r="B17" t="s">
        <v>836</v>
      </c>
      <c r="C17" t="s">
        <v>837</v>
      </c>
      <c r="D17" t="s">
        <v>228</v>
      </c>
      <c r="E17" t="s">
        <v>630</v>
      </c>
      <c r="F17" s="78">
        <v>0</v>
      </c>
      <c r="G17" t="s">
        <v>110</v>
      </c>
      <c r="H17" s="78">
        <v>0</v>
      </c>
      <c r="I17" s="77">
        <v>13.62880859</v>
      </c>
      <c r="J17" s="78">
        <v>2.5999999999999999E-3</v>
      </c>
      <c r="K17" s="78">
        <v>0</v>
      </c>
    </row>
    <row r="18" spans="2:11">
      <c r="B18" t="s">
        <v>838</v>
      </c>
      <c r="C18" t="s">
        <v>839</v>
      </c>
      <c r="D18" t="s">
        <v>228</v>
      </c>
      <c r="E18" t="s">
        <v>630</v>
      </c>
      <c r="F18" s="78">
        <v>0</v>
      </c>
      <c r="G18" t="s">
        <v>106</v>
      </c>
      <c r="H18" s="78">
        <v>0</v>
      </c>
      <c r="I18" s="77">
        <v>4791.2706068999996</v>
      </c>
      <c r="J18" s="78">
        <v>0.91149999999999998</v>
      </c>
      <c r="K18" s="78">
        <v>1.4999999999999999E-2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9"/>
  <sheetViews>
    <sheetView rightToLeft="1" topLeftCell="A10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C12+C24</f>
        <v>11690.131150149999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SUM(C13:C22)</f>
        <v>8466.3099399999992</v>
      </c>
    </row>
    <row r="13" spans="2:17">
      <c r="B13" s="83" t="s">
        <v>840</v>
      </c>
      <c r="C13" s="84">
        <v>11.289645000000018</v>
      </c>
      <c r="D13" s="82">
        <v>45347</v>
      </c>
    </row>
    <row r="14" spans="2:17">
      <c r="B14" s="83" t="s">
        <v>841</v>
      </c>
      <c r="C14" s="84">
        <v>60.307000000000002</v>
      </c>
      <c r="D14" s="82">
        <v>46462</v>
      </c>
    </row>
    <row r="15" spans="2:17">
      <c r="B15" s="83" t="s">
        <v>842</v>
      </c>
      <c r="C15" s="84">
        <v>513.99515999999994</v>
      </c>
      <c r="D15" s="82">
        <v>46197</v>
      </c>
    </row>
    <row r="16" spans="2:17">
      <c r="B16" s="83" t="s">
        <v>843</v>
      </c>
      <c r="C16" s="84">
        <v>713.37325499999986</v>
      </c>
      <c r="D16" s="82">
        <v>47150</v>
      </c>
    </row>
    <row r="17" spans="2:4">
      <c r="B17" s="83" t="s">
        <v>844</v>
      </c>
      <c r="C17" s="84">
        <v>637.87397999999996</v>
      </c>
      <c r="D17" s="82">
        <v>46386</v>
      </c>
    </row>
    <row r="18" spans="2:4">
      <c r="B18" s="83" t="s">
        <v>845</v>
      </c>
      <c r="C18" s="84">
        <v>1417.114</v>
      </c>
      <c r="D18" s="82">
        <v>46182</v>
      </c>
    </row>
    <row r="19" spans="2:4">
      <c r="B19" s="83" t="s">
        <v>846</v>
      </c>
      <c r="C19" s="84">
        <v>1831.443</v>
      </c>
      <c r="D19" s="82">
        <v>46202</v>
      </c>
    </row>
    <row r="20" spans="2:4">
      <c r="B20" s="83" t="s">
        <v>847</v>
      </c>
      <c r="C20" s="84">
        <v>988.43299999999999</v>
      </c>
      <c r="D20" s="82">
        <v>46213</v>
      </c>
    </row>
    <row r="21" spans="2:4">
      <c r="B21" s="83" t="s">
        <v>848</v>
      </c>
      <c r="C21" s="84">
        <v>573.55590000000007</v>
      </c>
      <c r="D21" s="82">
        <v>46284</v>
      </c>
    </row>
    <row r="22" spans="2:4">
      <c r="B22" s="83" t="s">
        <v>849</v>
      </c>
      <c r="C22" s="84">
        <v>1718.925</v>
      </c>
      <c r="D22" s="82">
        <v>11323</v>
      </c>
    </row>
    <row r="23" spans="2:4">
      <c r="B23" s="79"/>
      <c r="C23" s="81"/>
    </row>
    <row r="24" spans="2:4">
      <c r="B24" s="79" t="s">
        <v>233</v>
      </c>
      <c r="C24" s="81">
        <f>SUM(C25:C29)</f>
        <v>3223.8212101500003</v>
      </c>
    </row>
    <row r="25" spans="2:4">
      <c r="B25" t="s">
        <v>850</v>
      </c>
      <c r="C25" s="84">
        <v>361.97591475000002</v>
      </c>
      <c r="D25" s="82">
        <v>45748</v>
      </c>
    </row>
    <row r="26" spans="2:4">
      <c r="B26" t="s">
        <v>851</v>
      </c>
      <c r="C26" s="84">
        <v>236.27278499999991</v>
      </c>
      <c r="D26" s="82">
        <v>47269</v>
      </c>
    </row>
    <row r="27" spans="2:4">
      <c r="B27" t="s">
        <v>852</v>
      </c>
      <c r="C27" s="84">
        <v>311.08687360000005</v>
      </c>
      <c r="D27" s="82">
        <v>45261</v>
      </c>
    </row>
    <row r="28" spans="2:4">
      <c r="B28" t="s">
        <v>853</v>
      </c>
      <c r="C28" s="84">
        <v>839.93885920000002</v>
      </c>
      <c r="D28" s="82">
        <v>45844</v>
      </c>
    </row>
    <row r="29" spans="2:4">
      <c r="B29" t="s">
        <v>854</v>
      </c>
      <c r="C29" s="84">
        <v>1474.5467776</v>
      </c>
      <c r="D29" s="82">
        <v>46752</v>
      </c>
    </row>
  </sheetData>
  <mergeCells count="1">
    <mergeCell ref="B7:D7"/>
  </mergeCells>
  <dataValidations count="1">
    <dataValidation allowBlank="1" showInputMessage="1" showErrorMessage="1" sqref="A1:A1048576 B30:B1048576 B1:B24 C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252</v>
      </c>
      <c r="D27" s="16"/>
    </row>
    <row r="28" spans="2:16">
      <c r="B28" t="s">
        <v>254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694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695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252</v>
      </c>
      <c r="D27" s="16"/>
    </row>
    <row r="28" spans="2:16">
      <c r="B28" t="s">
        <v>254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694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695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252</v>
      </c>
      <c r="D27" s="16"/>
    </row>
    <row r="28" spans="2:23">
      <c r="B28" t="s">
        <v>253</v>
      </c>
      <c r="D28" s="16"/>
    </row>
    <row r="29" spans="2:23">
      <c r="B29" t="s">
        <v>254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CCA20C-8B9F-4AB9-8B1A-B7ACCCBB379B}"/>
</file>

<file path=customXml/itemProps2.xml><?xml version="1.0" encoding="utf-8"?>
<ds:datastoreItem xmlns:ds="http://schemas.openxmlformats.org/officeDocument/2006/customXml" ds:itemID="{DF3EA384-F350-40AD-9B8D-F6909E7F71DC}"/>
</file>

<file path=customXml/itemProps3.xml><?xml version="1.0" encoding="utf-8"?>
<ds:datastoreItem xmlns:ds="http://schemas.openxmlformats.org/officeDocument/2006/customXml" ds:itemID="{59AA8043-4C79-4634-9514-AA48FE7E8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2023-05-02T07:26:21Z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