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2023\נכס בודד 31.12.23\"/>
    </mc:Choice>
  </mc:AlternateContent>
  <bookViews>
    <workbookView xWindow="0" yWindow="105" windowWidth="24240" windowHeight="12585" firstSheet="13" activeTab="1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K17" i="16" l="1"/>
  <c r="K16" i="16"/>
  <c r="J15" i="2" l="1"/>
  <c r="C37" i="1"/>
  <c r="J20" i="26"/>
  <c r="J19" i="26"/>
  <c r="J18" i="26"/>
  <c r="J17" i="26"/>
  <c r="J16" i="26"/>
  <c r="J15" i="26"/>
  <c r="J14" i="26"/>
  <c r="J13" i="26"/>
  <c r="J12" i="26"/>
  <c r="J11" i="26"/>
  <c r="I11" i="26"/>
  <c r="I14" i="26"/>
  <c r="J13" i="2" l="1"/>
  <c r="J12" i="2" l="1"/>
  <c r="C43" i="1"/>
  <c r="C11" i="27"/>
  <c r="C12" i="27"/>
  <c r="C25" i="27"/>
  <c r="J11" i="2" l="1"/>
  <c r="K12" i="2"/>
  <c r="C11" i="1" l="1"/>
  <c r="K35" i="2"/>
  <c r="K30" i="2"/>
  <c r="K27" i="2"/>
  <c r="K22" i="2"/>
  <c r="K19" i="2"/>
  <c r="K14" i="2"/>
  <c r="K11" i="2"/>
  <c r="K34" i="2"/>
  <c r="K31" i="2"/>
  <c r="K23" i="2"/>
  <c r="K18" i="2"/>
  <c r="K15" i="2"/>
  <c r="K33" i="2"/>
  <c r="K28" i="2"/>
  <c r="K25" i="2"/>
  <c r="K20" i="2"/>
  <c r="K37" i="2"/>
  <c r="K32" i="2"/>
  <c r="K29" i="2"/>
  <c r="K24" i="2"/>
  <c r="K21" i="2"/>
  <c r="K16" i="2"/>
  <c r="K26" i="2"/>
  <c r="K36" i="2"/>
  <c r="K17" i="2"/>
  <c r="K13" i="2"/>
  <c r="C42" i="1" l="1"/>
  <c r="D11" i="1" l="1"/>
  <c r="K20" i="26"/>
  <c r="K18" i="26"/>
  <c r="K16" i="26"/>
  <c r="K14" i="26"/>
  <c r="K12" i="26"/>
  <c r="K19" i="26"/>
  <c r="K17" i="26"/>
  <c r="K15" i="26"/>
  <c r="K13" i="26"/>
  <c r="K11" i="26"/>
  <c r="D41" i="1"/>
  <c r="D34" i="1"/>
  <c r="D26" i="1"/>
  <c r="D17" i="1"/>
  <c r="L32" i="2"/>
  <c r="L24" i="2"/>
  <c r="L16" i="2"/>
  <c r="D30" i="1"/>
  <c r="D13" i="1"/>
  <c r="D29" i="1"/>
  <c r="L14" i="2"/>
  <c r="D42" i="1"/>
  <c r="D33" i="1"/>
  <c r="D25" i="1"/>
  <c r="D16" i="1"/>
  <c r="L34" i="2"/>
  <c r="L26" i="2"/>
  <c r="L18" i="2"/>
  <c r="D39" i="1"/>
  <c r="D21" i="1"/>
  <c r="L36" i="2"/>
  <c r="L28" i="2"/>
  <c r="L20" i="2"/>
  <c r="D37" i="1"/>
  <c r="D20" i="1"/>
  <c r="L30" i="2"/>
  <c r="L22" i="2"/>
  <c r="L15" i="2"/>
  <c r="L23" i="2"/>
  <c r="L31" i="2"/>
  <c r="D14" i="1"/>
  <c r="D31" i="1"/>
  <c r="D19" i="1"/>
  <c r="D36" i="1"/>
  <c r="D35" i="1"/>
  <c r="L27" i="2"/>
  <c r="D22" i="1"/>
  <c r="D28" i="1"/>
  <c r="L21" i="2"/>
  <c r="D27" i="1"/>
  <c r="D32" i="1"/>
  <c r="L17" i="2"/>
  <c r="L25" i="2"/>
  <c r="L33" i="2"/>
  <c r="D18" i="1"/>
  <c r="D24" i="1"/>
  <c r="L19" i="2"/>
  <c r="L35" i="2"/>
  <c r="D40" i="1"/>
  <c r="L13" i="2"/>
  <c r="L29" i="2"/>
  <c r="L37" i="2"/>
  <c r="D15" i="1"/>
  <c r="L12" i="2"/>
  <c r="L11" i="2"/>
</calcChain>
</file>

<file path=xl/sharedStrings.xml><?xml version="1.0" encoding="utf-8"?>
<sst xmlns="http://schemas.openxmlformats.org/spreadsheetml/2006/main" count="3447" uniqueCount="820">
  <si>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</si>
  <si>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</si>
  <si>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</si>
  <si>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</si>
  <si>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</si>
  <si>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</si>
  <si>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</si>
  <si>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</si>
  <si>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</si>
  <si>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</si>
  <si>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</si>
  <si>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</si>
  <si>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</si>
  <si>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</si>
  <si>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</si>
  <si>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</si>
  <si>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</si>
  <si>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</si>
  <si>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</si>
  <si>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</si>
  <si>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</si>
  <si>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</si>
  <si>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</si>
  <si>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</si>
  <si>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</si>
  <si>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</si>
  <si>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</si>
  <si>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</si>
  <si>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</si>
  <si>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</si>
  <si>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</si>
  <si>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</si>
  <si>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</si>
  <si>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</si>
  <si>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</si>
  <si>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</si>
  <si>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</si>
  <si>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</si>
  <si>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</si>
  <si>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</si>
  <si>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</si>
  <si>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</si>
  <si>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</si>
  <si>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</si>
  <si>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</si>
  <si>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</si>
  <si>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</si>
  <si>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</si>
  <si>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</si>
  <si>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</si>
  <si>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</si>
  <si>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</si>
  <si>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</si>
  <si>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</si>
  <si>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</si>
  <si>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</si>
  <si>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</si>
  <si>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</si>
  <si>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</si>
  <si>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</si>
  <si>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</si>
  <si>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</si>
  <si>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</si>
  <si>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</si>
  <si>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</si>
  <si>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</si>
  <si>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</si>
  <si>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</si>
  <si>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</si>
  <si>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</si>
  <si>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</si>
  <si>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</si>
  <si>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</si>
  <si>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</si>
  <si>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</si>
  <si>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</si>
  <si>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</si>
  <si>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</si>
  <si>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</si>
  <si>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</si>
  <si>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</si>
  <si>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</si>
  <si>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</si>
  <si>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</si>
  <si>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</si>
  <si>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</si>
  <si>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</si>
  <si>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</si>
  <si>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</si>
  <si>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</si>
  <si>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</si>
  <si>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</si>
  <si>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</si>
  <si>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</si>
  <si>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</si>
  <si>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</si>
  <si>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</si>
  <si>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</si>
  <si>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</si>
  <si>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</si>
  <si>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</si>
  <si>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</si>
  <si>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</si>
  <si>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</si>
  <si>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</si>
  <si>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</si>
  <si>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</si>
  <si>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</si>
  <si>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</si>
  <si>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</si>
  <si>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</si>
  <si>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</si>
  <si>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</si>
  <si>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</si>
  <si>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</si>
  <si>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</si>
  <si>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</si>
  <si>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</si>
  <si>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</si>
  <si>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</si>
  <si>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</si>
  <si>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</si>
  <si>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</si>
  <si>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</si>
  <si>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</si>
  <si>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</si>
  <si>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</si>
  <si>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</si>
  <si>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</si>
  <si>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</si>
  <si>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</si>
  <si>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</si>
  <si>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</si>
  <si>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</si>
  <si>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</si>
  <si>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</si>
  <si>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</si>
  <si>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</si>
  <si>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</si>
  <si>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</si>
  <si>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</si>
  <si>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</si>
  <si>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</si>
  <si>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</si>
  <si>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</si>
  <si>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</si>
  <si>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</si>
  <si>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</si>
  <si>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</si>
  <si>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</si>
  <si>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</si>
  <si>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</si>
  <si>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</si>
  <si>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</si>
  <si>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</si>
  <si>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</si>
  <si>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</si>
  <si>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</si>
  <si>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</si>
  <si>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</si>
  <si>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</si>
  <si>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</si>
  <si>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</si>
  <si>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</si>
  <si>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</si>
  <si>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</si>
  <si>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</si>
  <si>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</si>
  <si>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</si>
  <si>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</si>
  <si>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</si>
  <si>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</si>
  <si>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</si>
  <si>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</si>
  <si>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</si>
  <si>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</si>
  <si>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</si>
  <si>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</si>
  <si>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</si>
  <si>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</si>
  <si>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</si>
  <si>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</si>
  <si>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</si>
  <si>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</si>
  <si>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</si>
  <si>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</si>
  <si>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</si>
  <si>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</si>
  <si>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</si>
  <si>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</si>
  <si>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</si>
  <si>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</si>
  <si>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</si>
  <si>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</si>
  <si>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</si>
  <si>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</si>
  <si>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</si>
  <si>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31/12/2023</t>
  </si>
  <si>
    <t>הכשרה מניות</t>
  </si>
  <si>
    <t>הכשרה מניות-(חדש</t>
  </si>
  <si>
    <t>58</t>
  </si>
  <si>
    <t>בהתאם לשיטה שיושמה בדוח הכספי *</t>
  </si>
  <si>
    <t>פרנק שווצרי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</si>
  <si>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</si>
  <si>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</si>
  <si>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</si>
  <si>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</si>
  <si>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</si>
  <si>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</si>
  <si>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</si>
  <si>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</si>
  <si>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</si>
  <si>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</si>
  <si>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</si>
  <si>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</si>
  <si>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</si>
  <si>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</si>
  <si>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</si>
  <si>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</si>
  <si>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</si>
  <si>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</si>
  <si>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הונג קונג-353- בנק מזרחי</t>
  </si>
  <si>
    <t>353- 20-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</si>
  <si>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</si>
  <si>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</si>
  <si>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</si>
  <si>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</si>
  <si>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</si>
  <si>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</si>
  <si>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</si>
  <si>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</si>
  <si>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</si>
  <si>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</si>
  <si>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</si>
  <si>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</si>
  <si>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</si>
  <si>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</si>
  <si>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</si>
  <si>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</si>
  <si>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</si>
  <si>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</si>
  <si>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</si>
  <si>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</si>
  <si>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</si>
  <si>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</si>
  <si>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</si>
  <si>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</si>
  <si>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</si>
  <si>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</si>
  <si>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</si>
  <si>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</si>
  <si>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או.פי.סי אנרגיה- או.פי.סי אנרגיה</t>
  </si>
  <si>
    <t>1141571</t>
  </si>
  <si>
    <t>514401702</t>
  </si>
  <si>
    <t>אנרגיה</t>
  </si>
  <si>
    <t>אורמת טכנו- אורמת טכנו</t>
  </si>
  <si>
    <t>1134402</t>
  </si>
  <si>
    <t>880326081</t>
  </si>
  <si>
    <t>אנרגיה מתחדשת</t>
  </si>
  <si>
    <t>אנלייט אנרגיה- אנלייט אנרגיה</t>
  </si>
  <si>
    <t>720011</t>
  </si>
  <si>
    <t>520041146</t>
  </si>
  <si>
    <t>אנרג'יקס- אנרג'יקס</t>
  </si>
  <si>
    <t>1123355</t>
  </si>
  <si>
    <t>513901371</t>
  </si>
  <si>
    <t>פניקס    1- הפניקס</t>
  </si>
  <si>
    <t>767012</t>
  </si>
  <si>
    <t>520017450</t>
  </si>
  <si>
    <t>ביטוח</t>
  </si>
  <si>
    <t>אלביט מערכות- 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</si>
  <si>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</si>
  <si>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</si>
  <si>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</si>
  <si>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</si>
  <si>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</si>
  <si>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</si>
  <si>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</si>
  <si>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</si>
  <si>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</si>
  <si>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</si>
  <si>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</si>
  <si>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</si>
  <si>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</si>
  <si>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</si>
  <si>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</si>
  <si>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520000522</t>
  </si>
  <si>
    <t>פועלים- פועלים</t>
  </si>
  <si>
    <t>662577</t>
  </si>
  <si>
    <t>520000118</t>
  </si>
  <si>
    <t>חברה לישראל- חברה לישראל</t>
  </si>
  <si>
    <t>576017</t>
  </si>
  <si>
    <t>520028010</t>
  </si>
  <si>
    <t>השקעה ואחזקות</t>
  </si>
  <si>
    <t>דלק קבוצה- דלק קבוצה</t>
  </si>
  <si>
    <t>1084128</t>
  </si>
  <si>
    <t>520044322</t>
  </si>
  <si>
    <t>חיפושי נפט וגז</t>
  </si>
  <si>
    <t>איי.סי.אל- איי.סי.אל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</si>
  <si>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</si>
  <si>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</si>
  <si>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</si>
  <si>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</si>
  <si>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</si>
  <si>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</si>
  <si>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</si>
  <si>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</si>
  <si>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</si>
  <si>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</si>
  <si>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קמטק- קמטק</t>
  </si>
  <si>
    <t>1095264</t>
  </si>
  <si>
    <t>511235434</t>
  </si>
  <si>
    <t>שטראוס- שטראוס גרופ</t>
  </si>
  <si>
    <t>746016</t>
  </si>
  <si>
    <t>520003781</t>
  </si>
  <si>
    <t>מזון</t>
  </si>
  <si>
    <t>אמות- אמות</t>
  </si>
  <si>
    <t>1097278</t>
  </si>
  <si>
    <t>520026683</t>
  </si>
  <si>
    <t>נדלן מניב בישראל</t>
  </si>
  <si>
    <t>ביג- ביג</t>
  </si>
  <si>
    <t>1097260</t>
  </si>
  <si>
    <t>513623314</t>
  </si>
  <si>
    <t>מבני תעשיה- מבנה</t>
  </si>
  <si>
    <t>226019</t>
  </si>
  <si>
    <t>520024126</t>
  </si>
  <si>
    <t>מליסרון- מליסרון</t>
  </si>
  <si>
    <t>323014</t>
  </si>
  <si>
    <t>520037789</t>
  </si>
  <si>
    <t>עזריאלי קבוצה- עזריאלי קבוצה</t>
  </si>
  <si>
    <t>1119478</t>
  </si>
  <si>
    <t>510960719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</si>
  <si>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</si>
  <si>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</si>
  <si>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</si>
  <si>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</si>
  <si>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</si>
  <si>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</si>
  <si>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</si>
  <si>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בזק- בזק</t>
  </si>
  <si>
    <t>230011</t>
  </si>
  <si>
    <t>520031931</t>
  </si>
  <si>
    <t>סה"כ תל אביב 90</t>
  </si>
  <si>
    <t>פז בית זיקוק אשדוד (בז"א)- בית זיקוק אשדוד</t>
  </si>
  <si>
    <t>1198910</t>
  </si>
  <si>
    <t>513775163</t>
  </si>
  <si>
    <t>בזן- בתי זיקוק</t>
  </si>
  <si>
    <t>2590248</t>
  </si>
  <si>
    <t>520036658</t>
  </si>
  <si>
    <t>פז נפט- פז נפט</t>
  </si>
  <si>
    <t>1100007</t>
  </si>
  <si>
    <t>510216054</t>
  </si>
  <si>
    <t>כלל ביטוח- כלל עסקי ביטוח</t>
  </si>
  <si>
    <t>224014</t>
  </si>
  <si>
    <t>520036120</t>
  </si>
  <si>
    <t>אאורה</t>
  </si>
  <si>
    <t>373019</t>
  </si>
  <si>
    <t>520038274</t>
  </si>
  <si>
    <t>בנייה</t>
  </si>
  <si>
    <t>אפריקה מגורים- אפריקה מגורים</t>
  </si>
  <si>
    <t>1097948</t>
  </si>
  <si>
    <t>520034760</t>
  </si>
  <si>
    <t>דמרי- דמרי</t>
  </si>
  <si>
    <t>1090315</t>
  </si>
  <si>
    <t>511399388</t>
  </si>
  <si>
    <t>פיבי- פיבי</t>
  </si>
  <si>
    <t>763011</t>
  </si>
  <si>
    <t>520029026</t>
  </si>
  <si>
    <t>קנון- קנון הולדינגס</t>
  </si>
  <si>
    <t>1134139</t>
  </si>
  <si>
    <t>201406588</t>
  </si>
  <si>
    <t>נאוויטס פטר יהש- נאוויטס פטרו</t>
  </si>
  <si>
    <t>1141969</t>
  </si>
  <si>
    <t>550263107</t>
  </si>
  <si>
    <t>דלק רכב- דלק רכב</t>
  </si>
  <si>
    <t>829010</t>
  </si>
  <si>
    <t>520033291</t>
  </si>
  <si>
    <t>מסחר</t>
  </si>
  <si>
    <t>ריט 1- 1 ריט</t>
  </si>
  <si>
    <t>1098920</t>
  </si>
  <si>
    <t>513821488</t>
  </si>
  <si>
    <t>אלוני חץ- אלוני חץ</t>
  </si>
  <si>
    <t>390013</t>
  </si>
  <si>
    <t>520038506</t>
  </si>
  <si>
    <t>מגה אור- מגה אור</t>
  </si>
  <si>
    <t>1104488</t>
  </si>
  <si>
    <t>513257873</t>
  </si>
  <si>
    <t>נכסים בנין- נכסים ובנין</t>
  </si>
  <si>
    <t>699017</t>
  </si>
  <si>
    <t>520025438</t>
  </si>
  <si>
    <t>אודיוקודס- אודיוקודס</t>
  </si>
  <si>
    <t>1082965</t>
  </si>
  <si>
    <t>520044132</t>
  </si>
  <si>
    <t>ציוד תקשורת</t>
  </si>
  <si>
    <t>פוקס- פוקס</t>
  </si>
  <si>
    <t>1087022</t>
  </si>
  <si>
    <t>512157603</t>
  </si>
  <si>
    <t>רשתות שיווק</t>
  </si>
  <si>
    <t>שופרסל- שופרסל</t>
  </si>
  <si>
    <t>777037</t>
  </si>
  <si>
    <t>520022732</t>
  </si>
  <si>
    <t>וואן תוכנה- וואן טכנולוגיות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</si>
  <si>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</si>
  <si>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</si>
  <si>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</si>
  <si>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</si>
  <si>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</si>
  <si>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</si>
  <si>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דנאל כא- דנאל</t>
  </si>
  <si>
    <t>314013</t>
  </si>
  <si>
    <t>520037565</t>
  </si>
  <si>
    <t>שרותים</t>
  </si>
  <si>
    <t>ישראכרט- ישראכרט</t>
  </si>
  <si>
    <t>1157403</t>
  </si>
  <si>
    <t>510706153</t>
  </si>
  <si>
    <t>שרותים פיננסים</t>
  </si>
  <si>
    <t>מגיק- מג'יק</t>
  </si>
  <si>
    <t>1082312</t>
  </si>
  <si>
    <t>520036740</t>
  </si>
  <si>
    <t>פריון נטוורק- פריון נטוורק</t>
  </si>
  <si>
    <t>1095819</t>
  </si>
  <si>
    <t>512849498</t>
  </si>
  <si>
    <t>סלקום- סלקום</t>
  </si>
  <si>
    <t>1101534</t>
  </si>
  <si>
    <t>511930125</t>
  </si>
  <si>
    <t>פרטנר- פרטנר</t>
  </si>
  <si>
    <t>1083484</t>
  </si>
  <si>
    <t>520044314</t>
  </si>
  <si>
    <t>סה"כ מניות היתר</t>
  </si>
  <si>
    <t>ג'נריישן קפיטל- ג'נריישן קפיטל</t>
  </si>
  <si>
    <t>1156926</t>
  </si>
  <si>
    <t>515846558</t>
  </si>
  <si>
    <t>חג'ג' נדל"ן- חג'ג' נדלן</t>
  </si>
  <si>
    <t>823013</t>
  </si>
  <si>
    <t>520033309</t>
  </si>
  <si>
    <t>אימד יהש- אימד אינפיניטי</t>
  </si>
  <si>
    <t>1171230</t>
  </si>
  <si>
    <t>540299518</t>
  </si>
  <si>
    <t>השקעות במדעי החיים</t>
  </si>
  <si>
    <t>אלמדה יהש- אלמדה ונצ'רס</t>
  </si>
  <si>
    <t>1168962</t>
  </si>
  <si>
    <t>540296795</t>
  </si>
  <si>
    <t>מגוריט- מגוריט</t>
  </si>
  <si>
    <t>1139195</t>
  </si>
  <si>
    <t>515434074</t>
  </si>
  <si>
    <t>אוריין- אוריין</t>
  </si>
  <si>
    <t>1103506</t>
  </si>
  <si>
    <t>511068256</t>
  </si>
  <si>
    <t>סה"כ call 001 אופציות</t>
  </si>
  <si>
    <t>ZIM INTEGRATED- ZIM</t>
  </si>
  <si>
    <t>IL0065100930</t>
  </si>
  <si>
    <t>NYSE</t>
  </si>
  <si>
    <t>בלומברג</t>
  </si>
  <si>
    <t>5295</t>
  </si>
  <si>
    <t>INDUSTRIAL</t>
  </si>
  <si>
    <t>REE AUTOMOTIVE- REE</t>
  </si>
  <si>
    <t>IL0011786154</t>
  </si>
  <si>
    <t>NASDAQ</t>
  </si>
  <si>
    <t>514557339</t>
  </si>
  <si>
    <t>Software &amp; Services</t>
  </si>
  <si>
    <t>WIX -  WIX.COM- WIX.COM</t>
  </si>
  <si>
    <t>IL0011301780</t>
  </si>
  <si>
    <t>2275</t>
  </si>
  <si>
    <t>ARBE ROBITICS- Arbe Robotics</t>
  </si>
  <si>
    <t>IL0011796625</t>
  </si>
  <si>
    <t>515333128</t>
  </si>
  <si>
    <t>Technology Hardware &amp; Equip</t>
  </si>
  <si>
    <t>SOLAREDGE</t>
  </si>
  <si>
    <t>US83417M1045</t>
  </si>
  <si>
    <t>4744</t>
  </si>
  <si>
    <t>ARKO CORP- ארקו קורפ</t>
  </si>
  <si>
    <t>US0412421085</t>
  </si>
  <si>
    <t>3535148</t>
  </si>
  <si>
    <t>Energy</t>
  </si>
  <si>
    <t>ALTRIA GROUP- Altria Group</t>
  </si>
  <si>
    <t>US02209S1033</t>
  </si>
  <si>
    <t>5339</t>
  </si>
  <si>
    <t>Food Beverage &amp; Tobacco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</si>
  <si>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</si>
  <si>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</si>
  <si>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</si>
  <si>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</si>
  <si>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</si>
  <si>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</si>
  <si>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</si>
  <si>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ASTRAZENECA PLC</t>
  </si>
  <si>
    <t>US0463531089</t>
  </si>
  <si>
    <t>5238</t>
  </si>
  <si>
    <t>Pharma &amp; Biotechnology</t>
  </si>
  <si>
    <t>IBI LION SOCIMI (74242)- LION SANTANDER</t>
  </si>
  <si>
    <t>ES0105633004</t>
  </si>
  <si>
    <t>5350</t>
  </si>
  <si>
    <t>Real Estate</t>
  </si>
  <si>
    <t>RTS IBI LION זכויות בגין נייר 32024606- LION SANTANDER</t>
  </si>
  <si>
    <t>ES0605633934</t>
  </si>
  <si>
    <t>TSM - TAIWAN SEMICONDUCTOR- TSMC-TAIWAN SEMICONDUCTOR</t>
  </si>
  <si>
    <t>us8740391003</t>
  </si>
  <si>
    <t>5088</t>
  </si>
  <si>
    <t>Semiconductors &amp; Semicon Equip</t>
  </si>
  <si>
    <t>MSFT -  MICROSOFT- MICROSOFT</t>
  </si>
  <si>
    <t>us5949181045</t>
  </si>
  <si>
    <t>5083</t>
  </si>
  <si>
    <t>AAPL - Apple</t>
  </si>
  <si>
    <t>US0378331005</t>
  </si>
  <si>
    <t>930</t>
  </si>
  <si>
    <t>סה"כ שמחקות מדדי מניות בישראל</t>
  </si>
  <si>
    <t>MTF סל (4A) ת"א 35- מגדל קרנות נאמנ</t>
  </si>
  <si>
    <t>1150184</t>
  </si>
  <si>
    <t>511303661</t>
  </si>
  <si>
    <t>מניות</t>
  </si>
  <si>
    <t>תכלית סל (4A) ת"א בנקים- מיטב קרנות נאמנ</t>
  </si>
  <si>
    <t>1143726</t>
  </si>
  <si>
    <t>513534974</t>
  </si>
  <si>
    <t>קסם 4A) ETF) ת"א SME60- קסם קרנות נאמנו</t>
  </si>
  <si>
    <t>1146539</t>
  </si>
  <si>
    <t>510938608</t>
  </si>
  <si>
    <t>סה"כ שמחקות מדדי מניות בחו"ל</t>
  </si>
  <si>
    <t>הראל S&amp;P500 מנוטרל- הראל קרנות מדד</t>
  </si>
  <si>
    <t>1149137</t>
  </si>
  <si>
    <t>511776783</t>
  </si>
  <si>
    <t>MTF סל Nasdaq 100 (4A) מנוטרלת מט"ח- מגדל קרנות נאמנ</t>
  </si>
  <si>
    <t>1181445</t>
  </si>
  <si>
    <t>מור סל S&amp;P 500 מנוטרלת מט"ח- מור קרנות נאמנ</t>
  </si>
  <si>
    <t>1165828</t>
  </si>
  <si>
    <t>514884485</t>
  </si>
  <si>
    <t>תכלית סל (4A)י NASDAQ 100 מנוטרלת מט"ח- מיטב קרנות נאמנ</t>
  </si>
  <si>
    <t>1143734</t>
  </si>
  <si>
    <t>פסגות DAX 30 מנוטרל- פסגות קרנות נאמ</t>
  </si>
  <si>
    <t>1149830</t>
  </si>
  <si>
    <t>513765339</t>
  </si>
  <si>
    <t>פסגות S&amp;P500</t>
  </si>
  <si>
    <t>1148162</t>
  </si>
  <si>
    <t>FTSE CHINA 50 (D4) ETF קסם- קסם קרנות נאמנו</t>
  </si>
  <si>
    <t>1146521</t>
  </si>
  <si>
    <t>קסם S&amp;P 500 (4A) ETF מנוטרלת- קסם קרנות נאמנו</t>
  </si>
  <si>
    <t>1146604</t>
  </si>
  <si>
    <t>קסם S&amp;P500</t>
  </si>
  <si>
    <t>1146471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</si>
  <si>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</si>
  <si>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</si>
  <si>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</si>
  <si>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</si>
  <si>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XBI-SPDR  BIOTEC</t>
  </si>
  <si>
    <t>US78464A8707</t>
  </si>
  <si>
    <t>970</t>
  </si>
  <si>
    <t>ARK INNOVATION ETF- ARK INVESTMENT MANAGEMENT</t>
  </si>
  <si>
    <t>US00214Q1040</t>
  </si>
  <si>
    <t>5346</t>
  </si>
  <si>
    <t>GLOBAL X COPPER- GLOBAL X</t>
  </si>
  <si>
    <t>US37954Y8306</t>
  </si>
  <si>
    <t>5099</t>
  </si>
  <si>
    <t>RSP-S&amp;P 500 EQUAL WEI- Guggenheim Funds</t>
  </si>
  <si>
    <t>US46137V3574</t>
  </si>
  <si>
    <t>4205</t>
  </si>
  <si>
    <t>QQQQ - Nasdaq 100- Invesco Capital Management LLC</t>
  </si>
  <si>
    <t>US46090E1038</t>
  </si>
  <si>
    <t>1290</t>
  </si>
  <si>
    <t>DAXEX  GY - DAX- ISHARES</t>
  </si>
  <si>
    <t>DE0005933931</t>
  </si>
  <si>
    <t>FWB</t>
  </si>
  <si>
    <t>4601</t>
  </si>
  <si>
    <t>FXI - CHINA 50- ISHARES</t>
  </si>
  <si>
    <t>US4642871846</t>
  </si>
  <si>
    <t>ISHARES S&amp;P 500- ISHARES</t>
  </si>
  <si>
    <t>US4642872000</t>
  </si>
  <si>
    <t>IWM - RUSSELL 2000- ISHARES</t>
  </si>
  <si>
    <t>US4642876555</t>
  </si>
  <si>
    <t>SPY - S&amp;P 500</t>
  </si>
  <si>
    <t>US78462F1030</t>
  </si>
  <si>
    <t>4640</t>
  </si>
  <si>
    <t>XLE - Energy Select- STATE STREET-SPDRS</t>
  </si>
  <si>
    <t>us81369y5069</t>
  </si>
  <si>
    <t>VOO US_VANGUARD S&amp;P 500</t>
  </si>
  <si>
    <t>US9229083632</t>
  </si>
  <si>
    <t>4922</t>
  </si>
  <si>
    <t>סה"כ שמחקות מדדים אחרים</t>
  </si>
  <si>
    <t>iShares 7-10 Year Treasury Bond ETF- ISHARES</t>
  </si>
  <si>
    <t>US4642874402</t>
  </si>
  <si>
    <t>אג"ח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</si>
  <si>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</si>
  <si>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</si>
  <si>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</si>
  <si>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</si>
  <si>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</si>
  <si>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ilAA+</t>
  </si>
  <si>
    <t>PTFי  Shiller Barclays CAP (4A) מנוטרלת מט"ח- פסגות קרנות נאמנות</t>
  </si>
  <si>
    <t>5134689</t>
  </si>
  <si>
    <t>לא מדורג</t>
  </si>
  <si>
    <t>ASHOKA INDIA OPPORTUNITIES</t>
  </si>
  <si>
    <t>IE00BH3N4915</t>
  </si>
  <si>
    <t>5223</t>
  </si>
  <si>
    <t>INDIA  FRONTLINE- Aditya Birla Sun Life Asset Management</t>
  </si>
  <si>
    <t>IE00BJ8RGN06</t>
  </si>
  <si>
    <t>5355</t>
  </si>
  <si>
    <t>KBI Global Energy Transition Fund- AMUNDI</t>
  </si>
  <si>
    <t>IE00BNGJJ156</t>
  </si>
  <si>
    <t>5100</t>
  </si>
  <si>
    <t>Kotak India Midcap- KOTAK</t>
  </si>
  <si>
    <t>LU2126068639</t>
  </si>
  <si>
    <t>4735</t>
  </si>
  <si>
    <t>סה"כ כתבי אופציות בישראל</t>
  </si>
  <si>
    <t>סקודיקס אופצייה 1 30/01/25- סקודיקס</t>
  </si>
  <si>
    <t>1178508</t>
  </si>
  <si>
    <t>אלקטרוניקה ואופטיקה</t>
  </si>
  <si>
    <t>פליינג ספרק אופציה 1 04/03/2024- פליינג ספארק</t>
  </si>
  <si>
    <t>1173590</t>
  </si>
  <si>
    <t>פודטק</t>
  </si>
  <si>
    <t>סיפיה אופציה 1 18/11/24- סיפיה וויז'ן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</si>
  <si>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</si>
  <si>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</si>
  <si>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</si>
  <si>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</si>
  <si>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</si>
  <si>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</si>
  <si>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</si>
  <si>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DAX - DFWH4 -15/03/24</t>
  </si>
  <si>
    <t>DE000C6LWM58</t>
  </si>
  <si>
    <t>Other</t>
  </si>
  <si>
    <t>DJIA  MINI-DMH4-15/03/24</t>
  </si>
  <si>
    <t>BBG01FTN85W8</t>
  </si>
  <si>
    <t>E- Mini RUSS 2000 - RTYH4 - 15/03/2024</t>
  </si>
  <si>
    <t>BBG01BY936K8</t>
  </si>
  <si>
    <t>EURO STOXX 50 - VGH4 - 15/03/24</t>
  </si>
  <si>
    <t>DE000C6SLNY5</t>
  </si>
  <si>
    <t>FTSE 100 - Z H4 - 15/03/2024</t>
  </si>
  <si>
    <t>GB00KHK64W72</t>
  </si>
  <si>
    <t>FUT VAL EUR HSBC - רוו"ה מחוזים</t>
  </si>
  <si>
    <t>333740</t>
  </si>
  <si>
    <t>FUT VAL GBP HSB - רוו"ה מחוזים</t>
  </si>
  <si>
    <t>333732</t>
  </si>
  <si>
    <t>FUT VAL USD - רוו"ה מחוזים</t>
  </si>
  <si>
    <t>415349</t>
  </si>
  <si>
    <t>MINI NASDAQ100-NQH4- 15/03/24</t>
  </si>
  <si>
    <t>BBG01BY93664</t>
  </si>
  <si>
    <t>S&amp;P500 E-MINI -ESH4-15/03/24</t>
  </si>
  <si>
    <t>BBG013ZHH8T9</t>
  </si>
  <si>
    <t>STOXX 600- SXOH4-15/03/24</t>
  </si>
  <si>
    <t>DE000C6XKB44</t>
  </si>
  <si>
    <t>ULRTA 10 YEAR US - UXYH4 - 19/03/24- ממשלת ארה"ב</t>
  </si>
  <si>
    <t>BBG01H2R0L84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</si>
  <si>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</si>
  <si>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</si>
  <si>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</si>
  <si>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</si>
  <si>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</si>
  <si>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</si>
  <si>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</si>
  <si>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</si>
  <si>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</si>
  <si>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</si>
  <si>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</si>
  <si>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</si>
  <si>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SMART SHOOTER LTD-מניה לא סחירה- סמארט שוטר</t>
  </si>
  <si>
    <t>74213</t>
  </si>
  <si>
    <t>514615590</t>
  </si>
  <si>
    <t>אימד יהש (איי.איי.אם) - שותף כללי- אימד אינפיניטי</t>
  </si>
  <si>
    <t>74211</t>
  </si>
  <si>
    <t>בראון  הוטלס- מלונות בראון</t>
  </si>
  <si>
    <t>74194</t>
  </si>
  <si>
    <t>513956938</t>
  </si>
  <si>
    <t>מלונאות ותיירות</t>
  </si>
  <si>
    <t>גדות למסופים כימיקלים- ווליו אל.בי.אייצ. גדות משקיעים, שותפות מוגבלת</t>
  </si>
  <si>
    <t>74222</t>
  </si>
  <si>
    <t>540308624</t>
  </si>
  <si>
    <t>גדות נמל חיפה- ווליו אל.בי.אייצ. גדות משקיעים, שותפות מוגבלת</t>
  </si>
  <si>
    <t>74245</t>
  </si>
  <si>
    <t>מקדמה על עסקת בראון פרופרטיז- AROUNDTOWN</t>
  </si>
  <si>
    <t>74251</t>
  </si>
  <si>
    <t>4845</t>
  </si>
  <si>
    <t>דאון טאון חיפה - משתתף- טרה אמפריום אייץ (דאון טאון)</t>
  </si>
  <si>
    <t>74209</t>
  </si>
  <si>
    <t>514829126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</si>
  <si>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</si>
  <si>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</si>
  <si>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</si>
  <si>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</si>
  <si>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</si>
  <si>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</si>
  <si>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</si>
  <si>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</si>
  <si>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</si>
  <si>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14% חברות הנכס בראון גרמניה- מלונות בראון</t>
  </si>
  <si>
    <t>74195</t>
  </si>
  <si>
    <t>סה"כ קרנות הון סיכון</t>
  </si>
  <si>
    <t>קרן FinTLV 2- FINTLV 2</t>
  </si>
  <si>
    <t>11/10/23</t>
  </si>
  <si>
    <t>קרן מור טק- מור טק</t>
  </si>
  <si>
    <t>17/07/23</t>
  </si>
  <si>
    <t>First Time 2 קרן- First Time</t>
  </si>
  <si>
    <t>27/04/23</t>
  </si>
  <si>
    <t>First Time 3- First Time</t>
  </si>
  <si>
    <t>25/10/23</t>
  </si>
  <si>
    <t>קרן ION CROSS OVER 2- ION</t>
  </si>
  <si>
    <t>18/12/23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</si>
  <si>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</si>
  <si>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</si>
  <si>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</si>
  <si>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</si>
  <si>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</si>
  <si>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ואר- קרן ואר</t>
  </si>
  <si>
    <t>31/07/18</t>
  </si>
  <si>
    <t>סה"כ קרנות נדל"ן</t>
  </si>
  <si>
    <t>קרן 2 JTLV  אלעד מגורים- קרן 2 JTLV</t>
  </si>
  <si>
    <t>28/05/23</t>
  </si>
  <si>
    <t>קרן 3 JTLV- קרן JTLV 3</t>
  </si>
  <si>
    <t>13/09/23</t>
  </si>
  <si>
    <t>סה"כ קרנות השקעה אחרות</t>
  </si>
  <si>
    <t>Klirmark Opportunity Fund IV- Klirmark Opportunity</t>
  </si>
  <si>
    <t>10/10/23</t>
  </si>
  <si>
    <t>קרן גיזה הלוואות מורכבות- קרן גיזה חוב</t>
  </si>
  <si>
    <t>23/11/23</t>
  </si>
  <si>
    <t>קרן ריאלטי חוב 4- קרן ריאלטי חוב</t>
  </si>
  <si>
    <t>09/11/23</t>
  </si>
  <si>
    <t>IBI EVO קרן מלונאות- איבו קרן למלונאות</t>
  </si>
  <si>
    <t>07/08/23</t>
  </si>
  <si>
    <t>דן תחבורה- דן תחבורה</t>
  </si>
  <si>
    <t>11/02/21</t>
  </si>
  <si>
    <t>סה"כ קרנות הון סיכון בחו"ל</t>
  </si>
  <si>
    <t>SG VC 5 קרן- SG VC</t>
  </si>
  <si>
    <t>22/09/21</t>
  </si>
  <si>
    <t>SG VC 6 קרן- SG VC</t>
  </si>
  <si>
    <t>28/08/23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</si>
  <si>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</si>
  <si>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</si>
  <si>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</si>
  <si>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</si>
  <si>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</si>
  <si>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</si>
  <si>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LION SANTANDER- LION SANTANDER</t>
  </si>
  <si>
    <t>23/09/22</t>
  </si>
  <si>
    <t>מור וויט מלאגה- מור וויט מלאגה</t>
  </si>
  <si>
    <t>LCN Sterling Fund SLP- LCN Sterling Fund SLP</t>
  </si>
  <si>
    <t>27/09/23</t>
  </si>
  <si>
    <t>Starlight UK, LP- Starlight UK, LP</t>
  </si>
  <si>
    <t>12/01/23</t>
  </si>
  <si>
    <t>סה"כ קרנות השקעה אחרות בחו"ל</t>
  </si>
  <si>
    <t>LPA  Nordic Power- LPA  Nordic Power</t>
  </si>
  <si>
    <t>24/11/20</t>
  </si>
  <si>
    <t>קרן COLLER 8 (Phoenix Value CIP)- קרן COLLER 8</t>
  </si>
  <si>
    <t>27/12/23</t>
  </si>
  <si>
    <t>Fattal European Partnership II- Fattal European Partnership II</t>
  </si>
  <si>
    <t>25/12/23</t>
  </si>
  <si>
    <t>הליוס ביוקפיטל- הליוס ביוקפיטל</t>
  </si>
  <si>
    <t>09/10/23</t>
  </si>
  <si>
    <t>סה"כ כתבי אופציה בישראל</t>
  </si>
  <si>
    <t>SMART SHOOTER LTD אופציה לא סחירה 21/02/25- סמארט שוטר</t>
  </si>
  <si>
    <t>742132</t>
  </si>
  <si>
    <t>26/04/22</t>
  </si>
  <si>
    <t>סה"כ מט"ח/מט"ח</t>
  </si>
  <si>
    <t>פווורד אירו/שקל 4.050 13/02/24 154524</t>
  </si>
  <si>
    <t>154524</t>
  </si>
  <si>
    <t>28/11/23</t>
  </si>
  <si>
    <t>פורוורד דולר/שקל 3.6564 13/02/24 154541</t>
  </si>
  <si>
    <t>154541</t>
  </si>
  <si>
    <t>פורוורד דולר/שקל 3.69 13/02/24 154521</t>
  </si>
  <si>
    <t>154521</t>
  </si>
  <si>
    <t>פורוורד דולר/שקל 3.69 13/02/24 154525</t>
  </si>
  <si>
    <t>154525</t>
  </si>
  <si>
    <t>פורוורד שטרלינג/שקל 4.6620 154523 13/02/24</t>
  </si>
  <si>
    <t>154523</t>
  </si>
  <si>
    <t>פורוורד שטרלינג/דולר 1.2637 13/02/24 154522</t>
  </si>
  <si>
    <t>154522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</si>
  <si>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</si>
  <si>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</si>
  <si>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</si>
  <si>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</si>
  <si>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– מלונות בראון ג' 01.04.2023</t>
  </si>
  <si>
    <t>לא</t>
  </si>
  <si>
    <t>96023</t>
  </si>
  <si>
    <t>NR1</t>
  </si>
  <si>
    <t>31/03/20</t>
  </si>
  <si>
    <t>דירוג פנימי</t>
  </si>
  <si>
    <t>מיי טאון הלוואת בעלים</t>
  </si>
  <si>
    <t>96078</t>
  </si>
  <si>
    <t>28/09/23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</si>
  <si>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</si>
  <si>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</si>
  <si>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</si>
  <si>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</si>
  <si>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</si>
  <si>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</si>
  <si>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</si>
  <si>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שננדואה הלוואה (מרווח הוגן) 25/8/28</t>
  </si>
  <si>
    <t>90300072</t>
  </si>
  <si>
    <t>ilA-</t>
  </si>
  <si>
    <t>28/12/23</t>
  </si>
  <si>
    <t>סה"כ נקוב במט"ח</t>
  </si>
  <si>
    <t>סה"כ צמודי מט"ח</t>
  </si>
  <si>
    <t>פיקדון גיזה אס.פי.סי (שננדואה) 6.45% ד' 13/5/24- גיזה מזנין אס.פי.סי</t>
  </si>
  <si>
    <t>742342</t>
  </si>
  <si>
    <t>סה"כ מניב</t>
  </si>
  <si>
    <t>סה"כ לא מניב</t>
  </si>
  <si>
    <t>CSA במטבע 20001 (OTC) - בטחונות</t>
  </si>
  <si>
    <t>77720001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</si>
  <si>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</si>
  <si>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</si>
  <si>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</si>
  <si>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</si>
  <si>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</si>
  <si>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</si>
  <si>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</si>
  <si>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</si>
  <si>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 first time2 
</t>
  </si>
  <si>
    <t>JTLV2 אלעד מגורים</t>
  </si>
  <si>
    <t>ION 2</t>
  </si>
  <si>
    <t>FINTLV 2</t>
  </si>
  <si>
    <t>ורטקס אופרטיוניטי 2</t>
  </si>
  <si>
    <t>JTLV3</t>
  </si>
  <si>
    <t>ריאלטי חוב 4</t>
  </si>
  <si>
    <t>קרן גיזה הלוואות מורכבות</t>
  </si>
  <si>
    <t xml:space="preserve"> first time3 </t>
  </si>
  <si>
    <t>Klirmark Opportunity Fund IV</t>
  </si>
  <si>
    <t>מור טק</t>
  </si>
  <si>
    <t>קרן COLLER 8</t>
  </si>
  <si>
    <t>SG VC 6</t>
  </si>
  <si>
    <t>LCN Sterling Fund SLP</t>
  </si>
  <si>
    <t>Fattal European Partnership II</t>
  </si>
  <si>
    <t>Starlight UK, LP</t>
  </si>
  <si>
    <t>הליוס ביוקפיטל</t>
  </si>
  <si>
    <t>וויט מלאגה</t>
  </si>
  <si>
    <t>שננדואה גיזה - עו"ש בבנק- בנק מזרחי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</si>
</sst>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1" fillId="0" borderId="0" xfId="0" applyFont="1"/>
    <xf numFmtId="14" fontId="0" fillId="0" borderId="0" xfId="0" applyNumberFormat="1"/>
    <xf numFmtId="43" fontId="1" fillId="0" borderId="0" xfId="11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0" fontId="0" fillId="0" borderId="0" xfId="12" applyNumberFormat="1" applyFont="1"/>
    <xf numFmtId="166" fontId="0" fillId="0" borderId="0" xfId="0" applyNumberFormat="1" applyFont="1" applyFill="1"/>
  </cellXfs>
  <cellStyles count="13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2" builtinId="5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16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6" t="s">
        <v>4</v>
      </c>
      <c r="C6" s="87"/>
      <c r="D6" s="88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36707.34435229806</v>
      </c>
      <c r="D11" s="76">
        <f>C11/$C$42</f>
        <v>0.10899021283678394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0</v>
      </c>
      <c r="D13" s="78">
        <f t="shared" ref="D13:D22" si="0">C13/$C$42</f>
        <v>0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0</v>
      </c>
      <c r="D15" s="78">
        <f t="shared" si="0"/>
        <v>0</v>
      </c>
    </row>
    <row r="16" spans="1:36">
      <c r="A16" s="10" t="s">
        <v>13</v>
      </c>
      <c r="B16" s="70" t="s">
        <v>19</v>
      </c>
      <c r="C16" s="77">
        <v>70216.089182904005</v>
      </c>
      <c r="D16" s="78">
        <f t="shared" si="0"/>
        <v>0.20848325150310698</v>
      </c>
    </row>
    <row r="17" spans="1:4">
      <c r="A17" s="10" t="s">
        <v>13</v>
      </c>
      <c r="B17" s="70" t="s">
        <v>195</v>
      </c>
      <c r="C17" s="77">
        <v>172384.91711933201</v>
      </c>
      <c r="D17" s="78">
        <f t="shared" si="0"/>
        <v>0.51183950073770768</v>
      </c>
    </row>
    <row r="18" spans="1:4">
      <c r="A18" s="10" t="s">
        <v>13</v>
      </c>
      <c r="B18" s="70" t="s">
        <v>20</v>
      </c>
      <c r="C18" s="77">
        <v>11381.330693854679</v>
      </c>
      <c r="D18" s="78">
        <f t="shared" si="0"/>
        <v>3.3793064482786121E-2</v>
      </c>
    </row>
    <row r="19" spans="1:4">
      <c r="A19" s="10" t="s">
        <v>13</v>
      </c>
      <c r="B19" s="70" t="s">
        <v>21</v>
      </c>
      <c r="C19" s="77">
        <v>53.509681999999998</v>
      </c>
      <c r="D19" s="78">
        <f t="shared" si="0"/>
        <v>1.5887914892550684E-4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1475.2809982483072</v>
      </c>
      <c r="D21" s="78">
        <f t="shared" si="0"/>
        <v>4.3803547445425521E-3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11849.808504145123</v>
      </c>
      <c r="D27" s="78">
        <f t="shared" si="1"/>
        <v>3.5184053047985046E-2</v>
      </c>
    </row>
    <row r="28" spans="1:4">
      <c r="A28" s="10" t="s">
        <v>13</v>
      </c>
      <c r="B28" s="70" t="s">
        <v>29</v>
      </c>
      <c r="C28" s="77">
        <v>24270.860631302083</v>
      </c>
      <c r="D28" s="78">
        <f t="shared" si="1"/>
        <v>7.2064223457557919E-2</v>
      </c>
    </row>
    <row r="29" spans="1:4">
      <c r="A29" s="10" t="s">
        <v>13</v>
      </c>
      <c r="B29" s="70" t="s">
        <v>30</v>
      </c>
      <c r="C29" s="77">
        <v>151.574161453795</v>
      </c>
      <c r="D29" s="78">
        <f t="shared" si="1"/>
        <v>4.5004890462395787E-4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184.55249765592313</v>
      </c>
      <c r="D31" s="78">
        <f t="shared" si="1"/>
        <v>5.479670718216876E-4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911.36344873930443</v>
      </c>
      <c r="D33" s="78">
        <f t="shared" si="1"/>
        <v>2.7059897141140828E-3</v>
      </c>
    </row>
    <row r="34" spans="1:4">
      <c r="A34" s="10" t="s">
        <v>13</v>
      </c>
      <c r="B34" s="69" t="s">
        <v>35</v>
      </c>
      <c r="C34" s="77">
        <v>336.5587039815</v>
      </c>
      <c r="D34" s="78">
        <f t="shared" si="1"/>
        <v>9.9929878955461399E-4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f>'השקעות אחרות '!I11</f>
        <v>6871.6780850220002</v>
      </c>
      <c r="D37" s="78">
        <f t="shared" si="1"/>
        <v>2.0403155560490008E-2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336794.86806093674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9964.153877499999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4.3135000000000003</v>
      </c>
    </row>
    <row r="48" spans="1:4">
      <c r="C48" t="s">
        <v>110</v>
      </c>
      <c r="D48">
        <v>4.0115999999999996</v>
      </c>
    </row>
    <row r="49" spans="3:4">
      <c r="C49" t="s">
        <v>203</v>
      </c>
      <c r="D49">
        <v>0.46439999999999998</v>
      </c>
    </row>
    <row r="50" spans="3:4">
      <c r="C50" t="s">
        <v>106</v>
      </c>
      <c r="D50">
        <v>3.6269999999999998</v>
      </c>
    </row>
    <row r="51" spans="3:4">
      <c r="C51" t="s">
        <v>113</v>
      </c>
      <c r="D51">
        <v>4.6208999999999998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1" ht="26.25" customHeight="1">
      <c r="B7" s="99" t="s">
        <v>98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609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228</v>
      </c>
      <c r="C14" t="s">
        <v>228</v>
      </c>
      <c r="D14" s="16"/>
      <c r="E14" t="s">
        <v>228</v>
      </c>
      <c r="F14" t="s">
        <v>228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610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228</v>
      </c>
      <c r="C16" t="s">
        <v>228</v>
      </c>
      <c r="D16" s="16"/>
      <c r="E16" t="s">
        <v>228</v>
      </c>
      <c r="F16" t="s">
        <v>228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611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228</v>
      </c>
      <c r="C18" t="s">
        <v>228</v>
      </c>
      <c r="D18" s="16"/>
      <c r="E18" t="s">
        <v>228</v>
      </c>
      <c r="F18" t="s">
        <v>228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249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228</v>
      </c>
      <c r="C20" t="s">
        <v>228</v>
      </c>
      <c r="D20" s="16"/>
      <c r="E20" t="s">
        <v>228</v>
      </c>
      <c r="F20" t="s">
        <v>228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609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228</v>
      </c>
      <c r="C23" t="s">
        <v>228</v>
      </c>
      <c r="D23" s="16"/>
      <c r="E23" t="s">
        <v>228</v>
      </c>
      <c r="F23" t="s">
        <v>228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612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228</v>
      </c>
      <c r="C25" t="s">
        <v>228</v>
      </c>
      <c r="D25" s="16"/>
      <c r="E25" t="s">
        <v>228</v>
      </c>
      <c r="F25" t="s">
        <v>228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611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228</v>
      </c>
      <c r="C27" t="s">
        <v>228</v>
      </c>
      <c r="D27" s="16"/>
      <c r="E27" t="s">
        <v>228</v>
      </c>
      <c r="F27" t="s">
        <v>228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613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228</v>
      </c>
      <c r="C29" t="s">
        <v>228</v>
      </c>
      <c r="D29" s="16"/>
      <c r="E29" t="s">
        <v>228</v>
      </c>
      <c r="F29" t="s">
        <v>228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249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228</v>
      </c>
      <c r="C31" t="s">
        <v>228</v>
      </c>
      <c r="D31" s="16"/>
      <c r="E31" t="s">
        <v>228</v>
      </c>
      <c r="F31" t="s">
        <v>228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235</v>
      </c>
      <c r="C32" s="16"/>
      <c r="D32" s="16"/>
      <c r="E32" s="16"/>
    </row>
    <row r="33" spans="2:5">
      <c r="B33" t="s">
        <v>241</v>
      </c>
      <c r="C33" s="16"/>
      <c r="D33" s="16"/>
      <c r="E33" s="16"/>
    </row>
    <row r="34" spans="2:5">
      <c r="B34" t="s">
        <v>242</v>
      </c>
      <c r="C34" s="16"/>
      <c r="D34" s="16"/>
      <c r="E34" s="16"/>
    </row>
    <row r="35" spans="2:5">
      <c r="B35" t="s">
        <v>243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1"/>
      <c r="BD6" s="16" t="s">
        <v>100</v>
      </c>
      <c r="BF6" s="16" t="s">
        <v>101</v>
      </c>
      <c r="BH6" s="19" t="s">
        <v>102</v>
      </c>
    </row>
    <row r="7" spans="1:60" ht="26.25" customHeight="1">
      <c r="B7" s="99" t="s">
        <v>103</v>
      </c>
      <c r="C7" s="100"/>
      <c r="D7" s="100"/>
      <c r="E7" s="100"/>
      <c r="F7" s="100"/>
      <c r="G7" s="100"/>
      <c r="H7" s="100"/>
      <c r="I7" s="100"/>
      <c r="J7" s="100"/>
      <c r="K7" s="101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403723.37</v>
      </c>
      <c r="H11" s="25"/>
      <c r="I11" s="75">
        <v>1475.2809982483072</v>
      </c>
      <c r="J11" s="76">
        <v>1</v>
      </c>
      <c r="K11" s="76">
        <v>4.4000000000000003E-3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228</v>
      </c>
      <c r="C13" t="s">
        <v>228</v>
      </c>
      <c r="D13" s="19"/>
      <c r="E13" t="s">
        <v>228</v>
      </c>
      <c r="F13" t="s">
        <v>228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233</v>
      </c>
      <c r="C14" s="19"/>
      <c r="D14" s="19"/>
      <c r="E14" s="19"/>
      <c r="F14" s="19"/>
      <c r="G14" s="81">
        <v>403723.37</v>
      </c>
      <c r="H14" s="19"/>
      <c r="I14" s="81">
        <v>1475.2809982483072</v>
      </c>
      <c r="J14" s="80">
        <v>1</v>
      </c>
      <c r="K14" s="80">
        <v>4.4000000000000003E-3</v>
      </c>
      <c r="BF14" s="16" t="s">
        <v>126</v>
      </c>
    </row>
    <row r="15" spans="1:60">
      <c r="B15" t="s">
        <v>614</v>
      </c>
      <c r="C15" t="s">
        <v>615</v>
      </c>
      <c r="D15" t="s">
        <v>123</v>
      </c>
      <c r="E15" t="s">
        <v>616</v>
      </c>
      <c r="F15" t="s">
        <v>110</v>
      </c>
      <c r="G15" s="77">
        <v>24</v>
      </c>
      <c r="H15" s="77">
        <v>1.6913000000000001E-2</v>
      </c>
      <c r="I15" s="77">
        <v>1.6283565791999999E-5</v>
      </c>
      <c r="J15" s="78">
        <v>0</v>
      </c>
      <c r="K15" s="78">
        <v>0</v>
      </c>
      <c r="BF15" s="16" t="s">
        <v>127</v>
      </c>
    </row>
    <row r="16" spans="1:60">
      <c r="B16" t="s">
        <v>617</v>
      </c>
      <c r="C16" t="s">
        <v>618</v>
      </c>
      <c r="D16" t="s">
        <v>123</v>
      </c>
      <c r="E16" t="s">
        <v>616</v>
      </c>
      <c r="F16" t="s">
        <v>106</v>
      </c>
      <c r="G16" s="77">
        <v>6</v>
      </c>
      <c r="H16" s="77">
        <v>3.8011999999999997E-2</v>
      </c>
      <c r="I16" s="77">
        <v>8.2721714399999999E-6</v>
      </c>
      <c r="J16" s="78">
        <v>0</v>
      </c>
      <c r="K16" s="78">
        <v>0</v>
      </c>
      <c r="BF16" s="16" t="s">
        <v>128</v>
      </c>
    </row>
    <row r="17" spans="2:58">
      <c r="B17" t="s">
        <v>619</v>
      </c>
      <c r="C17" t="s">
        <v>620</v>
      </c>
      <c r="D17" t="s">
        <v>123</v>
      </c>
      <c r="E17" t="s">
        <v>616</v>
      </c>
      <c r="F17" t="s">
        <v>106</v>
      </c>
      <c r="G17" s="77">
        <v>9</v>
      </c>
      <c r="H17" s="77">
        <v>2.0477E-3</v>
      </c>
      <c r="I17" s="77">
        <v>6.6843071100000005E-7</v>
      </c>
      <c r="J17" s="78">
        <v>0</v>
      </c>
      <c r="K17" s="78">
        <v>0</v>
      </c>
      <c r="BF17" s="16" t="s">
        <v>129</v>
      </c>
    </row>
    <row r="18" spans="2:58">
      <c r="B18" t="s">
        <v>621</v>
      </c>
      <c r="C18" t="s">
        <v>622</v>
      </c>
      <c r="D18" t="s">
        <v>123</v>
      </c>
      <c r="E18" t="s">
        <v>616</v>
      </c>
      <c r="F18" t="s">
        <v>110</v>
      </c>
      <c r="G18" s="77">
        <v>21</v>
      </c>
      <c r="H18" s="77">
        <v>4.5430000000000002E-3</v>
      </c>
      <c r="I18" s="77">
        <v>3.8271867480000002E-6</v>
      </c>
      <c r="J18" s="78">
        <v>0</v>
      </c>
      <c r="K18" s="78">
        <v>0</v>
      </c>
      <c r="BF18" s="16" t="s">
        <v>130</v>
      </c>
    </row>
    <row r="19" spans="2:58">
      <c r="B19" t="s">
        <v>623</v>
      </c>
      <c r="C19" t="s">
        <v>624</v>
      </c>
      <c r="D19" t="s">
        <v>123</v>
      </c>
      <c r="E19" t="s">
        <v>616</v>
      </c>
      <c r="F19" t="s">
        <v>113</v>
      </c>
      <c r="G19" s="77">
        <v>10</v>
      </c>
      <c r="H19" s="77">
        <v>7.7565000000000004E-3</v>
      </c>
      <c r="I19" s="77">
        <v>3.5842010849999999E-6</v>
      </c>
      <c r="J19" s="78">
        <v>0</v>
      </c>
      <c r="K19" s="78">
        <v>0</v>
      </c>
      <c r="BF19" s="16" t="s">
        <v>131</v>
      </c>
    </row>
    <row r="20" spans="2:58">
      <c r="B20" t="s">
        <v>625</v>
      </c>
      <c r="C20" t="s">
        <v>626</v>
      </c>
      <c r="D20" t="s">
        <v>123</v>
      </c>
      <c r="E20" t="s">
        <v>616</v>
      </c>
      <c r="F20" t="s">
        <v>110</v>
      </c>
      <c r="G20" s="77">
        <v>-6768.63</v>
      </c>
      <c r="H20" s="77">
        <v>100</v>
      </c>
      <c r="I20" s="77">
        <v>-27.153036107999998</v>
      </c>
      <c r="J20" s="78">
        <v>-1.84E-2</v>
      </c>
      <c r="K20" s="78">
        <v>-1E-4</v>
      </c>
      <c r="BF20" s="16" t="s">
        <v>132</v>
      </c>
    </row>
    <row r="21" spans="2:58">
      <c r="B21" t="s">
        <v>627</v>
      </c>
      <c r="C21" t="s">
        <v>628</v>
      </c>
      <c r="D21" t="s">
        <v>123</v>
      </c>
      <c r="E21" t="s">
        <v>616</v>
      </c>
      <c r="F21" t="s">
        <v>113</v>
      </c>
      <c r="G21" s="77">
        <v>14400</v>
      </c>
      <c r="H21" s="77">
        <v>100</v>
      </c>
      <c r="I21" s="77">
        <v>66.540959999999998</v>
      </c>
      <c r="J21" s="78">
        <v>4.5100000000000001E-2</v>
      </c>
      <c r="K21" s="78">
        <v>2.0000000000000001E-4</v>
      </c>
      <c r="BF21" s="16" t="s">
        <v>123</v>
      </c>
    </row>
    <row r="22" spans="2:58">
      <c r="B22" t="s">
        <v>629</v>
      </c>
      <c r="C22" t="s">
        <v>630</v>
      </c>
      <c r="D22" t="s">
        <v>123</v>
      </c>
      <c r="E22" t="s">
        <v>616</v>
      </c>
      <c r="F22" t="s">
        <v>106</v>
      </c>
      <c r="G22" s="77">
        <v>395890</v>
      </c>
      <c r="H22" s="77">
        <v>100</v>
      </c>
      <c r="I22" s="77">
        <v>1435.89303</v>
      </c>
      <c r="J22" s="78">
        <v>0.97330000000000005</v>
      </c>
      <c r="K22" s="78">
        <v>4.3E-3</v>
      </c>
    </row>
    <row r="23" spans="2:58">
      <c r="B23" t="s">
        <v>631</v>
      </c>
      <c r="C23" t="s">
        <v>632</v>
      </c>
      <c r="D23" t="s">
        <v>123</v>
      </c>
      <c r="E23" t="s">
        <v>616</v>
      </c>
      <c r="F23" t="s">
        <v>106</v>
      </c>
      <c r="G23" s="77">
        <v>10</v>
      </c>
      <c r="H23" s="77">
        <v>1.70235E-2</v>
      </c>
      <c r="I23" s="77">
        <v>6.1744234499999999E-6</v>
      </c>
      <c r="J23" s="78">
        <v>0</v>
      </c>
      <c r="K23" s="78">
        <v>0</v>
      </c>
    </row>
    <row r="24" spans="2:58">
      <c r="B24" t="s">
        <v>633</v>
      </c>
      <c r="C24" t="s">
        <v>634</v>
      </c>
      <c r="D24" t="s">
        <v>123</v>
      </c>
      <c r="E24" t="s">
        <v>616</v>
      </c>
      <c r="F24" t="s">
        <v>106</v>
      </c>
      <c r="G24" s="77">
        <v>22</v>
      </c>
      <c r="H24" s="77">
        <v>4.8199999999999996E-3</v>
      </c>
      <c r="I24" s="77">
        <v>3.8460708000000003E-6</v>
      </c>
      <c r="J24" s="78">
        <v>0</v>
      </c>
      <c r="K24" s="78">
        <v>0</v>
      </c>
    </row>
    <row r="25" spans="2:58">
      <c r="B25" t="s">
        <v>635</v>
      </c>
      <c r="C25" t="s">
        <v>636</v>
      </c>
      <c r="D25" t="s">
        <v>123</v>
      </c>
      <c r="E25" t="s">
        <v>616</v>
      </c>
      <c r="F25" t="s">
        <v>110</v>
      </c>
      <c r="G25" s="77">
        <v>85</v>
      </c>
      <c r="H25" s="77">
        <v>4.7980000000000001E-4</v>
      </c>
      <c r="I25" s="77">
        <v>1.636050828E-6</v>
      </c>
      <c r="J25" s="78">
        <v>0</v>
      </c>
      <c r="K25" s="78">
        <v>0</v>
      </c>
    </row>
    <row r="26" spans="2:58">
      <c r="B26" t="s">
        <v>637</v>
      </c>
      <c r="C26" t="s">
        <v>638</v>
      </c>
      <c r="D26" t="s">
        <v>123</v>
      </c>
      <c r="E26" t="s">
        <v>616</v>
      </c>
      <c r="F26" t="s">
        <v>106</v>
      </c>
      <c r="G26" s="77">
        <v>15</v>
      </c>
      <c r="H26" s="77">
        <v>1.180156E-4</v>
      </c>
      <c r="I26" s="77">
        <v>6.4206387179999994E-8</v>
      </c>
      <c r="J26" s="78">
        <v>0</v>
      </c>
      <c r="K26" s="78">
        <v>0</v>
      </c>
    </row>
    <row r="27" spans="2:58">
      <c r="B27" t="s">
        <v>235</v>
      </c>
      <c r="C27" s="19"/>
      <c r="D27" s="19"/>
      <c r="E27" s="19"/>
      <c r="F27" s="19"/>
      <c r="G27" s="19"/>
      <c r="H27" s="19"/>
    </row>
    <row r="28" spans="2:58">
      <c r="B28" t="s">
        <v>241</v>
      </c>
      <c r="C28" s="19"/>
      <c r="D28" s="19"/>
      <c r="E28" s="19"/>
      <c r="F28" s="19"/>
      <c r="G28" s="19"/>
      <c r="H28" s="19"/>
    </row>
    <row r="29" spans="2:58">
      <c r="B29" t="s">
        <v>242</v>
      </c>
      <c r="C29" s="19"/>
      <c r="D29" s="19"/>
      <c r="E29" s="19"/>
      <c r="F29" s="19"/>
      <c r="G29" s="19"/>
      <c r="H29" s="19"/>
    </row>
    <row r="30" spans="2:58">
      <c r="B30" t="s">
        <v>243</v>
      </c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3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81" ht="26.25" customHeight="1">
      <c r="B7" s="99" t="s">
        <v>133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639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228</v>
      </c>
      <c r="C14" t="s">
        <v>228</v>
      </c>
      <c r="E14" t="s">
        <v>228</v>
      </c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640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228</v>
      </c>
      <c r="C16" t="s">
        <v>228</v>
      </c>
      <c r="E16" t="s">
        <v>228</v>
      </c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641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228</v>
      </c>
      <c r="C18" t="s">
        <v>228</v>
      </c>
      <c r="E18" t="s">
        <v>228</v>
      </c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228</v>
      </c>
      <c r="C19" t="s">
        <v>228</v>
      </c>
      <c r="E19" t="s">
        <v>228</v>
      </c>
      <c r="H19" s="77">
        <v>0</v>
      </c>
      <c r="I19" t="s">
        <v>228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228</v>
      </c>
      <c r="C20" t="s">
        <v>228</v>
      </c>
      <c r="E20" t="s">
        <v>228</v>
      </c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228</v>
      </c>
      <c r="C21" t="s">
        <v>228</v>
      </c>
      <c r="E21" t="s">
        <v>228</v>
      </c>
      <c r="H21" s="77">
        <v>0</v>
      </c>
      <c r="I21" t="s">
        <v>228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233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639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228</v>
      </c>
      <c r="C24" t="s">
        <v>228</v>
      </c>
      <c r="E24" t="s">
        <v>228</v>
      </c>
      <c r="H24" s="77">
        <v>0</v>
      </c>
      <c r="I24" t="s">
        <v>228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640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228</v>
      </c>
      <c r="C26" t="s">
        <v>228</v>
      </c>
      <c r="E26" t="s">
        <v>228</v>
      </c>
      <c r="H26" s="77">
        <v>0</v>
      </c>
      <c r="I26" t="s">
        <v>228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641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228</v>
      </c>
      <c r="C28" t="s">
        <v>228</v>
      </c>
      <c r="E28" t="s">
        <v>228</v>
      </c>
      <c r="H28" s="77">
        <v>0</v>
      </c>
      <c r="I28" t="s">
        <v>228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228</v>
      </c>
      <c r="C29" t="s">
        <v>228</v>
      </c>
      <c r="E29" t="s">
        <v>228</v>
      </c>
      <c r="H29" s="77">
        <v>0</v>
      </c>
      <c r="I29" t="s">
        <v>228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228</v>
      </c>
      <c r="C30" t="s">
        <v>228</v>
      </c>
      <c r="E30" t="s">
        <v>228</v>
      </c>
      <c r="H30" s="77">
        <v>0</v>
      </c>
      <c r="I30" t="s">
        <v>228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228</v>
      </c>
      <c r="C31" t="s">
        <v>228</v>
      </c>
      <c r="E31" t="s">
        <v>228</v>
      </c>
      <c r="H31" s="77">
        <v>0</v>
      </c>
      <c r="I31" t="s">
        <v>228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235</v>
      </c>
    </row>
    <row r="33" spans="2:2">
      <c r="B33" t="s">
        <v>241</v>
      </c>
    </row>
    <row r="34" spans="2:2">
      <c r="B34" t="s">
        <v>242</v>
      </c>
    </row>
    <row r="35" spans="2:2">
      <c r="B35" t="s">
        <v>243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72" ht="26.2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642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228</v>
      </c>
      <c r="C14" t="s">
        <v>228</v>
      </c>
      <c r="D14" t="s">
        <v>228</v>
      </c>
      <c r="G14" s="77">
        <v>0</v>
      </c>
      <c r="H14" t="s">
        <v>228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643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228</v>
      </c>
      <c r="C16" t="s">
        <v>228</v>
      </c>
      <c r="D16" t="s">
        <v>228</v>
      </c>
      <c r="G16" s="77">
        <v>0</v>
      </c>
      <c r="H16" t="s">
        <v>228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644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228</v>
      </c>
      <c r="C18" t="s">
        <v>228</v>
      </c>
      <c r="D18" t="s">
        <v>228</v>
      </c>
      <c r="G18" s="77">
        <v>0</v>
      </c>
      <c r="H18" t="s">
        <v>228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645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228</v>
      </c>
      <c r="C20" t="s">
        <v>228</v>
      </c>
      <c r="D20" t="s">
        <v>228</v>
      </c>
      <c r="G20" s="77">
        <v>0</v>
      </c>
      <c r="H20" t="s">
        <v>228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228</v>
      </c>
      <c r="C22" t="s">
        <v>228</v>
      </c>
      <c r="D22" t="s">
        <v>228</v>
      </c>
      <c r="G22" s="77">
        <v>0</v>
      </c>
      <c r="H22" t="s">
        <v>228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239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228</v>
      </c>
      <c r="C25" t="s">
        <v>228</v>
      </c>
      <c r="D25" t="s">
        <v>228</v>
      </c>
      <c r="G25" s="77">
        <v>0</v>
      </c>
      <c r="H25" t="s">
        <v>228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646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228</v>
      </c>
      <c r="C27" t="s">
        <v>228</v>
      </c>
      <c r="D27" t="s">
        <v>228</v>
      </c>
      <c r="G27" s="77">
        <v>0</v>
      </c>
      <c r="H27" t="s">
        <v>228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241</v>
      </c>
    </row>
    <row r="29" spans="2:16">
      <c r="B29" t="s">
        <v>242</v>
      </c>
    </row>
    <row r="30" spans="2:16">
      <c r="B30" t="s">
        <v>243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65" ht="26.25" customHeight="1">
      <c r="B7" s="99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647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228</v>
      </c>
      <c r="C14" t="s">
        <v>228</v>
      </c>
      <c r="D14" s="16"/>
      <c r="E14" s="16"/>
      <c r="F14" t="s">
        <v>228</v>
      </c>
      <c r="G14" t="s">
        <v>228</v>
      </c>
      <c r="J14" s="77">
        <v>0</v>
      </c>
      <c r="K14" t="s">
        <v>228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648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228</v>
      </c>
      <c r="C16" t="s">
        <v>228</v>
      </c>
      <c r="D16" s="16"/>
      <c r="E16" s="16"/>
      <c r="F16" t="s">
        <v>228</v>
      </c>
      <c r="G16" t="s">
        <v>228</v>
      </c>
      <c r="J16" s="77">
        <v>0</v>
      </c>
      <c r="K16" t="s">
        <v>228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228</v>
      </c>
      <c r="C18" t="s">
        <v>228</v>
      </c>
      <c r="D18" s="16"/>
      <c r="E18" s="16"/>
      <c r="F18" t="s">
        <v>228</v>
      </c>
      <c r="G18" t="s">
        <v>228</v>
      </c>
      <c r="J18" s="77">
        <v>0</v>
      </c>
      <c r="K18" t="s">
        <v>228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249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228</v>
      </c>
      <c r="C20" t="s">
        <v>228</v>
      </c>
      <c r="D20" s="16"/>
      <c r="E20" s="16"/>
      <c r="F20" t="s">
        <v>228</v>
      </c>
      <c r="G20" t="s">
        <v>228</v>
      </c>
      <c r="J20" s="77">
        <v>0</v>
      </c>
      <c r="K20" t="s">
        <v>228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649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228</v>
      </c>
      <c r="C23" t="s">
        <v>228</v>
      </c>
      <c r="D23" s="16"/>
      <c r="E23" s="16"/>
      <c r="F23" t="s">
        <v>228</v>
      </c>
      <c r="G23" t="s">
        <v>228</v>
      </c>
      <c r="J23" s="77">
        <v>0</v>
      </c>
      <c r="K23" t="s">
        <v>228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650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228</v>
      </c>
      <c r="C25" t="s">
        <v>228</v>
      </c>
      <c r="D25" s="16"/>
      <c r="E25" s="16"/>
      <c r="F25" t="s">
        <v>228</v>
      </c>
      <c r="G25" t="s">
        <v>228</v>
      </c>
      <c r="J25" s="77">
        <v>0</v>
      </c>
      <c r="K25" t="s">
        <v>228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235</v>
      </c>
      <c r="D26" s="16"/>
      <c r="E26" s="16"/>
      <c r="F26" s="16"/>
    </row>
    <row r="27" spans="2:19">
      <c r="B27" t="s">
        <v>241</v>
      </c>
      <c r="D27" s="16"/>
      <c r="E27" s="16"/>
      <c r="F27" s="16"/>
    </row>
    <row r="28" spans="2:19">
      <c r="B28" t="s">
        <v>242</v>
      </c>
      <c r="D28" s="16"/>
      <c r="E28" s="16"/>
      <c r="F28" s="16"/>
    </row>
    <row r="29" spans="2:19">
      <c r="B29" t="s">
        <v>243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81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647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228</v>
      </c>
      <c r="C14" t="s">
        <v>228</v>
      </c>
      <c r="D14" s="16"/>
      <c r="E14" s="16"/>
      <c r="F14" t="s">
        <v>228</v>
      </c>
      <c r="G14" t="s">
        <v>228</v>
      </c>
      <c r="J14" s="77">
        <v>0</v>
      </c>
      <c r="K14" t="s">
        <v>228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648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228</v>
      </c>
      <c r="C16" t="s">
        <v>228</v>
      </c>
      <c r="D16" s="16"/>
      <c r="E16" s="16"/>
      <c r="F16" t="s">
        <v>228</v>
      </c>
      <c r="G16" t="s">
        <v>228</v>
      </c>
      <c r="J16" s="77">
        <v>0</v>
      </c>
      <c r="K16" t="s">
        <v>228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246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228</v>
      </c>
      <c r="C18" t="s">
        <v>228</v>
      </c>
      <c r="D18" s="16"/>
      <c r="E18" s="16"/>
      <c r="F18" t="s">
        <v>228</v>
      </c>
      <c r="G18" t="s">
        <v>228</v>
      </c>
      <c r="J18" s="77">
        <v>0</v>
      </c>
      <c r="K18" t="s">
        <v>228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249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228</v>
      </c>
      <c r="C20" t="s">
        <v>228</v>
      </c>
      <c r="D20" s="16"/>
      <c r="E20" s="16"/>
      <c r="F20" t="s">
        <v>228</v>
      </c>
      <c r="G20" t="s">
        <v>228</v>
      </c>
      <c r="J20" s="77">
        <v>0</v>
      </c>
      <c r="K20" t="s">
        <v>228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247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228</v>
      </c>
      <c r="C23" t="s">
        <v>228</v>
      </c>
      <c r="D23" s="16"/>
      <c r="E23" s="16"/>
      <c r="F23" t="s">
        <v>228</v>
      </c>
      <c r="G23" t="s">
        <v>228</v>
      </c>
      <c r="J23" s="77">
        <v>0</v>
      </c>
      <c r="K23" t="s">
        <v>228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248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228</v>
      </c>
      <c r="C25" t="s">
        <v>228</v>
      </c>
      <c r="D25" s="16"/>
      <c r="E25" s="16"/>
      <c r="F25" t="s">
        <v>228</v>
      </c>
      <c r="G25" t="s">
        <v>228</v>
      </c>
      <c r="J25" s="77">
        <v>0</v>
      </c>
      <c r="K25" t="s">
        <v>228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235</v>
      </c>
      <c r="C26" s="16"/>
      <c r="D26" s="16"/>
      <c r="E26" s="16"/>
    </row>
    <row r="27" spans="2:19">
      <c r="B27" t="s">
        <v>241</v>
      </c>
      <c r="C27" s="16"/>
      <c r="D27" s="16"/>
      <c r="E27" s="16"/>
    </row>
    <row r="28" spans="2:19">
      <c r="B28" t="s">
        <v>242</v>
      </c>
      <c r="C28" s="16"/>
      <c r="D28" s="16"/>
      <c r="E28" s="16"/>
    </row>
    <row r="29" spans="2:19">
      <c r="B29" t="s">
        <v>243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abSelected="1" workbookViewId="0">
      <selection activeCell="K13" sqref="K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98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1074742.71</v>
      </c>
      <c r="I11" s="7"/>
      <c r="J11" s="75">
        <v>11849.808504145123</v>
      </c>
      <c r="K11" s="7"/>
      <c r="L11" s="76">
        <v>1</v>
      </c>
      <c r="M11" s="76">
        <v>3.5299999999999998E-2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1057160.6399999999</v>
      </c>
      <c r="J12" s="81">
        <v>10081.243907726319</v>
      </c>
      <c r="L12" s="80">
        <v>0.8508</v>
      </c>
      <c r="M12" s="80">
        <v>3.0099999999999998E-2</v>
      </c>
    </row>
    <row r="13" spans="2:98">
      <c r="B13" t="s">
        <v>651</v>
      </c>
      <c r="C13" t="s">
        <v>652</v>
      </c>
      <c r="D13" t="s">
        <v>123</v>
      </c>
      <c r="E13" t="s">
        <v>653</v>
      </c>
      <c r="F13" t="s">
        <v>272</v>
      </c>
      <c r="G13" t="s">
        <v>106</v>
      </c>
      <c r="H13" s="77">
        <v>48611.14</v>
      </c>
      <c r="I13" s="77">
        <v>428.0569000000001</v>
      </c>
      <c r="J13" s="77">
        <v>754.71827033052</v>
      </c>
      <c r="K13" s="102">
        <v>1.3830395621563564E-3</v>
      </c>
      <c r="L13" s="78">
        <v>6.3700000000000007E-2</v>
      </c>
      <c r="M13" s="78">
        <v>2.3E-3</v>
      </c>
    </row>
    <row r="14" spans="2:98">
      <c r="B14" t="s">
        <v>654</v>
      </c>
      <c r="C14" t="s">
        <v>655</v>
      </c>
      <c r="D14" t="s">
        <v>123</v>
      </c>
      <c r="E14" t="s">
        <v>436</v>
      </c>
      <c r="F14" t="s">
        <v>437</v>
      </c>
      <c r="G14" t="s">
        <v>102</v>
      </c>
      <c r="H14" s="77">
        <v>1068</v>
      </c>
      <c r="I14" s="77">
        <v>9.9999999999999992E-25</v>
      </c>
      <c r="J14" s="77">
        <v>1.07E-26</v>
      </c>
      <c r="K14" s="103">
        <v>6.1999999999999998E-3</v>
      </c>
      <c r="L14" s="78">
        <v>0</v>
      </c>
      <c r="M14" s="78">
        <v>0</v>
      </c>
    </row>
    <row r="15" spans="2:98">
      <c r="B15" t="s">
        <v>656</v>
      </c>
      <c r="C15" t="s">
        <v>657</v>
      </c>
      <c r="D15" t="s">
        <v>123</v>
      </c>
      <c r="E15" t="s">
        <v>658</v>
      </c>
      <c r="F15" t="s">
        <v>659</v>
      </c>
      <c r="G15" t="s">
        <v>102</v>
      </c>
      <c r="H15" s="77">
        <v>2</v>
      </c>
      <c r="I15" s="77">
        <v>23355639.810426999</v>
      </c>
      <c r="J15" s="77">
        <v>467.11279620853998</v>
      </c>
      <c r="K15" s="103">
        <v>1.8957346125437293E-3</v>
      </c>
      <c r="L15" s="78">
        <v>3.9399999999999998E-2</v>
      </c>
      <c r="M15" s="78">
        <v>1.4E-3</v>
      </c>
    </row>
    <row r="16" spans="2:98">
      <c r="B16" t="s">
        <v>660</v>
      </c>
      <c r="C16" t="s">
        <v>661</v>
      </c>
      <c r="D16" t="s">
        <v>123</v>
      </c>
      <c r="E16" t="s">
        <v>662</v>
      </c>
      <c r="F16" t="s">
        <v>376</v>
      </c>
      <c r="G16" t="s">
        <v>106</v>
      </c>
      <c r="H16" s="77">
        <v>813</v>
      </c>
      <c r="I16" s="77">
        <v>66206.659299999897</v>
      </c>
      <c r="J16" s="77">
        <v>1952.2695281753399</v>
      </c>
      <c r="K16" s="103">
        <f>17.4072513763754%/100</f>
        <v>1.7407251376375399E-3</v>
      </c>
      <c r="L16" s="78">
        <v>0.1648</v>
      </c>
      <c r="M16" s="78">
        <v>5.7999999999999996E-3</v>
      </c>
    </row>
    <row r="17" spans="2:13">
      <c r="B17" t="s">
        <v>663</v>
      </c>
      <c r="C17" t="s">
        <v>664</v>
      </c>
      <c r="D17" t="s">
        <v>123</v>
      </c>
      <c r="E17" t="s">
        <v>662</v>
      </c>
      <c r="F17" t="s">
        <v>376</v>
      </c>
      <c r="G17" t="s">
        <v>106</v>
      </c>
      <c r="H17" s="77">
        <v>355</v>
      </c>
      <c r="I17" s="77">
        <v>68364.414080000002</v>
      </c>
      <c r="J17" s="77">
        <v>880.24994103196798</v>
      </c>
      <c r="K17" s="103">
        <f>19.3589050248269%/100</f>
        <v>1.93589050248269E-3</v>
      </c>
      <c r="L17" s="78">
        <v>7.4300000000000005E-2</v>
      </c>
      <c r="M17" s="78">
        <v>2.5999999999999999E-3</v>
      </c>
    </row>
    <row r="18" spans="2:13">
      <c r="B18" t="s">
        <v>665</v>
      </c>
      <c r="C18" t="s">
        <v>666</v>
      </c>
      <c r="D18" t="s">
        <v>123</v>
      </c>
      <c r="E18" t="s">
        <v>667</v>
      </c>
      <c r="F18" t="s">
        <v>318</v>
      </c>
      <c r="G18" t="s">
        <v>102</v>
      </c>
      <c r="H18" s="77">
        <v>775978</v>
      </c>
      <c r="I18" s="77">
        <v>100</v>
      </c>
      <c r="J18" s="77">
        <v>775.97799999999995</v>
      </c>
      <c r="K18" s="78">
        <v>0</v>
      </c>
      <c r="L18" s="78">
        <v>6.5500000000000003E-2</v>
      </c>
      <c r="M18" s="78">
        <v>2.3E-3</v>
      </c>
    </row>
    <row r="19" spans="2:13">
      <c r="B19" t="s">
        <v>668</v>
      </c>
      <c r="C19" t="s">
        <v>669</v>
      </c>
      <c r="D19" t="s">
        <v>123</v>
      </c>
      <c r="E19" t="s">
        <v>670</v>
      </c>
      <c r="F19" t="s">
        <v>318</v>
      </c>
      <c r="G19" t="s">
        <v>102</v>
      </c>
      <c r="H19" s="77">
        <v>19.5</v>
      </c>
      <c r="I19" s="77">
        <v>5657400</v>
      </c>
      <c r="J19" s="77">
        <v>1103.193</v>
      </c>
      <c r="K19" s="103">
        <v>9.7000000000000003E-3</v>
      </c>
      <c r="L19" s="78">
        <v>9.3100000000000002E-2</v>
      </c>
      <c r="M19" s="78">
        <v>3.3E-3</v>
      </c>
    </row>
    <row r="20" spans="2:13">
      <c r="B20" t="s">
        <v>671</v>
      </c>
      <c r="C20" t="s">
        <v>672</v>
      </c>
      <c r="D20" t="s">
        <v>123</v>
      </c>
      <c r="E20" t="s">
        <v>673</v>
      </c>
      <c r="F20" t="s">
        <v>318</v>
      </c>
      <c r="G20" t="s">
        <v>102</v>
      </c>
      <c r="H20" s="77">
        <v>27000</v>
      </c>
      <c r="I20" s="77">
        <v>5066.5894609999996</v>
      </c>
      <c r="J20" s="77">
        <v>1367.9791544699999</v>
      </c>
      <c r="K20" s="78">
        <v>4.8999999999999998E-3</v>
      </c>
      <c r="L20" s="78">
        <v>0.1154</v>
      </c>
      <c r="M20" s="78">
        <v>4.1000000000000003E-3</v>
      </c>
    </row>
    <row r="21" spans="2:13">
      <c r="B21" t="s">
        <v>674</v>
      </c>
      <c r="C21" t="s">
        <v>675</v>
      </c>
      <c r="D21" t="s">
        <v>123</v>
      </c>
      <c r="E21" t="s">
        <v>676</v>
      </c>
      <c r="F21" t="s">
        <v>414</v>
      </c>
      <c r="G21" t="s">
        <v>106</v>
      </c>
      <c r="H21" s="77">
        <v>203314</v>
      </c>
      <c r="I21" s="77">
        <v>376.955287</v>
      </c>
      <c r="J21" s="77">
        <v>2779.7432175099498</v>
      </c>
      <c r="K21" s="103">
        <v>1.6726471321177742E-3</v>
      </c>
      <c r="L21" s="78">
        <v>0.2346</v>
      </c>
      <c r="M21" s="78">
        <v>8.3000000000000001E-3</v>
      </c>
    </row>
    <row r="22" spans="2:13">
      <c r="B22" s="79" t="s">
        <v>233</v>
      </c>
      <c r="C22" s="16"/>
      <c r="D22" s="16"/>
      <c r="E22" s="16"/>
      <c r="H22" s="81">
        <v>17582.07</v>
      </c>
      <c r="J22" s="81">
        <v>1768.5645964188052</v>
      </c>
      <c r="L22" s="80">
        <v>0.1492</v>
      </c>
      <c r="M22" s="80">
        <v>5.3E-3</v>
      </c>
    </row>
    <row r="23" spans="2:13">
      <c r="B23" s="79" t="s">
        <v>247</v>
      </c>
      <c r="C23" s="16"/>
      <c r="D23" s="16"/>
      <c r="E23" s="16"/>
      <c r="H23" s="81">
        <v>0</v>
      </c>
      <c r="J23" s="81">
        <v>0</v>
      </c>
      <c r="L23" s="80">
        <v>0</v>
      </c>
      <c r="M23" s="80">
        <v>0</v>
      </c>
    </row>
    <row r="24" spans="2:13">
      <c r="B24" t="s">
        <v>228</v>
      </c>
      <c r="C24" t="s">
        <v>228</v>
      </c>
      <c r="D24" s="16"/>
      <c r="E24" s="16"/>
      <c r="F24" t="s">
        <v>228</v>
      </c>
      <c r="G24" t="s">
        <v>228</v>
      </c>
      <c r="H24" s="77">
        <v>0</v>
      </c>
      <c r="I24" s="77">
        <v>0</v>
      </c>
      <c r="J24" s="77">
        <v>0</v>
      </c>
      <c r="K24" s="78">
        <v>0</v>
      </c>
      <c r="L24" s="78">
        <v>0</v>
      </c>
      <c r="M24" s="78">
        <v>0</v>
      </c>
    </row>
    <row r="25" spans="2:13">
      <c r="B25" s="79" t="s">
        <v>248</v>
      </c>
      <c r="C25" s="16"/>
      <c r="D25" s="16"/>
      <c r="E25" s="16"/>
      <c r="H25" s="81">
        <v>17582.07</v>
      </c>
      <c r="J25" s="81">
        <v>1768.5645964188052</v>
      </c>
      <c r="L25" s="80">
        <v>0.1492</v>
      </c>
      <c r="M25" s="80">
        <v>5.3E-3</v>
      </c>
    </row>
    <row r="26" spans="2:13">
      <c r="B26" t="s">
        <v>677</v>
      </c>
      <c r="C26" t="s">
        <v>678</v>
      </c>
      <c r="D26" t="s">
        <v>123</v>
      </c>
      <c r="E26" t="s">
        <v>679</v>
      </c>
      <c r="F26" t="s">
        <v>491</v>
      </c>
      <c r="G26" t="s">
        <v>110</v>
      </c>
      <c r="H26" s="77">
        <v>938.4</v>
      </c>
      <c r="I26" s="77">
        <v>45859.526353000052</v>
      </c>
      <c r="J26" s="77">
        <v>1726.37519241165</v>
      </c>
      <c r="K26" s="103">
        <v>4.4339502332780643E-3</v>
      </c>
      <c r="L26" s="78">
        <v>0.1457</v>
      </c>
      <c r="M26" s="78">
        <v>5.1000000000000004E-3</v>
      </c>
    </row>
    <row r="27" spans="2:13">
      <c r="B27" t="s">
        <v>680</v>
      </c>
      <c r="C27" t="s">
        <v>681</v>
      </c>
      <c r="D27" t="s">
        <v>123</v>
      </c>
      <c r="E27" t="s">
        <v>658</v>
      </c>
      <c r="F27" t="s">
        <v>491</v>
      </c>
      <c r="G27" t="s">
        <v>110</v>
      </c>
      <c r="H27" s="77">
        <v>16643.669999999998</v>
      </c>
      <c r="I27" s="77">
        <v>63.188300000000034</v>
      </c>
      <c r="J27" s="77">
        <v>42.189404007155098</v>
      </c>
      <c r="K27" s="103">
        <v>1.5519580261280886E-3</v>
      </c>
      <c r="L27" s="78">
        <v>3.5999999999999999E-3</v>
      </c>
      <c r="M27" s="78">
        <v>1E-4</v>
      </c>
    </row>
    <row r="28" spans="2:13">
      <c r="B28" t="s">
        <v>235</v>
      </c>
      <c r="C28" s="16"/>
      <c r="D28" s="16"/>
      <c r="E28" s="16"/>
    </row>
    <row r="29" spans="2:13">
      <c r="B29" t="s">
        <v>241</v>
      </c>
      <c r="C29" s="16"/>
      <c r="D29" s="16"/>
      <c r="E29" s="16"/>
    </row>
    <row r="30" spans="2:13">
      <c r="B30" t="s">
        <v>242</v>
      </c>
      <c r="C30" s="16"/>
      <c r="D30" s="16"/>
      <c r="E30" s="16"/>
    </row>
    <row r="31" spans="2:13">
      <c r="B31" t="s">
        <v>243</v>
      </c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22" workbookViewId="0">
      <selection activeCell="N31" sqref="N3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53" ht="26.25" customHeight="1">
      <c r="B7" s="99" t="s">
        <v>139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16272237.43</v>
      </c>
      <c r="G11" s="7"/>
      <c r="H11" s="75">
        <v>24270.860631302083</v>
      </c>
      <c r="I11" s="7"/>
      <c r="J11" s="76">
        <v>1</v>
      </c>
      <c r="K11" s="76">
        <v>7.2400000000000006E-2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204</v>
      </c>
      <c r="C12" s="16"/>
      <c r="F12" s="81">
        <v>14080271.300000001</v>
      </c>
      <c r="H12" s="81">
        <v>14365.006562613667</v>
      </c>
      <c r="J12" s="80">
        <v>0.59189999999999998</v>
      </c>
      <c r="K12" s="80">
        <v>4.2799999999999998E-2</v>
      </c>
    </row>
    <row r="13" spans="2:53">
      <c r="B13" s="79" t="s">
        <v>682</v>
      </c>
      <c r="C13" s="16"/>
      <c r="F13" s="81">
        <v>1093463.1599999999</v>
      </c>
      <c r="H13" s="81">
        <v>3614.7067970255812</v>
      </c>
      <c r="J13" s="80">
        <v>0.1489</v>
      </c>
      <c r="K13" s="80">
        <v>1.0800000000000001E-2</v>
      </c>
    </row>
    <row r="14" spans="2:53">
      <c r="B14" t="s">
        <v>683</v>
      </c>
      <c r="C14">
        <v>74221</v>
      </c>
      <c r="D14" t="s">
        <v>106</v>
      </c>
      <c r="E14" t="s">
        <v>684</v>
      </c>
      <c r="F14" s="77">
        <v>227402.74</v>
      </c>
      <c r="G14" s="77">
        <v>90.994905999999958</v>
      </c>
      <c r="H14" s="77">
        <v>750.51664677254701</v>
      </c>
      <c r="I14" s="78">
        <v>7.5700000000000003E-2</v>
      </c>
      <c r="J14" s="78">
        <v>3.09E-2</v>
      </c>
      <c r="K14" s="78">
        <v>2.2000000000000001E-3</v>
      </c>
    </row>
    <row r="15" spans="2:53">
      <c r="B15" t="s">
        <v>685</v>
      </c>
      <c r="C15">
        <v>74254</v>
      </c>
      <c r="D15" t="s">
        <v>106</v>
      </c>
      <c r="E15" t="s">
        <v>686</v>
      </c>
      <c r="F15" s="77">
        <v>27625</v>
      </c>
      <c r="G15" s="77">
        <v>100</v>
      </c>
      <c r="H15" s="77">
        <v>100.195875</v>
      </c>
      <c r="I15" s="78">
        <v>7.0699999999999999E-2</v>
      </c>
      <c r="J15" s="78">
        <v>4.1000000000000003E-3</v>
      </c>
      <c r="K15" s="78">
        <v>2.9999999999999997E-4</v>
      </c>
    </row>
    <row r="16" spans="2:53">
      <c r="B16" t="s">
        <v>687</v>
      </c>
      <c r="C16">
        <v>74173</v>
      </c>
      <c r="D16" t="s">
        <v>106</v>
      </c>
      <c r="E16" t="s">
        <v>688</v>
      </c>
      <c r="F16" s="77">
        <v>68864.25</v>
      </c>
      <c r="G16" s="77">
        <v>60.613101000000164</v>
      </c>
      <c r="H16" s="77">
        <v>151.39372710935899</v>
      </c>
      <c r="I16" s="78">
        <v>0.10349999999999999</v>
      </c>
      <c r="J16" s="78">
        <v>6.1999999999999998E-3</v>
      </c>
      <c r="K16" s="78">
        <v>5.0000000000000001E-4</v>
      </c>
    </row>
    <row r="17" spans="2:11">
      <c r="B17" t="s">
        <v>689</v>
      </c>
      <c r="C17">
        <v>74243</v>
      </c>
      <c r="D17" t="s">
        <v>106</v>
      </c>
      <c r="E17" t="s">
        <v>690</v>
      </c>
      <c r="F17" s="77">
        <v>203749.72</v>
      </c>
      <c r="G17" s="77">
        <v>89.926657000000048</v>
      </c>
      <c r="H17" s="77">
        <v>664.55820605405495</v>
      </c>
      <c r="I17" s="78">
        <v>0.1371</v>
      </c>
      <c r="J17" s="78">
        <v>2.7400000000000001E-2</v>
      </c>
      <c r="K17" s="78">
        <v>2E-3</v>
      </c>
    </row>
    <row r="18" spans="2:11">
      <c r="B18" t="s">
        <v>691</v>
      </c>
      <c r="C18">
        <v>74216</v>
      </c>
      <c r="D18" t="s">
        <v>106</v>
      </c>
      <c r="E18" t="s">
        <v>692</v>
      </c>
      <c r="F18" s="77">
        <v>197507.81</v>
      </c>
      <c r="G18" s="77">
        <v>72.877842999999942</v>
      </c>
      <c r="H18" s="77">
        <v>522.06831871982001</v>
      </c>
      <c r="I18" s="78">
        <v>1.6000000000000004E-2</v>
      </c>
      <c r="J18" s="78">
        <v>2.1499999999999998E-2</v>
      </c>
      <c r="K18" s="78">
        <v>1.6000000000000001E-3</v>
      </c>
    </row>
    <row r="19" spans="2:11">
      <c r="B19" t="s">
        <v>693</v>
      </c>
      <c r="C19">
        <v>74228</v>
      </c>
      <c r="D19" t="s">
        <v>106</v>
      </c>
      <c r="E19" t="s">
        <v>694</v>
      </c>
      <c r="F19" s="77">
        <v>368313.64</v>
      </c>
      <c r="G19" s="77">
        <v>106.74468400000018</v>
      </c>
      <c r="H19" s="77">
        <v>1425.9740233698001</v>
      </c>
      <c r="I19" s="78">
        <v>6.7400000000000002E-2</v>
      </c>
      <c r="J19" s="78">
        <v>5.8799999999999998E-2</v>
      </c>
      <c r="K19" s="78">
        <v>4.3E-3</v>
      </c>
    </row>
    <row r="20" spans="2:11">
      <c r="B20" s="79" t="s">
        <v>695</v>
      </c>
      <c r="C20" s="16"/>
      <c r="F20" s="81">
        <v>1566310.42</v>
      </c>
      <c r="H20" s="81">
        <v>1495.4319990705151</v>
      </c>
      <c r="J20" s="80">
        <v>6.1600000000000002E-2</v>
      </c>
      <c r="K20" s="80">
        <v>4.4999999999999997E-3</v>
      </c>
    </row>
    <row r="21" spans="2:11">
      <c r="B21" t="s">
        <v>696</v>
      </c>
      <c r="C21">
        <v>74233</v>
      </c>
      <c r="D21" t="s">
        <v>102</v>
      </c>
      <c r="E21" t="s">
        <v>697</v>
      </c>
      <c r="F21" s="77">
        <v>1469130.92</v>
      </c>
      <c r="G21" s="77">
        <v>92.439599999999999</v>
      </c>
      <c r="H21" s="77">
        <v>1358.05874592432</v>
      </c>
      <c r="I21" s="78">
        <v>9.0700000000000003E-2</v>
      </c>
      <c r="J21" s="78">
        <v>5.6000000000000001E-2</v>
      </c>
      <c r="K21" s="78">
        <v>4.0000000000000001E-3</v>
      </c>
    </row>
    <row r="22" spans="2:11">
      <c r="B22" t="s">
        <v>698</v>
      </c>
      <c r="C22">
        <v>74177</v>
      </c>
      <c r="D22" t="s">
        <v>102</v>
      </c>
      <c r="E22" t="s">
        <v>699</v>
      </c>
      <c r="F22" s="77">
        <v>97179.5</v>
      </c>
      <c r="G22" s="77">
        <v>141.360321</v>
      </c>
      <c r="H22" s="77">
        <v>137.373253146195</v>
      </c>
      <c r="I22" s="78">
        <v>2.9000000000000001E-2</v>
      </c>
      <c r="J22" s="78">
        <v>5.7000000000000002E-3</v>
      </c>
      <c r="K22" s="78">
        <v>4.0000000000000002E-4</v>
      </c>
    </row>
    <row r="23" spans="2:11">
      <c r="B23" s="79" t="s">
        <v>700</v>
      </c>
      <c r="C23" s="16"/>
      <c r="F23" s="81">
        <v>1506881.33</v>
      </c>
      <c r="H23" s="81">
        <v>1651.861396476103</v>
      </c>
      <c r="J23" s="80">
        <v>6.8099999999999994E-2</v>
      </c>
      <c r="K23" s="80">
        <v>4.8999999999999998E-3</v>
      </c>
    </row>
    <row r="24" spans="2:11">
      <c r="B24" t="s">
        <v>701</v>
      </c>
      <c r="C24">
        <v>74204</v>
      </c>
      <c r="D24" t="s">
        <v>102</v>
      </c>
      <c r="E24" t="s">
        <v>702</v>
      </c>
      <c r="F24" s="77">
        <v>328745.77</v>
      </c>
      <c r="G24" s="77">
        <v>208.04256000000001</v>
      </c>
      <c r="H24" s="77">
        <v>683.93111579971196</v>
      </c>
      <c r="I24" s="78">
        <v>7.8700000000000006E-2</v>
      </c>
      <c r="J24" s="78">
        <v>2.8199999999999999E-2</v>
      </c>
      <c r="K24" s="78">
        <v>2E-3</v>
      </c>
    </row>
    <row r="25" spans="2:11">
      <c r="B25" t="s">
        <v>703</v>
      </c>
      <c r="C25">
        <v>74238</v>
      </c>
      <c r="D25" t="s">
        <v>102</v>
      </c>
      <c r="E25" t="s">
        <v>704</v>
      </c>
      <c r="F25" s="77">
        <v>1178135.56</v>
      </c>
      <c r="G25" s="77">
        <v>82.15780199999999</v>
      </c>
      <c r="H25" s="77">
        <v>967.93028067639102</v>
      </c>
      <c r="I25" s="78">
        <v>1.89E-2</v>
      </c>
      <c r="J25" s="78">
        <v>3.9899999999999998E-2</v>
      </c>
      <c r="K25" s="78">
        <v>2.8999999999999998E-3</v>
      </c>
    </row>
    <row r="26" spans="2:11">
      <c r="B26" s="79" t="s">
        <v>705</v>
      </c>
      <c r="C26" s="16"/>
      <c r="F26" s="81">
        <v>9913616.3900000006</v>
      </c>
      <c r="H26" s="81">
        <v>7603.0063700414676</v>
      </c>
      <c r="J26" s="80">
        <v>0.31330000000000002</v>
      </c>
      <c r="K26" s="80">
        <v>2.2700000000000001E-2</v>
      </c>
    </row>
    <row r="27" spans="2:11">
      <c r="B27" t="s">
        <v>706</v>
      </c>
      <c r="C27">
        <v>74252</v>
      </c>
      <c r="D27" t="s">
        <v>102</v>
      </c>
      <c r="E27" t="s">
        <v>707</v>
      </c>
      <c r="F27" s="77">
        <v>409572.89</v>
      </c>
      <c r="G27" s="77">
        <v>110.78737699999992</v>
      </c>
      <c r="H27" s="77">
        <v>453.75506173409502</v>
      </c>
      <c r="I27" s="78">
        <v>2.07E-2</v>
      </c>
      <c r="J27" s="78">
        <v>1.8700000000000001E-2</v>
      </c>
      <c r="K27" s="78">
        <v>1.4E-3</v>
      </c>
    </row>
    <row r="28" spans="2:11">
      <c r="B28" t="s">
        <v>708</v>
      </c>
      <c r="C28">
        <v>74241</v>
      </c>
      <c r="D28" t="s">
        <v>102</v>
      </c>
      <c r="E28" t="s">
        <v>709</v>
      </c>
      <c r="F28" s="77">
        <v>1768316.96</v>
      </c>
      <c r="G28" s="77">
        <v>107.0451590000002</v>
      </c>
      <c r="H28" s="77">
        <v>1892.89770145597</v>
      </c>
      <c r="I28" s="78">
        <v>5.8299999999999998E-2</v>
      </c>
      <c r="J28" s="78">
        <v>7.8E-2</v>
      </c>
      <c r="K28" s="78">
        <v>5.5999999999999999E-3</v>
      </c>
    </row>
    <row r="29" spans="2:11">
      <c r="B29" t="s">
        <v>710</v>
      </c>
      <c r="C29">
        <v>74239</v>
      </c>
      <c r="D29" t="s">
        <v>102</v>
      </c>
      <c r="E29" t="s">
        <v>711</v>
      </c>
      <c r="F29" s="77">
        <v>5278195.54</v>
      </c>
      <c r="G29" s="77">
        <v>16.872982000000004</v>
      </c>
      <c r="H29" s="77">
        <v>890.58898338900303</v>
      </c>
      <c r="I29" s="78">
        <v>3.4099999999999998E-2</v>
      </c>
      <c r="J29" s="78">
        <v>3.6700000000000003E-2</v>
      </c>
      <c r="K29" s="78">
        <v>2.7000000000000001E-3</v>
      </c>
    </row>
    <row r="30" spans="2:11">
      <c r="B30" t="s">
        <v>712</v>
      </c>
      <c r="C30">
        <v>74249</v>
      </c>
      <c r="D30" t="s">
        <v>102</v>
      </c>
      <c r="E30" t="s">
        <v>713</v>
      </c>
      <c r="F30" s="77">
        <v>2455607</v>
      </c>
      <c r="G30" s="77">
        <v>100</v>
      </c>
      <c r="H30" s="77">
        <v>2455.607</v>
      </c>
      <c r="I30" s="78">
        <v>0.19600000000000001</v>
      </c>
      <c r="J30" s="78">
        <v>0.1012</v>
      </c>
      <c r="K30" s="78">
        <v>7.3000000000000001E-3</v>
      </c>
    </row>
    <row r="31" spans="2:11">
      <c r="B31" t="s">
        <v>714</v>
      </c>
      <c r="C31">
        <v>74196</v>
      </c>
      <c r="D31" t="s">
        <v>102</v>
      </c>
      <c r="E31" t="s">
        <v>715</v>
      </c>
      <c r="F31" s="77">
        <v>1924</v>
      </c>
      <c r="G31" s="77">
        <v>99280.541759999993</v>
      </c>
      <c r="H31" s="77">
        <v>1910.1576234623999</v>
      </c>
      <c r="I31" s="78">
        <v>0.14119999999999999</v>
      </c>
      <c r="J31" s="78">
        <v>7.8700000000000006E-2</v>
      </c>
      <c r="K31" s="78">
        <v>5.7000000000000002E-3</v>
      </c>
    </row>
    <row r="32" spans="2:11">
      <c r="B32" s="79" t="s">
        <v>233</v>
      </c>
      <c r="C32" s="16"/>
      <c r="F32" s="81">
        <v>2191966.13</v>
      </c>
      <c r="H32" s="81">
        <v>9905.8540686884153</v>
      </c>
      <c r="J32" s="80">
        <v>0.40810000000000002</v>
      </c>
      <c r="K32" s="80">
        <v>2.9499999999999998E-2</v>
      </c>
    </row>
    <row r="33" spans="2:11">
      <c r="B33" s="79" t="s">
        <v>716</v>
      </c>
      <c r="C33" s="16"/>
      <c r="F33" s="81">
        <v>416212.28</v>
      </c>
      <c r="H33" s="81">
        <v>1610.7351356351869</v>
      </c>
      <c r="J33" s="80">
        <v>6.6400000000000001E-2</v>
      </c>
      <c r="K33" s="80">
        <v>4.7999999999999996E-3</v>
      </c>
    </row>
    <row r="34" spans="2:11">
      <c r="B34" t="s">
        <v>717</v>
      </c>
      <c r="C34">
        <v>74215</v>
      </c>
      <c r="D34" t="s">
        <v>106</v>
      </c>
      <c r="E34" t="s">
        <v>718</v>
      </c>
      <c r="F34" s="77">
        <v>183156.42</v>
      </c>
      <c r="G34" s="77">
        <v>102.29095799999992</v>
      </c>
      <c r="H34" s="77">
        <v>679.52736029313803</v>
      </c>
      <c r="I34" s="78">
        <v>3.5400000000000001E-2</v>
      </c>
      <c r="J34" s="78">
        <v>2.8000000000000001E-2</v>
      </c>
      <c r="K34" s="78">
        <v>2E-3</v>
      </c>
    </row>
    <row r="35" spans="2:11">
      <c r="B35" t="s">
        <v>719</v>
      </c>
      <c r="C35">
        <v>74235</v>
      </c>
      <c r="D35" t="s">
        <v>106</v>
      </c>
      <c r="E35" t="s">
        <v>720</v>
      </c>
      <c r="F35" s="77">
        <v>233055.86</v>
      </c>
      <c r="G35" s="77">
        <v>110.16382599999994</v>
      </c>
      <c r="H35" s="77">
        <v>931.20777534204899</v>
      </c>
      <c r="I35" s="78">
        <v>7.1400000000000005E-2</v>
      </c>
      <c r="J35" s="78">
        <v>3.8399999999999997E-2</v>
      </c>
      <c r="K35" s="78">
        <v>2.8E-3</v>
      </c>
    </row>
    <row r="36" spans="2:11">
      <c r="B36" s="79" t="s">
        <v>721</v>
      </c>
      <c r="C36" s="16"/>
      <c r="F36" s="81">
        <v>90513.49</v>
      </c>
      <c r="H36" s="81">
        <v>646.55071982789104</v>
      </c>
      <c r="J36" s="80">
        <v>2.6599999999999999E-2</v>
      </c>
      <c r="K36" s="80">
        <v>1.9E-3</v>
      </c>
    </row>
    <row r="37" spans="2:11">
      <c r="B37" t="s">
        <v>722</v>
      </c>
      <c r="C37">
        <v>74188</v>
      </c>
      <c r="D37" t="s">
        <v>106</v>
      </c>
      <c r="E37" t="s">
        <v>723</v>
      </c>
      <c r="F37" s="77">
        <v>7500.18</v>
      </c>
      <c r="G37" s="77">
        <v>997.68958999999904</v>
      </c>
      <c r="H37" s="77">
        <v>271.40302423600701</v>
      </c>
      <c r="I37" s="78">
        <v>1.7000000000000001E-2</v>
      </c>
      <c r="J37" s="78">
        <v>1.12E-2</v>
      </c>
      <c r="K37" s="78">
        <v>8.0000000000000004E-4</v>
      </c>
    </row>
    <row r="38" spans="2:11">
      <c r="B38" t="s">
        <v>724</v>
      </c>
      <c r="C38">
        <v>74189</v>
      </c>
      <c r="D38" t="s">
        <v>106</v>
      </c>
      <c r="E38" t="s">
        <v>725</v>
      </c>
      <c r="F38" s="77">
        <v>83013.31</v>
      </c>
      <c r="G38" s="77">
        <v>124.59683100000015</v>
      </c>
      <c r="H38" s="77">
        <v>375.14769559188397</v>
      </c>
      <c r="I38" s="78">
        <v>3.3099999999999997E-2</v>
      </c>
      <c r="J38" s="78">
        <v>1.55E-2</v>
      </c>
      <c r="K38" s="78">
        <v>1.1000000000000001E-3</v>
      </c>
    </row>
    <row r="39" spans="2:11">
      <c r="B39" s="79" t="s">
        <v>726</v>
      </c>
      <c r="C39" s="16"/>
      <c r="F39" s="81">
        <v>1006608.28</v>
      </c>
      <c r="H39" s="81">
        <v>4153.8505922013001</v>
      </c>
      <c r="J39" s="80">
        <v>0.1711</v>
      </c>
      <c r="K39" s="80">
        <v>1.24E-2</v>
      </c>
    </row>
    <row r="40" spans="2:11">
      <c r="B40" t="s">
        <v>727</v>
      </c>
      <c r="C40">
        <v>74242</v>
      </c>
      <c r="D40" t="s">
        <v>110</v>
      </c>
      <c r="E40" t="s">
        <v>728</v>
      </c>
      <c r="F40" s="77">
        <v>247331</v>
      </c>
      <c r="G40" s="77">
        <v>100</v>
      </c>
      <c r="H40" s="77">
        <v>992.19303960000002</v>
      </c>
      <c r="I40" s="78">
        <v>0.127</v>
      </c>
      <c r="J40" s="78">
        <v>4.0899999999999999E-2</v>
      </c>
      <c r="K40" s="78">
        <v>3.0000000000000001E-3</v>
      </c>
    </row>
    <row r="41" spans="2:11">
      <c r="B41" t="s">
        <v>729</v>
      </c>
      <c r="C41">
        <v>74256</v>
      </c>
      <c r="D41" t="s">
        <v>110</v>
      </c>
      <c r="E41" t="s">
        <v>720</v>
      </c>
      <c r="F41" s="77">
        <v>309734</v>
      </c>
      <c r="G41" s="77">
        <v>130.93348999999981</v>
      </c>
      <c r="H41" s="77">
        <v>1626.88647188303</v>
      </c>
      <c r="I41" s="78">
        <v>0.18</v>
      </c>
      <c r="J41" s="78">
        <v>6.7000000000000004E-2</v>
      </c>
      <c r="K41" s="78">
        <v>4.8999999999999998E-3</v>
      </c>
    </row>
    <row r="42" spans="2:11">
      <c r="B42" t="s">
        <v>730</v>
      </c>
      <c r="C42">
        <v>74237</v>
      </c>
      <c r="D42" t="s">
        <v>113</v>
      </c>
      <c r="E42" t="s">
        <v>731</v>
      </c>
      <c r="F42" s="77">
        <v>400220.28</v>
      </c>
      <c r="G42" s="77">
        <v>71.608848999999893</v>
      </c>
      <c r="H42" s="77">
        <v>1324.31822201568</v>
      </c>
      <c r="I42" s="78">
        <v>4.5373999999999998E-2</v>
      </c>
      <c r="J42" s="78">
        <v>5.4600000000000003E-2</v>
      </c>
      <c r="K42" s="78">
        <v>3.8999999999999998E-3</v>
      </c>
    </row>
    <row r="43" spans="2:11">
      <c r="B43" t="s">
        <v>732</v>
      </c>
      <c r="C43">
        <v>74247</v>
      </c>
      <c r="D43" t="s">
        <v>113</v>
      </c>
      <c r="E43" t="s">
        <v>733</v>
      </c>
      <c r="F43" s="77">
        <v>49323</v>
      </c>
      <c r="G43" s="77">
        <v>92.337641000000005</v>
      </c>
      <c r="H43" s="77">
        <v>210.45285870258999</v>
      </c>
      <c r="I43" s="78">
        <v>2.8799999999999999E-2</v>
      </c>
      <c r="J43" s="78">
        <v>8.6999999999999994E-3</v>
      </c>
      <c r="K43" s="78">
        <v>5.9999999999999995E-4</v>
      </c>
    </row>
    <row r="44" spans="2:11">
      <c r="B44" s="79" t="s">
        <v>734</v>
      </c>
      <c r="C44" s="16"/>
      <c r="F44" s="81">
        <v>678632.08</v>
      </c>
      <c r="H44" s="81">
        <v>3494.7176210240368</v>
      </c>
      <c r="J44" s="80">
        <v>0.14399999999999999</v>
      </c>
      <c r="K44" s="80">
        <v>1.04E-2</v>
      </c>
    </row>
    <row r="45" spans="2:11">
      <c r="B45" t="s">
        <v>735</v>
      </c>
      <c r="C45">
        <v>74205</v>
      </c>
      <c r="D45" t="s">
        <v>110</v>
      </c>
      <c r="E45" t="s">
        <v>736</v>
      </c>
      <c r="F45" s="77">
        <v>79211</v>
      </c>
      <c r="G45" s="77">
        <v>194.94876799999983</v>
      </c>
      <c r="H45" s="77">
        <v>619.47475655791698</v>
      </c>
      <c r="I45" s="78">
        <v>0.19639999999999999</v>
      </c>
      <c r="J45" s="78">
        <v>2.5499999999999998E-2</v>
      </c>
      <c r="K45" s="78">
        <v>1.8E-3</v>
      </c>
    </row>
    <row r="46" spans="2:11">
      <c r="B46" t="s">
        <v>737</v>
      </c>
      <c r="C46">
        <v>74207</v>
      </c>
      <c r="D46" t="s">
        <v>106</v>
      </c>
      <c r="E46" t="s">
        <v>738</v>
      </c>
      <c r="F46" s="77">
        <v>100144.28</v>
      </c>
      <c r="G46" s="77">
        <v>170.59735200000009</v>
      </c>
      <c r="H46" s="77">
        <v>619.64933772028201</v>
      </c>
      <c r="I46" s="78">
        <v>1.1111111111111111E-3</v>
      </c>
      <c r="J46" s="78">
        <v>2.5499999999999998E-2</v>
      </c>
      <c r="K46" s="78">
        <v>1.8E-3</v>
      </c>
    </row>
    <row r="47" spans="2:11">
      <c r="B47" t="s">
        <v>739</v>
      </c>
      <c r="C47">
        <v>74240</v>
      </c>
      <c r="D47" t="s">
        <v>110</v>
      </c>
      <c r="E47" t="s">
        <v>740</v>
      </c>
      <c r="F47" s="77">
        <v>355431.8</v>
      </c>
      <c r="G47" s="77">
        <v>112.22858799999968</v>
      </c>
      <c r="H47" s="77">
        <v>1600.2115564210701</v>
      </c>
      <c r="I47" s="78">
        <v>2.6239999999999999E-2</v>
      </c>
      <c r="J47" s="78">
        <v>6.59E-2</v>
      </c>
      <c r="K47" s="78">
        <v>4.7999999999999996E-3</v>
      </c>
    </row>
    <row r="48" spans="2:11">
      <c r="B48" t="s">
        <v>741</v>
      </c>
      <c r="C48">
        <v>74255</v>
      </c>
      <c r="D48" t="s">
        <v>113</v>
      </c>
      <c r="E48" t="s">
        <v>742</v>
      </c>
      <c r="F48" s="77">
        <v>143845</v>
      </c>
      <c r="G48" s="77">
        <v>98.599145000000036</v>
      </c>
      <c r="H48" s="77">
        <v>655.38197032476796</v>
      </c>
      <c r="I48" s="78">
        <v>0.107</v>
      </c>
      <c r="J48" s="78">
        <v>2.7E-2</v>
      </c>
      <c r="K48" s="78">
        <v>2E-3</v>
      </c>
    </row>
    <row r="49" spans="2:3">
      <c r="B49" t="s">
        <v>235</v>
      </c>
      <c r="C49" s="16"/>
    </row>
    <row r="50" spans="2:3">
      <c r="B50" t="s">
        <v>241</v>
      </c>
      <c r="C50" s="16"/>
    </row>
    <row r="51" spans="2:3">
      <c r="B51" t="s">
        <v>242</v>
      </c>
      <c r="C51" s="16"/>
    </row>
    <row r="52" spans="2:3">
      <c r="B52" t="s">
        <v>243</v>
      </c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9" ht="26.25" customHeight="1">
      <c r="B7" s="99" t="s">
        <v>141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22472.52</v>
      </c>
      <c r="H11" s="7"/>
      <c r="I11" s="75">
        <v>151.574161453795</v>
      </c>
      <c r="J11" s="7"/>
      <c r="K11" s="76">
        <v>1</v>
      </c>
      <c r="L11" s="76">
        <v>5.0000000000000001E-4</v>
      </c>
      <c r="M11" s="16"/>
      <c r="N11" s="16"/>
      <c r="O11" s="16"/>
      <c r="P11" s="16"/>
      <c r="BG11" s="16"/>
    </row>
    <row r="12" spans="2:59">
      <c r="B12" s="79" t="s">
        <v>743</v>
      </c>
      <c r="C12" s="16"/>
      <c r="D12" s="16"/>
      <c r="G12" s="81">
        <v>22472.52</v>
      </c>
      <c r="I12" s="81">
        <v>151.574161453795</v>
      </c>
      <c r="K12" s="80">
        <v>1</v>
      </c>
      <c r="L12" s="80">
        <v>5.0000000000000001E-4</v>
      </c>
    </row>
    <row r="13" spans="2:59">
      <c r="B13" t="s">
        <v>744</v>
      </c>
      <c r="C13" t="s">
        <v>745</v>
      </c>
      <c r="D13" t="s">
        <v>272</v>
      </c>
      <c r="E13" t="s">
        <v>106</v>
      </c>
      <c r="F13" t="s">
        <v>746</v>
      </c>
      <c r="G13" s="77">
        <v>22472.52</v>
      </c>
      <c r="H13" s="77">
        <v>185.9626999999999</v>
      </c>
      <c r="I13" s="77">
        <v>151.574161453795</v>
      </c>
      <c r="J13" s="78">
        <v>0</v>
      </c>
      <c r="K13" s="78">
        <v>1</v>
      </c>
      <c r="L13" s="78">
        <v>5.0000000000000001E-4</v>
      </c>
    </row>
    <row r="14" spans="2:59">
      <c r="B14" s="79" t="s">
        <v>608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228</v>
      </c>
      <c r="C15" t="s">
        <v>228</v>
      </c>
      <c r="D15" t="s">
        <v>228</v>
      </c>
      <c r="E15" t="s">
        <v>228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235</v>
      </c>
      <c r="C16" s="16"/>
      <c r="D16" s="16"/>
    </row>
    <row r="17" spans="2:4">
      <c r="B17" t="s">
        <v>241</v>
      </c>
      <c r="C17" s="16"/>
      <c r="D17" s="16"/>
    </row>
    <row r="18" spans="2:4">
      <c r="B18" t="s">
        <v>242</v>
      </c>
      <c r="C18" s="16"/>
      <c r="D18" s="16"/>
    </row>
    <row r="19" spans="2:4">
      <c r="B19" t="s">
        <v>243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2" ht="26.25" customHeight="1">
      <c r="B7" s="99" t="s">
        <v>142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609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228</v>
      </c>
      <c r="C14" t="s">
        <v>228</v>
      </c>
      <c r="D14" t="s">
        <v>228</v>
      </c>
      <c r="E14" t="s">
        <v>228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610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228</v>
      </c>
      <c r="C16" t="s">
        <v>228</v>
      </c>
      <c r="D16" t="s">
        <v>228</v>
      </c>
      <c r="E16" t="s">
        <v>228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747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228</v>
      </c>
      <c r="C18" t="s">
        <v>228</v>
      </c>
      <c r="D18" t="s">
        <v>228</v>
      </c>
      <c r="E18" t="s">
        <v>228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611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228</v>
      </c>
      <c r="C20" t="s">
        <v>228</v>
      </c>
      <c r="D20" t="s">
        <v>228</v>
      </c>
      <c r="E20" t="s">
        <v>228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249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228</v>
      </c>
      <c r="C22" t="s">
        <v>228</v>
      </c>
      <c r="D22" t="s">
        <v>228</v>
      </c>
      <c r="E22" t="s">
        <v>228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609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228</v>
      </c>
      <c r="C25" t="s">
        <v>228</v>
      </c>
      <c r="D25" t="s">
        <v>228</v>
      </c>
      <c r="E25" t="s">
        <v>228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612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228</v>
      </c>
      <c r="C27" t="s">
        <v>228</v>
      </c>
      <c r="D27" t="s">
        <v>228</v>
      </c>
      <c r="E27" t="s">
        <v>228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611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228</v>
      </c>
      <c r="C29" t="s">
        <v>228</v>
      </c>
      <c r="D29" t="s">
        <v>228</v>
      </c>
      <c r="E29" t="s">
        <v>228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613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228</v>
      </c>
      <c r="C31" t="s">
        <v>228</v>
      </c>
      <c r="D31" t="s">
        <v>228</v>
      </c>
      <c r="E31" t="s">
        <v>228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249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228</v>
      </c>
      <c r="C33" t="s">
        <v>228</v>
      </c>
      <c r="D33" t="s">
        <v>228</v>
      </c>
      <c r="E33" t="s">
        <v>228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235</v>
      </c>
      <c r="C34" s="16"/>
      <c r="D34" s="16"/>
    </row>
    <row r="35" spans="2:12">
      <c r="B35" t="s">
        <v>241</v>
      </c>
      <c r="C35" s="16"/>
      <c r="D35" s="16"/>
    </row>
    <row r="36" spans="2:12">
      <c r="B36" t="s">
        <v>242</v>
      </c>
      <c r="C36" s="16"/>
      <c r="D36" s="16"/>
    </row>
    <row r="37" spans="2:12">
      <c r="B37" t="s">
        <v>243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6"/>
  <sheetViews>
    <sheetView rightToLeft="1" workbookViewId="0">
      <selection activeCell="J16" sqref="J1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9" t="s">
        <v>47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36707.34435229806</v>
      </c>
      <c r="K11" s="76">
        <f>J11/$J$11</f>
        <v>1</v>
      </c>
      <c r="L11" s="76">
        <f>J11/'סכום נכסי הקרן'!$C$42</f>
        <v>0.10899021283678394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f>J13+J16</f>
        <v>36707.34435229806</v>
      </c>
      <c r="K12" s="80">
        <f t="shared" ref="K12:K37" si="0">J12/$J$11</f>
        <v>1</v>
      </c>
      <c r="L12" s="80">
        <f>J12/'סכום נכסי הקרן'!$C$42</f>
        <v>0.10899021283678394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10178.351570000061</v>
      </c>
      <c r="K13" s="80">
        <f t="shared" si="0"/>
        <v>0.27728379019504978</v>
      </c>
      <c r="L13" s="80">
        <f>J13/'סכום נכסי הקרן'!$C$42</f>
        <v>3.022121930954862E-2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62.791879999999999</v>
      </c>
      <c r="K14" s="78">
        <f t="shared" si="0"/>
        <v>1.7106080842393852E-3</v>
      </c>
      <c r="L14" s="78">
        <f>J14/'סכום נכסי הקרן'!$C$42</f>
        <v>1.8643953918157381E-4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f>8662.71289+1452.84680000006</f>
        <v>10115.55969000006</v>
      </c>
      <c r="K15" s="78">
        <f t="shared" si="0"/>
        <v>0.27557318211081039</v>
      </c>
      <c r="L15" s="78">
        <f>J15/'סכום נכסי הקרן'!$C$42</f>
        <v>3.0034779770367042E-2</v>
      </c>
    </row>
    <row r="16" spans="2:13">
      <c r="B16" s="79" t="s">
        <v>214</v>
      </c>
      <c r="D16" s="16"/>
      <c r="I16" s="80">
        <v>0</v>
      </c>
      <c r="J16" s="81">
        <v>26528.992782297999</v>
      </c>
      <c r="K16" s="80">
        <f t="shared" si="0"/>
        <v>0.72271620980495022</v>
      </c>
      <c r="L16" s="80">
        <f>J16/'סכום נכסי הקרן'!$C$42</f>
        <v>7.876899352723532E-2</v>
      </c>
    </row>
    <row r="17" spans="2:12">
      <c r="B17" t="s">
        <v>215</v>
      </c>
      <c r="C17" t="s">
        <v>216</v>
      </c>
      <c r="D17" t="s">
        <v>213</v>
      </c>
      <c r="E17" t="s">
        <v>209</v>
      </c>
      <c r="F17" t="s">
        <v>210</v>
      </c>
      <c r="G17" t="s">
        <v>110</v>
      </c>
      <c r="H17" s="78">
        <v>0</v>
      </c>
      <c r="I17" s="78">
        <v>0</v>
      </c>
      <c r="J17" s="77">
        <v>4155.1543437959999</v>
      </c>
      <c r="K17" s="78">
        <f t="shared" si="0"/>
        <v>0.11319681162213706</v>
      </c>
      <c r="L17" s="78">
        <f>J17/'סכום נכסי הקרן'!$C$42</f>
        <v>1.2337344591142056E-2</v>
      </c>
    </row>
    <row r="18" spans="2:12">
      <c r="B18" t="s">
        <v>217</v>
      </c>
      <c r="C18" t="s">
        <v>218</v>
      </c>
      <c r="D18" t="s">
        <v>208</v>
      </c>
      <c r="E18" t="s">
        <v>209</v>
      </c>
      <c r="F18" t="s">
        <v>210</v>
      </c>
      <c r="G18" t="s">
        <v>106</v>
      </c>
      <c r="H18" s="78">
        <v>0</v>
      </c>
      <c r="I18" s="78">
        <v>0</v>
      </c>
      <c r="J18" s="77">
        <v>551.08750437000003</v>
      </c>
      <c r="K18" s="78">
        <f t="shared" si="0"/>
        <v>1.501300391226747E-2</v>
      </c>
      <c r="L18" s="78">
        <f>J18/'סכום נכסי הקרן'!$C$42</f>
        <v>1.6362704917175016E-3</v>
      </c>
    </row>
    <row r="19" spans="2:12">
      <c r="B19" t="s">
        <v>219</v>
      </c>
      <c r="C19" t="s">
        <v>220</v>
      </c>
      <c r="D19" t="s">
        <v>213</v>
      </c>
      <c r="E19" t="s">
        <v>209</v>
      </c>
      <c r="F19" t="s">
        <v>210</v>
      </c>
      <c r="G19" t="s">
        <v>106</v>
      </c>
      <c r="H19" s="78">
        <v>0</v>
      </c>
      <c r="I19" s="78">
        <v>0</v>
      </c>
      <c r="J19" s="77">
        <v>21461.150977109999</v>
      </c>
      <c r="K19" s="78">
        <f t="shared" si="0"/>
        <v>0.58465550575211866</v>
      </c>
      <c r="L19" s="78">
        <f>J19/'סכום נכסי הקרן'!$C$42</f>
        <v>6.3721728008120967E-2</v>
      </c>
    </row>
    <row r="20" spans="2:12">
      <c r="B20" t="s">
        <v>221</v>
      </c>
      <c r="C20" t="s">
        <v>222</v>
      </c>
      <c r="D20" t="s">
        <v>213</v>
      </c>
      <c r="E20" t="s">
        <v>209</v>
      </c>
      <c r="F20" t="s">
        <v>210</v>
      </c>
      <c r="G20" t="s">
        <v>203</v>
      </c>
      <c r="H20" s="78">
        <v>0</v>
      </c>
      <c r="I20" s="78">
        <v>0</v>
      </c>
      <c r="J20" s="77">
        <v>13.260547259999999</v>
      </c>
      <c r="K20" s="78">
        <f t="shared" si="0"/>
        <v>3.6125052067869967E-4</v>
      </c>
      <c r="L20" s="78">
        <f>J20/'סכום נכסי הקרן'!$C$42</f>
        <v>3.9372771136170491E-5</v>
      </c>
    </row>
    <row r="21" spans="2:12">
      <c r="B21" t="s">
        <v>223</v>
      </c>
      <c r="C21" t="s">
        <v>224</v>
      </c>
      <c r="D21" t="s">
        <v>213</v>
      </c>
      <c r="E21" t="s">
        <v>209</v>
      </c>
      <c r="F21" t="s">
        <v>210</v>
      </c>
      <c r="G21" t="s">
        <v>113</v>
      </c>
      <c r="H21" s="78">
        <v>0</v>
      </c>
      <c r="I21" s="78">
        <v>0</v>
      </c>
      <c r="J21" s="77">
        <v>244.987087062</v>
      </c>
      <c r="K21" s="78">
        <f t="shared" si="0"/>
        <v>6.6740618637714825E-3</v>
      </c>
      <c r="L21" s="78">
        <f>J21/'סכום נכסי הקרן'!$C$42</f>
        <v>7.2740742301831678E-4</v>
      </c>
    </row>
    <row r="22" spans="2:12">
      <c r="B22" t="s">
        <v>225</v>
      </c>
      <c r="C22" t="s">
        <v>226</v>
      </c>
      <c r="D22" t="s">
        <v>213</v>
      </c>
      <c r="E22" t="s">
        <v>209</v>
      </c>
      <c r="F22" t="s">
        <v>210</v>
      </c>
      <c r="G22" t="s">
        <v>202</v>
      </c>
      <c r="H22" s="78">
        <v>0</v>
      </c>
      <c r="I22" s="78">
        <v>0</v>
      </c>
      <c r="J22" s="77">
        <v>103.3523227</v>
      </c>
      <c r="K22" s="78">
        <f t="shared" si="0"/>
        <v>2.8155761339768411E-3</v>
      </c>
      <c r="L22" s="78">
        <f>J22/'סכום נכסי הקרן'!$C$42</f>
        <v>3.0687024210030518E-4</v>
      </c>
    </row>
    <row r="23" spans="2:12">
      <c r="B23" s="79" t="s">
        <v>227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228</v>
      </c>
      <c r="C24" t="s">
        <v>228</v>
      </c>
      <c r="D24" s="16"/>
      <c r="E24" t="s">
        <v>228</v>
      </c>
      <c r="G24" t="s">
        <v>228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229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228</v>
      </c>
      <c r="C26" t="s">
        <v>228</v>
      </c>
      <c r="D26" s="16"/>
      <c r="E26" t="s">
        <v>228</v>
      </c>
      <c r="G26" t="s">
        <v>228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230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228</v>
      </c>
      <c r="C28" t="s">
        <v>228</v>
      </c>
      <c r="D28" s="16"/>
      <c r="E28" t="s">
        <v>228</v>
      </c>
      <c r="G28" t="s">
        <v>228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231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228</v>
      </c>
      <c r="C30" t="s">
        <v>228</v>
      </c>
      <c r="D30" s="16"/>
      <c r="E30" t="s">
        <v>228</v>
      </c>
      <c r="G30" t="s">
        <v>228</v>
      </c>
      <c r="H30" s="78">
        <v>0</v>
      </c>
      <c r="I30" s="78">
        <v>0</v>
      </c>
      <c r="J30" s="77">
        <v>0</v>
      </c>
      <c r="K30" s="78">
        <f t="shared" si="0"/>
        <v>0</v>
      </c>
      <c r="L30" s="78">
        <f>J30/'סכום נכסי הקרן'!$C$42</f>
        <v>0</v>
      </c>
    </row>
    <row r="31" spans="2:12">
      <c r="B31" s="79" t="s">
        <v>232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228</v>
      </c>
      <c r="C32" t="s">
        <v>228</v>
      </c>
      <c r="D32" s="16"/>
      <c r="E32" t="s">
        <v>228</v>
      </c>
      <c r="G32" t="s">
        <v>228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12">
      <c r="B33" s="79" t="s">
        <v>233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s="79" t="s">
        <v>234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t="s">
        <v>228</v>
      </c>
      <c r="C35" t="s">
        <v>228</v>
      </c>
      <c r="D35" s="16"/>
      <c r="E35" t="s">
        <v>228</v>
      </c>
      <c r="G35" t="s">
        <v>228</v>
      </c>
      <c r="H35" s="78">
        <v>0</v>
      </c>
      <c r="I35" s="78">
        <v>0</v>
      </c>
      <c r="J35" s="77">
        <v>0</v>
      </c>
      <c r="K35" s="78">
        <f t="shared" si="0"/>
        <v>0</v>
      </c>
      <c r="L35" s="78">
        <f>J35/'סכום נכסי הקרן'!$C$42</f>
        <v>0</v>
      </c>
    </row>
    <row r="36" spans="2:12">
      <c r="B36" s="79" t="s">
        <v>232</v>
      </c>
      <c r="D36" s="16"/>
      <c r="I36" s="80">
        <v>0</v>
      </c>
      <c r="J36" s="81">
        <v>0</v>
      </c>
      <c r="K36" s="80">
        <f t="shared" si="0"/>
        <v>0</v>
      </c>
      <c r="L36" s="80">
        <f>J36/'סכום נכסי הקרן'!$C$42</f>
        <v>0</v>
      </c>
    </row>
    <row r="37" spans="2:12">
      <c r="B37" t="s">
        <v>228</v>
      </c>
      <c r="C37" t="s">
        <v>228</v>
      </c>
      <c r="D37" s="16"/>
      <c r="E37" t="s">
        <v>228</v>
      </c>
      <c r="G37" t="s">
        <v>228</v>
      </c>
      <c r="H37" s="78">
        <v>0</v>
      </c>
      <c r="I37" s="78">
        <v>0</v>
      </c>
      <c r="J37" s="77">
        <v>0</v>
      </c>
      <c r="K37" s="78">
        <f t="shared" si="0"/>
        <v>0</v>
      </c>
      <c r="L37" s="78">
        <f>J37/'סכום נכסי הקרן'!$C$42</f>
        <v>0</v>
      </c>
    </row>
    <row r="38" spans="2:12">
      <c r="B38" t="s">
        <v>235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E486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49" ht="26.25" customHeight="1">
      <c r="B7" s="99" t="s">
        <v>143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-3594880</v>
      </c>
      <c r="H11" s="7"/>
      <c r="I11" s="75">
        <v>184.55249765592313</v>
      </c>
      <c r="J11" s="76">
        <v>1</v>
      </c>
      <c r="K11" s="76">
        <v>5.9999999999999995E-4</v>
      </c>
      <c r="AW11" s="16"/>
    </row>
    <row r="12" spans="2:49">
      <c r="B12" s="79" t="s">
        <v>204</v>
      </c>
      <c r="C12" s="16"/>
      <c r="D12" s="16"/>
      <c r="G12" s="81">
        <v>-3594880</v>
      </c>
      <c r="I12" s="81">
        <v>184.55249765592313</v>
      </c>
      <c r="J12" s="80">
        <v>1</v>
      </c>
      <c r="K12" s="80">
        <v>5.9999999999999995E-4</v>
      </c>
    </row>
    <row r="13" spans="2:49">
      <c r="B13" s="79" t="s">
        <v>609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228</v>
      </c>
      <c r="C14" t="s">
        <v>228</v>
      </c>
      <c r="D14" t="s">
        <v>228</v>
      </c>
      <c r="E14" t="s">
        <v>228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610</v>
      </c>
      <c r="C15" s="16"/>
      <c r="D15" s="16"/>
      <c r="G15" s="81">
        <v>-3368058</v>
      </c>
      <c r="I15" s="81">
        <v>193.24218483140859</v>
      </c>
      <c r="J15" s="80">
        <v>1.0470999999999999</v>
      </c>
      <c r="K15" s="80">
        <v>5.9999999999999995E-4</v>
      </c>
    </row>
    <row r="16" spans="2:49">
      <c r="B16" t="s">
        <v>748</v>
      </c>
      <c r="C16" t="s">
        <v>749</v>
      </c>
      <c r="D16" t="s">
        <v>123</v>
      </c>
      <c r="E16" t="s">
        <v>110</v>
      </c>
      <c r="F16" t="s">
        <v>750</v>
      </c>
      <c r="G16" s="77">
        <v>-2619670</v>
      </c>
      <c r="H16" s="77">
        <v>-3.5001088967427307</v>
      </c>
      <c r="I16" s="77">
        <v>91.691302735300297</v>
      </c>
      <c r="J16" s="78">
        <v>0.49680000000000002</v>
      </c>
      <c r="K16" s="78">
        <v>2.9999999999999997E-4</v>
      </c>
    </row>
    <row r="17" spans="2:11">
      <c r="B17" t="s">
        <v>751</v>
      </c>
      <c r="C17" t="s">
        <v>752</v>
      </c>
      <c r="D17" t="s">
        <v>123</v>
      </c>
      <c r="E17" t="s">
        <v>106</v>
      </c>
      <c r="F17" t="s">
        <v>692</v>
      </c>
      <c r="G17" s="77">
        <v>1800000</v>
      </c>
      <c r="H17" s="77">
        <v>-3.2711935118835944</v>
      </c>
      <c r="I17" s="77">
        <v>-58.881483213904701</v>
      </c>
      <c r="J17" s="78">
        <v>-0.31909999999999999</v>
      </c>
      <c r="K17" s="78">
        <v>-2.0000000000000001E-4</v>
      </c>
    </row>
    <row r="18" spans="2:11">
      <c r="B18" t="s">
        <v>753</v>
      </c>
      <c r="C18" t="s">
        <v>754</v>
      </c>
      <c r="D18" t="s">
        <v>123</v>
      </c>
      <c r="E18" t="s">
        <v>106</v>
      </c>
      <c r="F18" t="s">
        <v>750</v>
      </c>
      <c r="G18" s="77">
        <v>-1960000</v>
      </c>
      <c r="H18" s="77">
        <v>-6.6123363185361228</v>
      </c>
      <c r="I18" s="77">
        <v>129.60179184330801</v>
      </c>
      <c r="J18" s="78">
        <v>0.70220000000000005</v>
      </c>
      <c r="K18" s="78">
        <v>4.0000000000000002E-4</v>
      </c>
    </row>
    <row r="19" spans="2:11">
      <c r="B19" t="s">
        <v>755</v>
      </c>
      <c r="C19" t="s">
        <v>756</v>
      </c>
      <c r="D19" t="s">
        <v>123</v>
      </c>
      <c r="E19" t="s">
        <v>106</v>
      </c>
      <c r="F19" t="s">
        <v>750</v>
      </c>
      <c r="G19" s="77">
        <v>-224000</v>
      </c>
      <c r="H19" s="77">
        <v>-6.5731044535614283</v>
      </c>
      <c r="I19" s="77">
        <v>14.723753975977599</v>
      </c>
      <c r="J19" s="78">
        <v>7.9799999999999996E-2</v>
      </c>
      <c r="K19" s="78">
        <v>0</v>
      </c>
    </row>
    <row r="20" spans="2:11">
      <c r="B20" t="s">
        <v>757</v>
      </c>
      <c r="C20" t="s">
        <v>758</v>
      </c>
      <c r="D20" t="s">
        <v>123</v>
      </c>
      <c r="E20" t="s">
        <v>113</v>
      </c>
      <c r="F20" t="s">
        <v>750</v>
      </c>
      <c r="G20" s="77">
        <v>-364388</v>
      </c>
      <c r="H20" s="77">
        <v>-4.4202387265023546</v>
      </c>
      <c r="I20" s="77">
        <v>16.1068194907274</v>
      </c>
      <c r="J20" s="78">
        <v>8.7300000000000003E-2</v>
      </c>
      <c r="K20" s="78">
        <v>0</v>
      </c>
    </row>
    <row r="21" spans="2:11">
      <c r="B21" s="79" t="s">
        <v>747</v>
      </c>
      <c r="C21" s="16"/>
      <c r="D21" s="16"/>
      <c r="G21" s="81">
        <v>-226822</v>
      </c>
      <c r="I21" s="81">
        <v>-8.6896871754854601</v>
      </c>
      <c r="J21" s="80">
        <v>-4.7100000000000003E-2</v>
      </c>
      <c r="K21" s="80">
        <v>0</v>
      </c>
    </row>
    <row r="22" spans="2:11">
      <c r="B22" t="s">
        <v>759</v>
      </c>
      <c r="C22" t="s">
        <v>760</v>
      </c>
      <c r="D22" t="s">
        <v>123</v>
      </c>
      <c r="E22" t="s">
        <v>113</v>
      </c>
      <c r="F22" t="s">
        <v>750</v>
      </c>
      <c r="G22" s="77">
        <v>-226822</v>
      </c>
      <c r="H22" s="77">
        <v>3.8310601156349295</v>
      </c>
      <c r="I22" s="77">
        <v>-8.6896871754854601</v>
      </c>
      <c r="J22" s="78">
        <v>-4.7100000000000003E-2</v>
      </c>
      <c r="K22" s="78">
        <v>0</v>
      </c>
    </row>
    <row r="23" spans="2:11">
      <c r="B23" s="79" t="s">
        <v>611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228</v>
      </c>
      <c r="C24" t="s">
        <v>228</v>
      </c>
      <c r="D24" t="s">
        <v>228</v>
      </c>
      <c r="E24" t="s">
        <v>228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249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228</v>
      </c>
      <c r="C26" t="s">
        <v>228</v>
      </c>
      <c r="D26" t="s">
        <v>228</v>
      </c>
      <c r="E26" t="s">
        <v>228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233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s="79" t="s">
        <v>609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228</v>
      </c>
      <c r="C29" t="s">
        <v>228</v>
      </c>
      <c r="D29" t="s">
        <v>228</v>
      </c>
      <c r="E29" t="s">
        <v>228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612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228</v>
      </c>
      <c r="C31" t="s">
        <v>228</v>
      </c>
      <c r="D31" t="s">
        <v>228</v>
      </c>
      <c r="E31" t="s">
        <v>228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611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228</v>
      </c>
      <c r="C33" t="s">
        <v>228</v>
      </c>
      <c r="D33" t="s">
        <v>228</v>
      </c>
      <c r="E33" t="s">
        <v>228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249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228</v>
      </c>
      <c r="C35" t="s">
        <v>228</v>
      </c>
      <c r="D35" t="s">
        <v>228</v>
      </c>
      <c r="E35" t="s">
        <v>228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t="s">
        <v>235</v>
      </c>
      <c r="C36" s="16"/>
      <c r="D36" s="16"/>
    </row>
    <row r="37" spans="2:11">
      <c r="B37" t="s">
        <v>241</v>
      </c>
      <c r="C37" s="16"/>
      <c r="D37" s="16"/>
    </row>
    <row r="38" spans="2:11">
      <c r="B38" t="s">
        <v>242</v>
      </c>
      <c r="C38" s="16"/>
      <c r="D38" s="16"/>
    </row>
    <row r="39" spans="2:11">
      <c r="B39" t="s">
        <v>243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78" ht="26.25" customHeight="1">
      <c r="B7" s="99" t="s">
        <v>145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639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228</v>
      </c>
      <c r="C14" t="s">
        <v>228</v>
      </c>
      <c r="D14" s="16"/>
      <c r="E14" t="s">
        <v>228</v>
      </c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640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228</v>
      </c>
      <c r="C16" t="s">
        <v>228</v>
      </c>
      <c r="D16" s="16"/>
      <c r="E16" t="s">
        <v>228</v>
      </c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641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228</v>
      </c>
      <c r="C18" t="s">
        <v>228</v>
      </c>
      <c r="D18" s="16"/>
      <c r="E18" t="s">
        <v>228</v>
      </c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228</v>
      </c>
      <c r="C19" t="s">
        <v>228</v>
      </c>
      <c r="D19" s="16"/>
      <c r="E19" t="s">
        <v>228</v>
      </c>
      <c r="H19" s="77">
        <v>0</v>
      </c>
      <c r="I19" t="s">
        <v>228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228</v>
      </c>
      <c r="C20" t="s">
        <v>228</v>
      </c>
      <c r="D20" s="16"/>
      <c r="E20" t="s">
        <v>228</v>
      </c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228</v>
      </c>
      <c r="C21" t="s">
        <v>228</v>
      </c>
      <c r="D21" s="16"/>
      <c r="E21" t="s">
        <v>228</v>
      </c>
      <c r="H21" s="77">
        <v>0</v>
      </c>
      <c r="I21" t="s">
        <v>228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233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639</v>
      </c>
      <c r="D23" s="16"/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228</v>
      </c>
      <c r="C24" t="s">
        <v>228</v>
      </c>
      <c r="D24" s="16"/>
      <c r="E24" t="s">
        <v>228</v>
      </c>
      <c r="H24" s="77">
        <v>0</v>
      </c>
      <c r="I24" t="s">
        <v>228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640</v>
      </c>
      <c r="D25" s="16"/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228</v>
      </c>
      <c r="C26" t="s">
        <v>228</v>
      </c>
      <c r="D26" s="16"/>
      <c r="E26" t="s">
        <v>228</v>
      </c>
      <c r="H26" s="77">
        <v>0</v>
      </c>
      <c r="I26" t="s">
        <v>228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641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228</v>
      </c>
      <c r="C28" t="s">
        <v>228</v>
      </c>
      <c r="D28" s="16"/>
      <c r="E28" t="s">
        <v>228</v>
      </c>
      <c r="H28" s="77">
        <v>0</v>
      </c>
      <c r="I28" t="s">
        <v>228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228</v>
      </c>
      <c r="C29" t="s">
        <v>228</v>
      </c>
      <c r="D29" s="16"/>
      <c r="E29" t="s">
        <v>228</v>
      </c>
      <c r="H29" s="77">
        <v>0</v>
      </c>
      <c r="I29" t="s">
        <v>228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228</v>
      </c>
      <c r="C30" t="s">
        <v>228</v>
      </c>
      <c r="D30" s="16"/>
      <c r="E30" t="s">
        <v>228</v>
      </c>
      <c r="H30" s="77">
        <v>0</v>
      </c>
      <c r="I30" t="s">
        <v>228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228</v>
      </c>
      <c r="C31" t="s">
        <v>228</v>
      </c>
      <c r="D31" s="16"/>
      <c r="E31" t="s">
        <v>228</v>
      </c>
      <c r="H31" s="77">
        <v>0</v>
      </c>
      <c r="I31" t="s">
        <v>228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235</v>
      </c>
      <c r="D32" s="16"/>
    </row>
    <row r="33" spans="2:4">
      <c r="B33" t="s">
        <v>241</v>
      </c>
      <c r="D33" s="16"/>
    </row>
    <row r="34" spans="2:4">
      <c r="B34" t="s">
        <v>242</v>
      </c>
      <c r="D34" s="16"/>
    </row>
    <row r="35" spans="2:4">
      <c r="B35" t="s">
        <v>243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5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9" t="s">
        <v>146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0.1</v>
      </c>
      <c r="J11" s="18"/>
      <c r="K11" s="18"/>
      <c r="L11" s="18"/>
      <c r="M11" s="76">
        <v>4.7999999999999996E-3</v>
      </c>
      <c r="N11" s="75">
        <v>416573.34</v>
      </c>
      <c r="O11" s="7"/>
      <c r="P11" s="75">
        <v>911.36344873930443</v>
      </c>
      <c r="Q11" s="76">
        <v>1</v>
      </c>
      <c r="R11" s="76">
        <v>2.7000000000000001E-3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0.39</v>
      </c>
      <c r="M12" s="80">
        <v>1.77E-2</v>
      </c>
      <c r="N12" s="81">
        <v>234816.34</v>
      </c>
      <c r="P12" s="81">
        <v>245.99994619660441</v>
      </c>
      <c r="Q12" s="80">
        <v>0.26989999999999997</v>
      </c>
      <c r="R12" s="80">
        <v>6.9999999999999999E-4</v>
      </c>
    </row>
    <row r="13" spans="2:60">
      <c r="B13" s="79" t="s">
        <v>761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228</v>
      </c>
      <c r="D14" t="s">
        <v>228</v>
      </c>
      <c r="F14" t="s">
        <v>228</v>
      </c>
      <c r="I14" s="77">
        <v>0</v>
      </c>
      <c r="J14" t="s">
        <v>228</v>
      </c>
      <c r="K14" t="s">
        <v>228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762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228</v>
      </c>
      <c r="D16" t="s">
        <v>228</v>
      </c>
      <c r="F16" t="s">
        <v>228</v>
      </c>
      <c r="I16" s="77">
        <v>0</v>
      </c>
      <c r="J16" t="s">
        <v>228</v>
      </c>
      <c r="K16" t="s">
        <v>228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763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228</v>
      </c>
      <c r="D18" t="s">
        <v>228</v>
      </c>
      <c r="F18" t="s">
        <v>228</v>
      </c>
      <c r="I18" s="77">
        <v>0</v>
      </c>
      <c r="J18" t="s">
        <v>228</v>
      </c>
      <c r="K18" t="s">
        <v>228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764</v>
      </c>
      <c r="I19" s="81">
        <v>0.39</v>
      </c>
      <c r="M19" s="80">
        <v>1.77E-2</v>
      </c>
      <c r="N19" s="81">
        <v>234816.34</v>
      </c>
      <c r="P19" s="81">
        <v>245.99994619660441</v>
      </c>
      <c r="Q19" s="80">
        <v>0.26989999999999997</v>
      </c>
      <c r="R19" s="80">
        <v>6.9999999999999999E-4</v>
      </c>
    </row>
    <row r="20" spans="2:18">
      <c r="B20" t="s">
        <v>765</v>
      </c>
      <c r="C20" t="s">
        <v>766</v>
      </c>
      <c r="D20" t="s">
        <v>767</v>
      </c>
      <c r="E20" t="s">
        <v>658</v>
      </c>
      <c r="F20" t="s">
        <v>768</v>
      </c>
      <c r="G20" t="s">
        <v>769</v>
      </c>
      <c r="H20" t="s">
        <v>770</v>
      </c>
      <c r="I20" s="77">
        <v>0</v>
      </c>
      <c r="J20" t="s">
        <v>659</v>
      </c>
      <c r="K20" t="s">
        <v>102</v>
      </c>
      <c r="L20" s="78">
        <v>7.0000000000000007E-2</v>
      </c>
      <c r="M20" s="78">
        <v>0</v>
      </c>
      <c r="N20" s="77">
        <v>186274.34</v>
      </c>
      <c r="O20" s="77">
        <v>105.30862099999979</v>
      </c>
      <c r="P20" s="77">
        <v>196.16293873085101</v>
      </c>
      <c r="Q20" s="78">
        <v>0.2152</v>
      </c>
      <c r="R20" s="78">
        <v>5.9999999999999995E-4</v>
      </c>
    </row>
    <row r="21" spans="2:18">
      <c r="B21" t="s">
        <v>771</v>
      </c>
      <c r="C21" t="s">
        <v>766</v>
      </c>
      <c r="D21" t="s">
        <v>772</v>
      </c>
      <c r="E21" t="s">
        <v>673</v>
      </c>
      <c r="F21" t="s">
        <v>228</v>
      </c>
      <c r="G21" t="s">
        <v>773</v>
      </c>
      <c r="H21" t="s">
        <v>586</v>
      </c>
      <c r="I21" s="77">
        <v>1.91</v>
      </c>
      <c r="J21" t="s">
        <v>357</v>
      </c>
      <c r="K21" t="s">
        <v>102</v>
      </c>
      <c r="L21" s="78">
        <v>0.10249999999999999</v>
      </c>
      <c r="M21" s="78">
        <v>8.7300000000000003E-2</v>
      </c>
      <c r="N21" s="77">
        <v>48542</v>
      </c>
      <c r="O21" s="77">
        <v>102.66780821917803</v>
      </c>
      <c r="P21" s="77">
        <v>49.837007465753402</v>
      </c>
      <c r="Q21" s="78">
        <v>5.4699999999999999E-2</v>
      </c>
      <c r="R21" s="78">
        <v>1E-4</v>
      </c>
    </row>
    <row r="22" spans="2:18">
      <c r="B22" s="79" t="s">
        <v>774</v>
      </c>
      <c r="I22" s="81">
        <v>0</v>
      </c>
      <c r="M22" s="80">
        <v>0</v>
      </c>
      <c r="N22" s="81">
        <v>0</v>
      </c>
      <c r="P22" s="81">
        <v>0</v>
      </c>
      <c r="Q22" s="80">
        <v>0</v>
      </c>
      <c r="R22" s="80">
        <v>0</v>
      </c>
    </row>
    <row r="23" spans="2:18">
      <c r="B23" t="s">
        <v>228</v>
      </c>
      <c r="D23" t="s">
        <v>228</v>
      </c>
      <c r="F23" t="s">
        <v>228</v>
      </c>
      <c r="I23" s="77">
        <v>0</v>
      </c>
      <c r="J23" t="s">
        <v>228</v>
      </c>
      <c r="K23" t="s">
        <v>228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</row>
    <row r="24" spans="2:18">
      <c r="B24" s="79" t="s">
        <v>775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s="79" t="s">
        <v>776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t="s">
        <v>228</v>
      </c>
      <c r="D26" t="s">
        <v>228</v>
      </c>
      <c r="F26" t="s">
        <v>228</v>
      </c>
      <c r="I26" s="77">
        <v>0</v>
      </c>
      <c r="J26" t="s">
        <v>228</v>
      </c>
      <c r="K26" t="s">
        <v>228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</row>
    <row r="27" spans="2:18">
      <c r="B27" s="79" t="s">
        <v>777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228</v>
      </c>
      <c r="D28" t="s">
        <v>228</v>
      </c>
      <c r="F28" t="s">
        <v>228</v>
      </c>
      <c r="I28" s="77">
        <v>0</v>
      </c>
      <c r="J28" t="s">
        <v>228</v>
      </c>
      <c r="K28" t="s">
        <v>228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778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228</v>
      </c>
      <c r="D30" t="s">
        <v>228</v>
      </c>
      <c r="F30" t="s">
        <v>228</v>
      </c>
      <c r="I30" s="77">
        <v>0</v>
      </c>
      <c r="J30" t="s">
        <v>228</v>
      </c>
      <c r="K30" t="s">
        <v>228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779</v>
      </c>
      <c r="I31" s="81">
        <v>0</v>
      </c>
      <c r="M31" s="80">
        <v>0</v>
      </c>
      <c r="N31" s="81">
        <v>0</v>
      </c>
      <c r="P31" s="81">
        <v>0</v>
      </c>
      <c r="Q31" s="80">
        <v>0</v>
      </c>
      <c r="R31" s="80">
        <v>0</v>
      </c>
    </row>
    <row r="32" spans="2:18">
      <c r="B32" t="s">
        <v>228</v>
      </c>
      <c r="D32" t="s">
        <v>228</v>
      </c>
      <c r="F32" t="s">
        <v>228</v>
      </c>
      <c r="I32" s="77">
        <v>0</v>
      </c>
      <c r="J32" t="s">
        <v>228</v>
      </c>
      <c r="K32" t="s">
        <v>228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</row>
    <row r="33" spans="2:18">
      <c r="B33" s="79" t="s">
        <v>233</v>
      </c>
      <c r="I33" s="81">
        <v>0</v>
      </c>
      <c r="M33" s="80">
        <v>0</v>
      </c>
      <c r="N33" s="81">
        <v>181757</v>
      </c>
      <c r="P33" s="81">
        <v>665.36350254269996</v>
      </c>
      <c r="Q33" s="80">
        <v>0.73009999999999997</v>
      </c>
      <c r="R33" s="80">
        <v>2E-3</v>
      </c>
    </row>
    <row r="34" spans="2:18">
      <c r="B34" s="79" t="s">
        <v>780</v>
      </c>
      <c r="I34" s="81">
        <v>0</v>
      </c>
      <c r="M34" s="80">
        <v>0</v>
      </c>
      <c r="N34" s="81">
        <v>0</v>
      </c>
      <c r="P34" s="81">
        <v>0</v>
      </c>
      <c r="Q34" s="80">
        <v>0</v>
      </c>
      <c r="R34" s="80">
        <v>0</v>
      </c>
    </row>
    <row r="35" spans="2:18">
      <c r="B35" t="s">
        <v>228</v>
      </c>
      <c r="D35" t="s">
        <v>228</v>
      </c>
      <c r="F35" t="s">
        <v>228</v>
      </c>
      <c r="I35" s="77">
        <v>0</v>
      </c>
      <c r="J35" t="s">
        <v>228</v>
      </c>
      <c r="K35" t="s">
        <v>228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</row>
    <row r="36" spans="2:18">
      <c r="B36" s="79" t="s">
        <v>763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228</v>
      </c>
      <c r="D37" t="s">
        <v>228</v>
      </c>
      <c r="F37" t="s">
        <v>228</v>
      </c>
      <c r="I37" s="77">
        <v>0</v>
      </c>
      <c r="J37" t="s">
        <v>228</v>
      </c>
      <c r="K37" t="s">
        <v>228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764</v>
      </c>
      <c r="I38" s="81">
        <v>0</v>
      </c>
      <c r="M38" s="80">
        <v>0</v>
      </c>
      <c r="N38" s="81">
        <v>181757</v>
      </c>
      <c r="P38" s="81">
        <v>665.36350254269996</v>
      </c>
      <c r="Q38" s="80">
        <v>0.73009999999999997</v>
      </c>
      <c r="R38" s="80">
        <v>2E-3</v>
      </c>
    </row>
    <row r="39" spans="2:18">
      <c r="B39" t="s">
        <v>781</v>
      </c>
      <c r="C39" t="s">
        <v>766</v>
      </c>
      <c r="D39" t="s">
        <v>782</v>
      </c>
      <c r="E39" t="s">
        <v>372</v>
      </c>
      <c r="F39" t="s">
        <v>783</v>
      </c>
      <c r="G39" t="s">
        <v>784</v>
      </c>
      <c r="H39" t="s">
        <v>210</v>
      </c>
      <c r="J39" t="s">
        <v>296</v>
      </c>
      <c r="K39" t="s">
        <v>106</v>
      </c>
      <c r="L39" s="78">
        <v>0.1008</v>
      </c>
      <c r="M39" s="78">
        <v>0</v>
      </c>
      <c r="N39" s="77">
        <v>181757</v>
      </c>
      <c r="O39" s="77">
        <v>100.93</v>
      </c>
      <c r="P39" s="77">
        <v>665.36350254269996</v>
      </c>
      <c r="Q39" s="78">
        <v>0.73009999999999997</v>
      </c>
      <c r="R39" s="78">
        <v>2E-3</v>
      </c>
    </row>
    <row r="40" spans="2:18">
      <c r="B40" s="79" t="s">
        <v>779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228</v>
      </c>
      <c r="D41" t="s">
        <v>228</v>
      </c>
      <c r="F41" t="s">
        <v>228</v>
      </c>
      <c r="I41" s="77">
        <v>0</v>
      </c>
      <c r="J41" t="s">
        <v>228</v>
      </c>
      <c r="K41" t="s">
        <v>228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t="s">
        <v>235</v>
      </c>
    </row>
    <row r="43" spans="2:18">
      <c r="B43" t="s">
        <v>241</v>
      </c>
    </row>
    <row r="44" spans="2:18">
      <c r="B44" t="s">
        <v>242</v>
      </c>
    </row>
    <row r="45" spans="2:18">
      <c r="B45" t="s">
        <v>243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9" t="s">
        <v>153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0.37</v>
      </c>
      <c r="H11" s="7"/>
      <c r="I11" s="7"/>
      <c r="J11" s="76">
        <v>6.5100000000000005E-2</v>
      </c>
      <c r="K11" s="75">
        <v>91996</v>
      </c>
      <c r="L11" s="7"/>
      <c r="M11" s="75">
        <v>336.5587039815</v>
      </c>
      <c r="N11" s="76">
        <v>1</v>
      </c>
      <c r="O11" s="76">
        <v>1E-3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0.37</v>
      </c>
      <c r="J12" s="80">
        <v>6.5100000000000005E-2</v>
      </c>
      <c r="K12" s="81">
        <v>91996</v>
      </c>
      <c r="M12" s="81">
        <v>336.5587039815</v>
      </c>
      <c r="N12" s="80">
        <v>1</v>
      </c>
      <c r="O12" s="80">
        <v>1E-3</v>
      </c>
    </row>
    <row r="13" spans="2:64">
      <c r="B13" s="79" t="s">
        <v>647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228</v>
      </c>
      <c r="C14" t="s">
        <v>228</v>
      </c>
      <c r="E14" t="s">
        <v>228</v>
      </c>
      <c r="G14" s="77">
        <v>0</v>
      </c>
      <c r="H14" t="s">
        <v>228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648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228</v>
      </c>
      <c r="C16" t="s">
        <v>228</v>
      </c>
      <c r="E16" t="s">
        <v>228</v>
      </c>
      <c r="G16" s="77">
        <v>0</v>
      </c>
      <c r="H16" t="s">
        <v>228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785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228</v>
      </c>
      <c r="C18" t="s">
        <v>228</v>
      </c>
      <c r="E18" t="s">
        <v>228</v>
      </c>
      <c r="G18" s="77">
        <v>0</v>
      </c>
      <c r="H18" t="s">
        <v>228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786</v>
      </c>
      <c r="G19" s="81">
        <v>0.37</v>
      </c>
      <c r="J19" s="80">
        <v>6.5100000000000005E-2</v>
      </c>
      <c r="K19" s="81">
        <v>91996</v>
      </c>
      <c r="M19" s="81">
        <v>336.5587039815</v>
      </c>
      <c r="N19" s="80">
        <v>1</v>
      </c>
      <c r="O19" s="80">
        <v>1E-3</v>
      </c>
    </row>
    <row r="20" spans="2:15">
      <c r="B20" t="s">
        <v>787</v>
      </c>
      <c r="C20" t="s">
        <v>788</v>
      </c>
      <c r="D20" t="s">
        <v>213</v>
      </c>
      <c r="E20" t="s">
        <v>228</v>
      </c>
      <c r="F20" t="s">
        <v>586</v>
      </c>
      <c r="G20" s="77">
        <v>0.37</v>
      </c>
      <c r="H20" t="s">
        <v>106</v>
      </c>
      <c r="I20" s="78">
        <v>6.4500000000000002E-2</v>
      </c>
      <c r="J20" s="78">
        <v>6.5100000000000005E-2</v>
      </c>
      <c r="K20" s="77">
        <v>91996</v>
      </c>
      <c r="L20" s="77">
        <v>100.86589036479847</v>
      </c>
      <c r="M20" s="77">
        <v>336.5587039815</v>
      </c>
      <c r="N20" s="78">
        <v>1</v>
      </c>
      <c r="O20" s="78">
        <v>1E-3</v>
      </c>
    </row>
    <row r="21" spans="2:15">
      <c r="B21" s="79" t="s">
        <v>249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228</v>
      </c>
      <c r="C22" t="s">
        <v>228</v>
      </c>
      <c r="E22" t="s">
        <v>228</v>
      </c>
      <c r="G22" s="77">
        <v>0</v>
      </c>
      <c r="H22" t="s">
        <v>228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228</v>
      </c>
      <c r="C24" t="s">
        <v>228</v>
      </c>
      <c r="E24" t="s">
        <v>228</v>
      </c>
      <c r="G24" s="77">
        <v>0</v>
      </c>
      <c r="H24" t="s">
        <v>228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235</v>
      </c>
    </row>
    <row r="26" spans="2:15">
      <c r="B26" t="s">
        <v>241</v>
      </c>
    </row>
    <row r="27" spans="2:15">
      <c r="B27" t="s">
        <v>242</v>
      </c>
    </row>
    <row r="28" spans="2:15">
      <c r="B28" t="s">
        <v>243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9" t="s">
        <v>156</v>
      </c>
      <c r="C7" s="100"/>
      <c r="D7" s="100"/>
      <c r="E7" s="100"/>
      <c r="F7" s="100"/>
      <c r="G7" s="100"/>
      <c r="H7" s="100"/>
      <c r="I7" s="100"/>
      <c r="J7" s="101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789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228</v>
      </c>
      <c r="E14" s="78">
        <v>0</v>
      </c>
      <c r="F14" t="s">
        <v>228</v>
      </c>
      <c r="G14" s="77">
        <v>0</v>
      </c>
      <c r="H14" s="78">
        <v>0</v>
      </c>
      <c r="I14" s="78">
        <v>0</v>
      </c>
    </row>
    <row r="15" spans="2:55">
      <c r="B15" s="79" t="s">
        <v>790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228</v>
      </c>
      <c r="E16" s="78">
        <v>0</v>
      </c>
      <c r="F16" t="s">
        <v>228</v>
      </c>
      <c r="G16" s="77">
        <v>0</v>
      </c>
      <c r="H16" s="78">
        <v>0</v>
      </c>
      <c r="I16" s="78">
        <v>0</v>
      </c>
    </row>
    <row r="17" spans="2:9">
      <c r="B17" s="79" t="s">
        <v>233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789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228</v>
      </c>
      <c r="E19" s="78">
        <v>0</v>
      </c>
      <c r="F19" t="s">
        <v>228</v>
      </c>
      <c r="G19" s="77">
        <v>0</v>
      </c>
      <c r="H19" s="78">
        <v>0</v>
      </c>
      <c r="I19" s="78">
        <v>0</v>
      </c>
    </row>
    <row r="20" spans="2:9">
      <c r="B20" s="79" t="s">
        <v>790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228</v>
      </c>
      <c r="E21" s="78">
        <v>0</v>
      </c>
      <c r="F21" t="s">
        <v>228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9" t="s">
        <v>162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228</v>
      </c>
      <c r="D13" t="s">
        <v>228</v>
      </c>
      <c r="E13" s="19"/>
      <c r="F13" s="78">
        <v>0</v>
      </c>
      <c r="G13" t="s">
        <v>228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228</v>
      </c>
      <c r="D15" t="s">
        <v>228</v>
      </c>
      <c r="E15" s="19"/>
      <c r="F15" s="78">
        <v>0</v>
      </c>
      <c r="G15" t="s">
        <v>228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H19" sqref="H1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9" t="s">
        <v>167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f>I14</f>
        <v>6871.6780850220002</v>
      </c>
      <c r="J11" s="76">
        <f>I11/$I$11</f>
        <v>1</v>
      </c>
      <c r="K11" s="76">
        <f>I11/'סכום נכסי הקרן'!$C$42</f>
        <v>2.0403155560490008E-2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f t="shared" ref="J12:J20" si="0">I12/$I$11</f>
        <v>0</v>
      </c>
      <c r="K12" s="80">
        <f>I12/'סכום נכסי הקרן'!$C$42</f>
        <v>0</v>
      </c>
    </row>
    <row r="13" spans="2:60">
      <c r="B13" t="s">
        <v>228</v>
      </c>
      <c r="C13" t="s">
        <v>228</v>
      </c>
      <c r="D13" t="s">
        <v>228</v>
      </c>
      <c r="E13" s="19"/>
      <c r="F13" s="78">
        <v>0</v>
      </c>
      <c r="G13" t="s">
        <v>228</v>
      </c>
      <c r="H13" s="78">
        <v>0</v>
      </c>
      <c r="I13" s="77">
        <v>0</v>
      </c>
      <c r="J13" s="78">
        <f t="shared" si="0"/>
        <v>0</v>
      </c>
      <c r="K13" s="78">
        <f>I13/'סכום נכסי הקרן'!$C$42</f>
        <v>0</v>
      </c>
    </row>
    <row r="14" spans="2:60">
      <c r="B14" s="79" t="s">
        <v>233</v>
      </c>
      <c r="D14" s="19"/>
      <c r="E14" s="19"/>
      <c r="F14" s="19"/>
      <c r="G14" s="19"/>
      <c r="H14" s="80">
        <v>0</v>
      </c>
      <c r="I14" s="81">
        <f>I15+I16+I17+I18+I19+I20</f>
        <v>6871.6780850220002</v>
      </c>
      <c r="J14" s="80">
        <f t="shared" si="0"/>
        <v>1</v>
      </c>
      <c r="K14" s="80">
        <f>I14/'סכום נכסי הקרן'!$C$42</f>
        <v>2.0403155560490008E-2</v>
      </c>
    </row>
    <row r="15" spans="2:60">
      <c r="B15" t="s">
        <v>791</v>
      </c>
      <c r="C15" t="s">
        <v>792</v>
      </c>
      <c r="D15" t="s">
        <v>228</v>
      </c>
      <c r="E15" t="s">
        <v>586</v>
      </c>
      <c r="F15" s="78">
        <v>0</v>
      </c>
      <c r="G15" t="s">
        <v>106</v>
      </c>
      <c r="H15" s="78">
        <v>0</v>
      </c>
      <c r="I15" s="77">
        <v>-36.270000000000003</v>
      </c>
      <c r="J15" s="78">
        <f t="shared" si="0"/>
        <v>-5.2781867181841188E-3</v>
      </c>
      <c r="K15" s="78">
        <f>I15/'סכום נכסי הקרן'!$C$42</f>
        <v>-1.0769166468842282E-4</v>
      </c>
    </row>
    <row r="16" spans="2:60">
      <c r="B16" t="s">
        <v>793</v>
      </c>
      <c r="C16" t="s">
        <v>794</v>
      </c>
      <c r="D16" t="s">
        <v>228</v>
      </c>
      <c r="E16" t="s">
        <v>586</v>
      </c>
      <c r="F16" s="78">
        <v>0</v>
      </c>
      <c r="G16" t="s">
        <v>202</v>
      </c>
      <c r="H16" s="78">
        <v>0</v>
      </c>
      <c r="I16" s="77">
        <v>0.42626006999999999</v>
      </c>
      <c r="J16" s="78">
        <f t="shared" si="0"/>
        <v>6.2031437550764612E-5</v>
      </c>
      <c r="K16" s="78">
        <f>I16/'סכום נכסי הקרן'!$C$42</f>
        <v>1.2656370699890718E-6</v>
      </c>
    </row>
    <row r="17" spans="2:11">
      <c r="B17" t="s">
        <v>795</v>
      </c>
      <c r="C17" t="s">
        <v>796</v>
      </c>
      <c r="D17" t="s">
        <v>228</v>
      </c>
      <c r="E17" t="s">
        <v>586</v>
      </c>
      <c r="F17" s="78">
        <v>0</v>
      </c>
      <c r="G17" t="s">
        <v>113</v>
      </c>
      <c r="H17" s="78">
        <v>0</v>
      </c>
      <c r="I17" s="77">
        <v>391.04652745800001</v>
      </c>
      <c r="J17" s="78">
        <f t="shared" si="0"/>
        <v>5.6906991657591312E-2</v>
      </c>
      <c r="K17" s="78">
        <f>I17/'סכום נכסי הקרן'!$C$42</f>
        <v>1.1610822032693427E-3</v>
      </c>
    </row>
    <row r="18" spans="2:11">
      <c r="B18" t="s">
        <v>797</v>
      </c>
      <c r="C18" t="s">
        <v>798</v>
      </c>
      <c r="D18" t="s">
        <v>228</v>
      </c>
      <c r="E18" t="s">
        <v>586</v>
      </c>
      <c r="F18" s="78">
        <v>0</v>
      </c>
      <c r="G18" t="s">
        <v>110</v>
      </c>
      <c r="H18" s="78">
        <v>0</v>
      </c>
      <c r="I18" s="77">
        <v>1381.951229964</v>
      </c>
      <c r="J18" s="78">
        <f t="shared" si="0"/>
        <v>0.20110826101941526</v>
      </c>
      <c r="K18" s="78">
        <f>I18/'סכום נכסי הקרן'!$C$42</f>
        <v>4.1032431340787589E-3</v>
      </c>
    </row>
    <row r="19" spans="2:11">
      <c r="B19" t="s">
        <v>799</v>
      </c>
      <c r="C19" t="s">
        <v>800</v>
      </c>
      <c r="D19" t="s">
        <v>228</v>
      </c>
      <c r="E19" t="s">
        <v>586</v>
      </c>
      <c r="F19" s="78">
        <v>0</v>
      </c>
      <c r="G19" t="s">
        <v>106</v>
      </c>
      <c r="H19" s="78">
        <v>0</v>
      </c>
      <c r="I19" s="77">
        <v>5055.03473553</v>
      </c>
      <c r="J19" s="78">
        <f t="shared" si="0"/>
        <v>0.73563322859205449</v>
      </c>
      <c r="K19" s="78">
        <f>I19/'סכום נכסי הקרן'!$C$42</f>
        <v>1.5009239198429194E-2</v>
      </c>
    </row>
    <row r="20" spans="2:11">
      <c r="B20" s="85" t="s">
        <v>819</v>
      </c>
      <c r="C20" s="85">
        <v>742343</v>
      </c>
      <c r="D20" t="s">
        <v>228</v>
      </c>
      <c r="E20" t="s">
        <v>586</v>
      </c>
      <c r="F20" s="78">
        <v>0</v>
      </c>
      <c r="G20" t="s">
        <v>106</v>
      </c>
      <c r="H20" s="78">
        <v>0</v>
      </c>
      <c r="I20" s="77">
        <v>79.489332000000005</v>
      </c>
      <c r="J20" s="78">
        <f t="shared" si="0"/>
        <v>1.1567674011572314E-2</v>
      </c>
      <c r="K20" s="78">
        <f>I20/'סכום נכסי הקרן'!$C$42</f>
        <v>2.3601705233114743E-4</v>
      </c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2"/>
  <sheetViews>
    <sheetView rightToLeft="1" topLeftCell="A10" workbookViewId="0">
      <selection activeCell="D29" sqref="D2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9" t="s">
        <v>169</v>
      </c>
      <c r="C7" s="100"/>
      <c r="D7" s="100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C12+C25</f>
        <v>9964.153877499999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f>SUM(C13:C23)</f>
        <v>7014.3696139999993</v>
      </c>
    </row>
    <row r="13" spans="2:17">
      <c r="B13" s="82" t="s">
        <v>801</v>
      </c>
      <c r="C13" s="84">
        <v>8.0882099999999912</v>
      </c>
      <c r="D13" s="83">
        <v>45347</v>
      </c>
    </row>
    <row r="14" spans="2:17">
      <c r="B14" s="82" t="s">
        <v>802</v>
      </c>
      <c r="C14" s="84">
        <v>60.17</v>
      </c>
      <c r="D14" s="83">
        <v>46462</v>
      </c>
    </row>
    <row r="15" spans="2:17">
      <c r="B15" s="82" t="s">
        <v>803</v>
      </c>
      <c r="C15" s="84">
        <v>479.92826700000001</v>
      </c>
      <c r="D15" s="83">
        <v>46197</v>
      </c>
    </row>
    <row r="16" spans="2:17">
      <c r="B16" s="82" t="s">
        <v>804</v>
      </c>
      <c r="C16" s="84">
        <v>545.32670399999995</v>
      </c>
      <c r="D16" s="83">
        <v>47150</v>
      </c>
    </row>
    <row r="17" spans="2:4">
      <c r="B17" s="82" t="s">
        <v>805</v>
      </c>
      <c r="C17" s="84">
        <v>639.99140399999987</v>
      </c>
      <c r="D17" s="83">
        <v>46386</v>
      </c>
    </row>
    <row r="18" spans="2:4">
      <c r="B18" s="82" t="s">
        <v>806</v>
      </c>
      <c r="C18" s="84">
        <v>1125.9480000000001</v>
      </c>
      <c r="D18" s="83">
        <v>46182</v>
      </c>
    </row>
    <row r="19" spans="2:4">
      <c r="B19" s="82" t="s">
        <v>807</v>
      </c>
      <c r="C19" s="84">
        <v>1065.8209999999999</v>
      </c>
      <c r="D19" s="83">
        <v>46202</v>
      </c>
    </row>
    <row r="20" spans="2:4">
      <c r="B20" s="82" t="s">
        <v>808</v>
      </c>
      <c r="C20" s="84">
        <v>620.81600000000003</v>
      </c>
      <c r="D20" s="83">
        <v>46213</v>
      </c>
    </row>
    <row r="21" spans="2:4">
      <c r="B21" s="82" t="s">
        <v>809</v>
      </c>
      <c r="C21" s="84">
        <v>417.48946199999995</v>
      </c>
      <c r="D21" s="83">
        <v>46284</v>
      </c>
    </row>
    <row r="22" spans="2:4">
      <c r="B22" s="82" t="s">
        <v>810</v>
      </c>
      <c r="C22" s="84">
        <v>1491.431</v>
      </c>
      <c r="D22" s="83">
        <v>48689</v>
      </c>
    </row>
    <row r="23" spans="2:4">
      <c r="B23" s="82" t="s">
        <v>811</v>
      </c>
      <c r="C23" s="84">
        <v>559.35956699999997</v>
      </c>
      <c r="D23" s="83">
        <v>46220</v>
      </c>
    </row>
    <row r="24" spans="2:4">
      <c r="B24" s="79"/>
      <c r="C24" s="81"/>
    </row>
    <row r="25" spans="2:4">
      <c r="B25" s="79" t="s">
        <v>233</v>
      </c>
      <c r="C25" s="81">
        <f>SUM(C26:C32)</f>
        <v>2949.7842634999997</v>
      </c>
    </row>
    <row r="26" spans="2:4">
      <c r="B26" s="82" t="s">
        <v>812</v>
      </c>
      <c r="C26" s="84">
        <v>322.49252879999995</v>
      </c>
      <c r="D26" s="83">
        <v>45748</v>
      </c>
    </row>
    <row r="27" spans="2:4">
      <c r="B27" s="82" t="s">
        <v>813</v>
      </c>
      <c r="C27" s="84">
        <v>63.548666999999902</v>
      </c>
      <c r="D27" s="83">
        <v>47269</v>
      </c>
    </row>
    <row r="28" spans="2:4">
      <c r="B28" s="82" t="s">
        <v>814</v>
      </c>
      <c r="C28" s="84">
        <v>3.1144866000001783</v>
      </c>
      <c r="D28" s="83">
        <v>11110</v>
      </c>
    </row>
    <row r="29" spans="2:4">
      <c r="B29" s="82" t="s">
        <v>815</v>
      </c>
      <c r="C29" s="84">
        <v>134.06942960000015</v>
      </c>
      <c r="D29" s="83">
        <v>45844</v>
      </c>
    </row>
    <row r="30" spans="2:4">
      <c r="B30" s="82" t="s">
        <v>816</v>
      </c>
      <c r="C30" s="84">
        <v>1525.2805346999996</v>
      </c>
      <c r="D30" s="83">
        <v>46752</v>
      </c>
    </row>
    <row r="31" spans="2:4">
      <c r="B31" s="82" t="s">
        <v>817</v>
      </c>
      <c r="C31" s="84">
        <v>518.15075880000006</v>
      </c>
      <c r="D31" s="83">
        <v>46235</v>
      </c>
    </row>
    <row r="32" spans="2:4">
      <c r="B32" s="82" t="s">
        <v>818</v>
      </c>
      <c r="C32" s="84">
        <v>383.127858</v>
      </c>
      <c r="D32" s="83">
        <v>46997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9" t="s">
        <v>173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245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228</v>
      </c>
      <c r="C14" t="s">
        <v>228</v>
      </c>
      <c r="D14" t="s">
        <v>228</v>
      </c>
      <c r="E14" t="s">
        <v>228</v>
      </c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228</v>
      </c>
      <c r="C16" t="s">
        <v>228</v>
      </c>
      <c r="D16" t="s">
        <v>228</v>
      </c>
      <c r="E16" t="s">
        <v>228</v>
      </c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228</v>
      </c>
      <c r="C18" t="s">
        <v>228</v>
      </c>
      <c r="D18" t="s">
        <v>228</v>
      </c>
      <c r="E18" t="s">
        <v>228</v>
      </c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228</v>
      </c>
      <c r="C20" t="s">
        <v>228</v>
      </c>
      <c r="D20" t="s">
        <v>228</v>
      </c>
      <c r="E20" t="s">
        <v>228</v>
      </c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228</v>
      </c>
      <c r="C23" t="s">
        <v>228</v>
      </c>
      <c r="D23" t="s">
        <v>228</v>
      </c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228</v>
      </c>
      <c r="C25" t="s">
        <v>228</v>
      </c>
      <c r="D25" t="s">
        <v>228</v>
      </c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241</v>
      </c>
      <c r="D27" s="16"/>
    </row>
    <row r="28" spans="2:16">
      <c r="B28" t="s">
        <v>243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9" t="s">
        <v>177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647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228</v>
      </c>
      <c r="C14" t="s">
        <v>228</v>
      </c>
      <c r="D14" t="s">
        <v>228</v>
      </c>
      <c r="E14" t="s">
        <v>228</v>
      </c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648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228</v>
      </c>
      <c r="C16" t="s">
        <v>228</v>
      </c>
      <c r="D16" t="s">
        <v>228</v>
      </c>
      <c r="E16" t="s">
        <v>228</v>
      </c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228</v>
      </c>
      <c r="C18" t="s">
        <v>228</v>
      </c>
      <c r="D18" t="s">
        <v>228</v>
      </c>
      <c r="E18" t="s">
        <v>228</v>
      </c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228</v>
      </c>
      <c r="C20" t="s">
        <v>228</v>
      </c>
      <c r="D20" t="s">
        <v>228</v>
      </c>
      <c r="E20" t="s">
        <v>228</v>
      </c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228</v>
      </c>
      <c r="C23" t="s">
        <v>228</v>
      </c>
      <c r="D23" t="s">
        <v>228</v>
      </c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228</v>
      </c>
      <c r="C25" t="s">
        <v>228</v>
      </c>
      <c r="D25" t="s">
        <v>228</v>
      </c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241</v>
      </c>
      <c r="D27" s="16"/>
    </row>
    <row r="28" spans="2:16">
      <c r="B28" t="s">
        <v>243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1" t="s">
        <v>68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2:53" ht="27.75" customHeight="1">
      <c r="B7" s="94" t="s">
        <v>69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5">
        <v>0</v>
      </c>
      <c r="P11" s="7"/>
      <c r="Q11" s="76">
        <v>0</v>
      </c>
      <c r="R11" s="76">
        <v>0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0</v>
      </c>
      <c r="K12" s="80">
        <v>0</v>
      </c>
      <c r="L12" s="81">
        <v>0</v>
      </c>
      <c r="N12" s="81">
        <v>0</v>
      </c>
      <c r="O12" s="81">
        <v>0</v>
      </c>
      <c r="Q12" s="80">
        <v>0</v>
      </c>
      <c r="R12" s="80">
        <v>0</v>
      </c>
    </row>
    <row r="13" spans="2:53">
      <c r="B13" s="79" t="s">
        <v>236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t="s">
        <v>228</v>
      </c>
      <c r="C14" t="s">
        <v>228</v>
      </c>
      <c r="D14" s="16"/>
      <c r="E14" t="s">
        <v>228</v>
      </c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O14" s="77">
        <v>0</v>
      </c>
      <c r="P14" s="78">
        <v>0</v>
      </c>
      <c r="Q14" s="78">
        <v>0</v>
      </c>
      <c r="R14" s="78">
        <v>0</v>
      </c>
    </row>
    <row r="15" spans="2:53">
      <c r="B15" s="79" t="s">
        <v>237</v>
      </c>
      <c r="C15" s="16"/>
      <c r="D15" s="16"/>
      <c r="H15" s="81">
        <v>0</v>
      </c>
      <c r="K15" s="80">
        <v>0</v>
      </c>
      <c r="L15" s="81">
        <v>0</v>
      </c>
      <c r="N15" s="81">
        <v>0</v>
      </c>
      <c r="O15" s="81">
        <v>0</v>
      </c>
      <c r="Q15" s="80">
        <v>0</v>
      </c>
      <c r="R15" s="80">
        <v>0</v>
      </c>
    </row>
    <row r="16" spans="2:53">
      <c r="B16" t="s">
        <v>228</v>
      </c>
      <c r="C16" t="s">
        <v>228</v>
      </c>
      <c r="D16" s="16"/>
      <c r="E16" t="s">
        <v>228</v>
      </c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O16" s="77">
        <v>0</v>
      </c>
      <c r="P16" s="78">
        <v>0</v>
      </c>
      <c r="Q16" s="78">
        <v>0</v>
      </c>
      <c r="R16" s="78">
        <v>0</v>
      </c>
    </row>
    <row r="17" spans="2:18">
      <c r="B17" t="s">
        <v>228</v>
      </c>
      <c r="C17" t="s">
        <v>228</v>
      </c>
      <c r="D17" s="16"/>
      <c r="E17" t="s">
        <v>228</v>
      </c>
      <c r="H17" s="77">
        <v>0</v>
      </c>
      <c r="I17" t="s">
        <v>228</v>
      </c>
      <c r="J17" s="78">
        <v>0</v>
      </c>
      <c r="K17" s="78">
        <v>0</v>
      </c>
      <c r="L17" s="77">
        <v>0</v>
      </c>
      <c r="M17" s="77">
        <v>0</v>
      </c>
      <c r="O17" s="77">
        <v>0</v>
      </c>
      <c r="P17" s="78">
        <v>0</v>
      </c>
      <c r="Q17" s="78">
        <v>0</v>
      </c>
      <c r="R17" s="78">
        <v>0</v>
      </c>
    </row>
    <row r="18" spans="2:18">
      <c r="B18" t="s">
        <v>228</v>
      </c>
      <c r="C18" t="s">
        <v>228</v>
      </c>
      <c r="D18" s="16"/>
      <c r="E18" t="s">
        <v>228</v>
      </c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238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228</v>
      </c>
      <c r="C20" t="s">
        <v>228</v>
      </c>
      <c r="D20" s="16"/>
      <c r="E20" t="s">
        <v>228</v>
      </c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233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s="79" t="s">
        <v>239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228</v>
      </c>
      <c r="C23" t="s">
        <v>228</v>
      </c>
      <c r="D23" s="16"/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240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228</v>
      </c>
      <c r="C25" t="s">
        <v>228</v>
      </c>
      <c r="D25" s="16"/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t="s">
        <v>241</v>
      </c>
      <c r="C26" s="16"/>
      <c r="D26" s="16"/>
    </row>
    <row r="27" spans="2:18">
      <c r="B27" t="s">
        <v>242</v>
      </c>
      <c r="C27" s="16"/>
      <c r="D27" s="16"/>
    </row>
    <row r="28" spans="2:18">
      <c r="B28" t="s">
        <v>243</v>
      </c>
      <c r="C28" s="16"/>
      <c r="D28" s="16"/>
    </row>
    <row r="29" spans="2:18">
      <c r="B29" t="s">
        <v>244</v>
      </c>
      <c r="C29" s="16"/>
      <c r="D29" s="16"/>
    </row>
    <row r="30" spans="2:18">
      <c r="C30" s="16"/>
      <c r="D30" s="16"/>
    </row>
    <row r="31" spans="2:18"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9" t="s">
        <v>179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647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228</v>
      </c>
      <c r="C14" t="s">
        <v>228</v>
      </c>
      <c r="D14" t="s">
        <v>228</v>
      </c>
      <c r="E14" t="s">
        <v>228</v>
      </c>
      <c r="F14" s="15"/>
      <c r="G14" s="15"/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648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228</v>
      </c>
      <c r="C16" t="s">
        <v>228</v>
      </c>
      <c r="D16" t="s">
        <v>228</v>
      </c>
      <c r="E16" t="s">
        <v>228</v>
      </c>
      <c r="F16" s="15"/>
      <c r="G16" s="15"/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246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228</v>
      </c>
      <c r="C18" t="s">
        <v>228</v>
      </c>
      <c r="D18" t="s">
        <v>228</v>
      </c>
      <c r="E18" t="s">
        <v>228</v>
      </c>
      <c r="F18" s="15"/>
      <c r="G18" s="15"/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249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228</v>
      </c>
      <c r="C20" t="s">
        <v>228</v>
      </c>
      <c r="D20" t="s">
        <v>228</v>
      </c>
      <c r="E20" t="s">
        <v>228</v>
      </c>
      <c r="F20" s="15"/>
      <c r="G20" s="15"/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247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228</v>
      </c>
      <c r="C23" t="s">
        <v>228</v>
      </c>
      <c r="D23" t="s">
        <v>228</v>
      </c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248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228</v>
      </c>
      <c r="C25" t="s">
        <v>228</v>
      </c>
      <c r="D25" t="s">
        <v>228</v>
      </c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235</v>
      </c>
      <c r="D26" s="16"/>
    </row>
    <row r="27" spans="2:23">
      <c r="B27" t="s">
        <v>241</v>
      </c>
      <c r="D27" s="16"/>
    </row>
    <row r="28" spans="2:23">
      <c r="B28" t="s">
        <v>242</v>
      </c>
      <c r="D28" s="16"/>
    </row>
    <row r="29" spans="2:23">
      <c r="B29" t="s">
        <v>243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4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  <c r="BP6" s="19"/>
    </row>
    <row r="7" spans="2:68" ht="26.25" customHeight="1">
      <c r="B7" s="94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245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228</v>
      </c>
      <c r="C14" t="s">
        <v>228</v>
      </c>
      <c r="D14" s="16"/>
      <c r="E14" s="16"/>
      <c r="F14" s="16"/>
      <c r="G14" t="s">
        <v>228</v>
      </c>
      <c r="H14" t="s">
        <v>228</v>
      </c>
      <c r="K14" s="77">
        <v>0</v>
      </c>
      <c r="L14" t="s">
        <v>228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228</v>
      </c>
      <c r="C16" t="s">
        <v>228</v>
      </c>
      <c r="D16" s="16"/>
      <c r="E16" s="16"/>
      <c r="F16" s="16"/>
      <c r="G16" t="s">
        <v>228</v>
      </c>
      <c r="H16" t="s">
        <v>228</v>
      </c>
      <c r="K16" s="77">
        <v>0</v>
      </c>
      <c r="L16" t="s">
        <v>228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228</v>
      </c>
      <c r="C18" t="s">
        <v>228</v>
      </c>
      <c r="D18" s="16"/>
      <c r="E18" s="16"/>
      <c r="F18" s="16"/>
      <c r="G18" t="s">
        <v>228</v>
      </c>
      <c r="H18" t="s">
        <v>228</v>
      </c>
      <c r="K18" s="77">
        <v>0</v>
      </c>
      <c r="L18" t="s">
        <v>228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247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228</v>
      </c>
      <c r="C21" t="s">
        <v>228</v>
      </c>
      <c r="D21" s="16"/>
      <c r="E21" s="16"/>
      <c r="F21" s="16"/>
      <c r="G21" t="s">
        <v>228</v>
      </c>
      <c r="H21" t="s">
        <v>228</v>
      </c>
      <c r="K21" s="77">
        <v>0</v>
      </c>
      <c r="L21" t="s">
        <v>228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248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228</v>
      </c>
      <c r="C23" t="s">
        <v>228</v>
      </c>
      <c r="D23" s="16"/>
      <c r="E23" s="16"/>
      <c r="F23" s="16"/>
      <c r="G23" t="s">
        <v>228</v>
      </c>
      <c r="H23" t="s">
        <v>228</v>
      </c>
      <c r="K23" s="77">
        <v>0</v>
      </c>
      <c r="L23" t="s">
        <v>228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235</v>
      </c>
      <c r="C24" s="16"/>
      <c r="D24" s="16"/>
      <c r="E24" s="16"/>
      <c r="F24" s="16"/>
      <c r="G24" s="16"/>
    </row>
    <row r="25" spans="2:21">
      <c r="B25" t="s">
        <v>241</v>
      </c>
      <c r="C25" s="16"/>
      <c r="D25" s="16"/>
      <c r="E25" s="16"/>
      <c r="F25" s="16"/>
      <c r="G25" s="16"/>
    </row>
    <row r="26" spans="2:21">
      <c r="B26" t="s">
        <v>242</v>
      </c>
      <c r="C26" s="16"/>
      <c r="D26" s="16"/>
      <c r="E26" s="16"/>
      <c r="F26" s="16"/>
      <c r="G26" s="16"/>
    </row>
    <row r="27" spans="2:21">
      <c r="B27" t="s">
        <v>243</v>
      </c>
      <c r="C27" s="16"/>
      <c r="D27" s="16"/>
      <c r="E27" s="16"/>
      <c r="F27" s="16"/>
      <c r="G27" s="16"/>
    </row>
    <row r="28" spans="2:21">
      <c r="B28" t="s">
        <v>244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</row>
    <row r="7" spans="2:66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245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228</v>
      </c>
      <c r="C14" t="s">
        <v>228</v>
      </c>
      <c r="D14" s="16"/>
      <c r="E14" s="16"/>
      <c r="F14" s="16"/>
      <c r="G14" t="s">
        <v>228</v>
      </c>
      <c r="H14" t="s">
        <v>228</v>
      </c>
      <c r="K14" s="77">
        <v>0</v>
      </c>
      <c r="L14" t="s">
        <v>228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237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228</v>
      </c>
      <c r="C16" t="s">
        <v>228</v>
      </c>
      <c r="D16" s="16"/>
      <c r="E16" s="16"/>
      <c r="F16" s="16"/>
      <c r="G16" t="s">
        <v>228</v>
      </c>
      <c r="H16" t="s">
        <v>228</v>
      </c>
      <c r="K16" s="77">
        <v>0</v>
      </c>
      <c r="L16" t="s">
        <v>228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246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228</v>
      </c>
      <c r="C18" t="s">
        <v>228</v>
      </c>
      <c r="D18" s="16"/>
      <c r="E18" s="16"/>
      <c r="F18" s="16"/>
      <c r="G18" t="s">
        <v>228</v>
      </c>
      <c r="H18" t="s">
        <v>228</v>
      </c>
      <c r="K18" s="77">
        <v>0</v>
      </c>
      <c r="L18" t="s">
        <v>228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249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228</v>
      </c>
      <c r="C20" t="s">
        <v>228</v>
      </c>
      <c r="D20" s="16"/>
      <c r="E20" s="16"/>
      <c r="F20" s="16"/>
      <c r="G20" t="s">
        <v>228</v>
      </c>
      <c r="H20" t="s">
        <v>228</v>
      </c>
      <c r="K20" s="77">
        <v>0</v>
      </c>
      <c r="L20" t="s">
        <v>228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233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247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228</v>
      </c>
      <c r="C23" t="s">
        <v>228</v>
      </c>
      <c r="D23" s="16"/>
      <c r="E23" s="16"/>
      <c r="F23" s="16"/>
      <c r="G23" t="s">
        <v>228</v>
      </c>
      <c r="H23" t="s">
        <v>228</v>
      </c>
      <c r="K23" s="77">
        <v>0</v>
      </c>
      <c r="L23" t="s">
        <v>228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248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228</v>
      </c>
      <c r="C25" t="s">
        <v>228</v>
      </c>
      <c r="D25" s="16"/>
      <c r="E25" s="16"/>
      <c r="F25" s="16"/>
      <c r="G25" t="s">
        <v>228</v>
      </c>
      <c r="H25" t="s">
        <v>228</v>
      </c>
      <c r="K25" s="77">
        <v>0</v>
      </c>
      <c r="L25" t="s">
        <v>228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235</v>
      </c>
      <c r="C26" s="16"/>
      <c r="D26" s="16"/>
      <c r="E26" s="16"/>
      <c r="F26" s="16"/>
    </row>
    <row r="27" spans="2:21">
      <c r="B27" t="s">
        <v>241</v>
      </c>
      <c r="C27" s="16"/>
      <c r="D27" s="16"/>
      <c r="E27" s="16"/>
      <c r="F27" s="16"/>
    </row>
    <row r="28" spans="2:21">
      <c r="B28" t="s">
        <v>242</v>
      </c>
      <c r="C28" s="16"/>
      <c r="D28" s="16"/>
      <c r="E28" s="16"/>
      <c r="F28" s="16"/>
    </row>
    <row r="29" spans="2:21">
      <c r="B29" t="s">
        <v>243</v>
      </c>
      <c r="C29" s="16"/>
      <c r="D29" s="16"/>
      <c r="E29" s="16"/>
      <c r="F29" s="16"/>
    </row>
    <row r="30" spans="2:21">
      <c r="B30" t="s">
        <v>244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BJ6" s="19"/>
    </row>
    <row r="7" spans="2:62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3314651.05</v>
      </c>
      <c r="J11" s="7"/>
      <c r="K11" s="75">
        <v>25.204730000000001</v>
      </c>
      <c r="L11" s="75">
        <v>70216.089182904005</v>
      </c>
      <c r="M11" s="7"/>
      <c r="N11" s="76">
        <v>1</v>
      </c>
      <c r="O11" s="76">
        <v>0.2094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3214801.25</v>
      </c>
      <c r="K12" s="81">
        <v>12.833780000000001</v>
      </c>
      <c r="L12" s="81">
        <v>59623.531181999999</v>
      </c>
      <c r="N12" s="80">
        <v>0.84909999999999997</v>
      </c>
      <c r="O12" s="80">
        <v>0.17780000000000001</v>
      </c>
    </row>
    <row r="13" spans="2:62">
      <c r="B13" s="79" t="s">
        <v>250</v>
      </c>
      <c r="E13" s="16"/>
      <c r="F13" s="16"/>
      <c r="G13" s="16"/>
      <c r="I13" s="81">
        <v>1218735.3999999999</v>
      </c>
      <c r="K13" s="81">
        <v>3.3140900000000002</v>
      </c>
      <c r="L13" s="81">
        <v>43484.46832</v>
      </c>
      <c r="N13" s="80">
        <v>0.61929999999999996</v>
      </c>
      <c r="O13" s="80">
        <v>0.12970000000000001</v>
      </c>
    </row>
    <row r="14" spans="2:62">
      <c r="B14" t="s">
        <v>251</v>
      </c>
      <c r="C14" t="s">
        <v>252</v>
      </c>
      <c r="D14" t="s">
        <v>100</v>
      </c>
      <c r="E14" t="s">
        <v>123</v>
      </c>
      <c r="F14" t="s">
        <v>253</v>
      </c>
      <c r="G14" t="s">
        <v>254</v>
      </c>
      <c r="H14" t="s">
        <v>102</v>
      </c>
      <c r="I14" s="77">
        <v>28457</v>
      </c>
      <c r="J14" s="77">
        <v>2400</v>
      </c>
      <c r="K14" s="77">
        <v>0</v>
      </c>
      <c r="L14" s="77">
        <v>682.96799999999996</v>
      </c>
      <c r="M14" s="78">
        <v>1E-4</v>
      </c>
      <c r="N14" s="78">
        <v>9.7000000000000003E-3</v>
      </c>
      <c r="O14" s="78">
        <v>2E-3</v>
      </c>
    </row>
    <row r="15" spans="2:62">
      <c r="B15" t="s">
        <v>255</v>
      </c>
      <c r="C15" t="s">
        <v>256</v>
      </c>
      <c r="D15" t="s">
        <v>100</v>
      </c>
      <c r="E15" t="s">
        <v>123</v>
      </c>
      <c r="F15" t="s">
        <v>257</v>
      </c>
      <c r="G15" t="s">
        <v>258</v>
      </c>
      <c r="H15" t="s">
        <v>102</v>
      </c>
      <c r="I15" s="77">
        <v>3484</v>
      </c>
      <c r="J15" s="77">
        <v>27680</v>
      </c>
      <c r="K15" s="77">
        <v>0</v>
      </c>
      <c r="L15" s="77">
        <v>964.37120000000004</v>
      </c>
      <c r="M15" s="78">
        <v>1E-4</v>
      </c>
      <c r="N15" s="78">
        <v>1.37E-2</v>
      </c>
      <c r="O15" s="78">
        <v>2.8999999999999998E-3</v>
      </c>
    </row>
    <row r="16" spans="2:62">
      <c r="B16" t="s">
        <v>259</v>
      </c>
      <c r="C16" t="s">
        <v>260</v>
      </c>
      <c r="D16" t="s">
        <v>100</v>
      </c>
      <c r="E16" t="s">
        <v>123</v>
      </c>
      <c r="F16" t="s">
        <v>261</v>
      </c>
      <c r="G16" t="s">
        <v>258</v>
      </c>
      <c r="H16" t="s">
        <v>102</v>
      </c>
      <c r="I16" s="77">
        <v>44148.4</v>
      </c>
      <c r="J16" s="77">
        <v>7120</v>
      </c>
      <c r="K16" s="77">
        <v>0</v>
      </c>
      <c r="L16" s="77">
        <v>3143.3660799999998</v>
      </c>
      <c r="M16" s="78">
        <v>4.0000000000000002E-4</v>
      </c>
      <c r="N16" s="78">
        <v>4.48E-2</v>
      </c>
      <c r="O16" s="78">
        <v>9.4000000000000004E-3</v>
      </c>
    </row>
    <row r="17" spans="2:15">
      <c r="B17" t="s">
        <v>262</v>
      </c>
      <c r="C17" t="s">
        <v>263</v>
      </c>
      <c r="D17" t="s">
        <v>100</v>
      </c>
      <c r="E17" t="s">
        <v>123</v>
      </c>
      <c r="F17" t="s">
        <v>264</v>
      </c>
      <c r="G17" t="s">
        <v>258</v>
      </c>
      <c r="H17" t="s">
        <v>102</v>
      </c>
      <c r="I17" s="77">
        <v>15555</v>
      </c>
      <c r="J17" s="77">
        <v>1336</v>
      </c>
      <c r="K17" s="77">
        <v>0</v>
      </c>
      <c r="L17" s="77">
        <v>207.81479999999999</v>
      </c>
      <c r="M17" s="78">
        <v>0</v>
      </c>
      <c r="N17" s="78">
        <v>3.0000000000000001E-3</v>
      </c>
      <c r="O17" s="78">
        <v>5.9999999999999995E-4</v>
      </c>
    </row>
    <row r="18" spans="2:15">
      <c r="B18" t="s">
        <v>265</v>
      </c>
      <c r="C18" t="s">
        <v>266</v>
      </c>
      <c r="D18" t="s">
        <v>100</v>
      </c>
      <c r="E18" t="s">
        <v>123</v>
      </c>
      <c r="F18" t="s">
        <v>267</v>
      </c>
      <c r="G18" t="s">
        <v>268</v>
      </c>
      <c r="H18" t="s">
        <v>102</v>
      </c>
      <c r="I18" s="77">
        <v>45079</v>
      </c>
      <c r="J18" s="77">
        <v>3807</v>
      </c>
      <c r="K18" s="77">
        <v>0</v>
      </c>
      <c r="L18" s="77">
        <v>1716.15753</v>
      </c>
      <c r="M18" s="78">
        <v>2.0000000000000001E-4</v>
      </c>
      <c r="N18" s="78">
        <v>2.4400000000000002E-2</v>
      </c>
      <c r="O18" s="78">
        <v>5.1000000000000004E-3</v>
      </c>
    </row>
    <row r="19" spans="2:15">
      <c r="B19" t="s">
        <v>269</v>
      </c>
      <c r="C19" t="s">
        <v>270</v>
      </c>
      <c r="D19" t="s">
        <v>100</v>
      </c>
      <c r="E19" t="s">
        <v>123</v>
      </c>
      <c r="F19" t="s">
        <v>271</v>
      </c>
      <c r="G19" t="s">
        <v>272</v>
      </c>
      <c r="H19" t="s">
        <v>102</v>
      </c>
      <c r="I19" s="77">
        <v>1832</v>
      </c>
      <c r="J19" s="77">
        <v>77500</v>
      </c>
      <c r="K19" s="77">
        <v>3.3140900000000002</v>
      </c>
      <c r="L19" s="77">
        <v>1423.11409</v>
      </c>
      <c r="M19" s="78">
        <v>0</v>
      </c>
      <c r="N19" s="78">
        <v>2.0299999999999999E-2</v>
      </c>
      <c r="O19" s="78">
        <v>4.1999999999999997E-3</v>
      </c>
    </row>
    <row r="20" spans="2:15">
      <c r="B20" t="s">
        <v>273</v>
      </c>
      <c r="C20" t="s">
        <v>274</v>
      </c>
      <c r="D20" t="s">
        <v>100</v>
      </c>
      <c r="E20" t="s">
        <v>123</v>
      </c>
      <c r="F20" t="s">
        <v>275</v>
      </c>
      <c r="G20" t="s">
        <v>276</v>
      </c>
      <c r="H20" t="s">
        <v>102</v>
      </c>
      <c r="I20" s="77">
        <v>17350</v>
      </c>
      <c r="J20" s="77">
        <v>14990</v>
      </c>
      <c r="K20" s="77">
        <v>0</v>
      </c>
      <c r="L20" s="77">
        <v>2600.7649999999999</v>
      </c>
      <c r="M20" s="78">
        <v>2.0000000000000001E-4</v>
      </c>
      <c r="N20" s="78">
        <v>3.6999999999999998E-2</v>
      </c>
      <c r="O20" s="78">
        <v>7.7999999999999996E-3</v>
      </c>
    </row>
    <row r="21" spans="2:15">
      <c r="B21" t="s">
        <v>277</v>
      </c>
      <c r="C21" t="s">
        <v>278</v>
      </c>
      <c r="D21" t="s">
        <v>100</v>
      </c>
      <c r="E21" t="s">
        <v>123</v>
      </c>
      <c r="F21" t="s">
        <v>279</v>
      </c>
      <c r="G21" t="s">
        <v>276</v>
      </c>
      <c r="H21" t="s">
        <v>102</v>
      </c>
      <c r="I21" s="77">
        <v>171396</v>
      </c>
      <c r="J21" s="77">
        <v>1835</v>
      </c>
      <c r="K21" s="77">
        <v>0</v>
      </c>
      <c r="L21" s="77">
        <v>3145.1165999999998</v>
      </c>
      <c r="M21" s="78">
        <v>1E-4</v>
      </c>
      <c r="N21" s="78">
        <v>4.48E-2</v>
      </c>
      <c r="O21" s="78">
        <v>9.4000000000000004E-3</v>
      </c>
    </row>
    <row r="22" spans="2:15">
      <c r="B22" t="s">
        <v>280</v>
      </c>
      <c r="C22" t="s">
        <v>281</v>
      </c>
      <c r="D22" t="s">
        <v>100</v>
      </c>
      <c r="E22" t="s">
        <v>123</v>
      </c>
      <c r="F22" t="s">
        <v>282</v>
      </c>
      <c r="G22" t="s">
        <v>276</v>
      </c>
      <c r="H22" t="s">
        <v>102</v>
      </c>
      <c r="I22" s="77">
        <v>217820</v>
      </c>
      <c r="J22" s="77">
        <v>2950</v>
      </c>
      <c r="K22" s="77">
        <v>0</v>
      </c>
      <c r="L22" s="77">
        <v>6425.69</v>
      </c>
      <c r="M22" s="78">
        <v>1E-4</v>
      </c>
      <c r="N22" s="78">
        <v>9.1499999999999998E-2</v>
      </c>
      <c r="O22" s="78">
        <v>1.9199999999999998E-2</v>
      </c>
    </row>
    <row r="23" spans="2:15">
      <c r="B23" t="s">
        <v>283</v>
      </c>
      <c r="C23" t="s">
        <v>284</v>
      </c>
      <c r="D23" t="s">
        <v>100</v>
      </c>
      <c r="E23" t="s">
        <v>123</v>
      </c>
      <c r="F23" t="s">
        <v>285</v>
      </c>
      <c r="G23" t="s">
        <v>276</v>
      </c>
      <c r="H23" t="s">
        <v>102</v>
      </c>
      <c r="I23" s="77">
        <v>13689</v>
      </c>
      <c r="J23" s="77">
        <v>14260</v>
      </c>
      <c r="K23" s="77">
        <v>0</v>
      </c>
      <c r="L23" s="77">
        <v>1952.0514000000001</v>
      </c>
      <c r="M23" s="78">
        <v>1E-4</v>
      </c>
      <c r="N23" s="78">
        <v>2.7799999999999998E-2</v>
      </c>
      <c r="O23" s="78">
        <v>5.7999999999999996E-3</v>
      </c>
    </row>
    <row r="24" spans="2:15">
      <c r="B24" t="s">
        <v>286</v>
      </c>
      <c r="C24" t="s">
        <v>287</v>
      </c>
      <c r="D24" t="s">
        <v>100</v>
      </c>
      <c r="E24" t="s">
        <v>123</v>
      </c>
      <c r="F24" t="s">
        <v>288</v>
      </c>
      <c r="G24" t="s">
        <v>276</v>
      </c>
      <c r="H24" t="s">
        <v>102</v>
      </c>
      <c r="I24" s="77">
        <v>134194</v>
      </c>
      <c r="J24" s="77">
        <v>3290</v>
      </c>
      <c r="K24" s="77">
        <v>0</v>
      </c>
      <c r="L24" s="77">
        <v>4414.9826000000003</v>
      </c>
      <c r="M24" s="78">
        <v>1E-4</v>
      </c>
      <c r="N24" s="78">
        <v>6.2899999999999998E-2</v>
      </c>
      <c r="O24" s="78">
        <v>1.32E-2</v>
      </c>
    </row>
    <row r="25" spans="2:15">
      <c r="B25" t="s">
        <v>289</v>
      </c>
      <c r="C25" t="s">
        <v>290</v>
      </c>
      <c r="D25" t="s">
        <v>100</v>
      </c>
      <c r="E25" t="s">
        <v>123</v>
      </c>
      <c r="F25" t="s">
        <v>291</v>
      </c>
      <c r="G25" t="s">
        <v>292</v>
      </c>
      <c r="H25" t="s">
        <v>102</v>
      </c>
      <c r="I25" s="77">
        <v>578</v>
      </c>
      <c r="J25" s="77">
        <v>91410</v>
      </c>
      <c r="K25" s="77">
        <v>0</v>
      </c>
      <c r="L25" s="77">
        <v>528.34979999999996</v>
      </c>
      <c r="M25" s="78">
        <v>1E-4</v>
      </c>
      <c r="N25" s="78">
        <v>7.4999999999999997E-3</v>
      </c>
      <c r="O25" s="78">
        <v>1.6000000000000001E-3</v>
      </c>
    </row>
    <row r="26" spans="2:15">
      <c r="B26" t="s">
        <v>293</v>
      </c>
      <c r="C26" t="s">
        <v>294</v>
      </c>
      <c r="D26" t="s">
        <v>100</v>
      </c>
      <c r="E26" t="s">
        <v>123</v>
      </c>
      <c r="F26" t="s">
        <v>295</v>
      </c>
      <c r="G26" t="s">
        <v>296</v>
      </c>
      <c r="H26" t="s">
        <v>102</v>
      </c>
      <c r="I26" s="77">
        <v>872</v>
      </c>
      <c r="J26" s="77">
        <v>46450</v>
      </c>
      <c r="K26" s="77">
        <v>0</v>
      </c>
      <c r="L26" s="77">
        <v>405.04399999999998</v>
      </c>
      <c r="M26" s="78">
        <v>0</v>
      </c>
      <c r="N26" s="78">
        <v>5.7999999999999996E-3</v>
      </c>
      <c r="O26" s="78">
        <v>1.1999999999999999E-3</v>
      </c>
    </row>
    <row r="27" spans="2:15">
      <c r="B27" t="s">
        <v>297</v>
      </c>
      <c r="C27" t="s">
        <v>298</v>
      </c>
      <c r="D27" t="s">
        <v>100</v>
      </c>
      <c r="E27" t="s">
        <v>123</v>
      </c>
      <c r="F27" t="s">
        <v>299</v>
      </c>
      <c r="G27" t="s">
        <v>300</v>
      </c>
      <c r="H27" t="s">
        <v>102</v>
      </c>
      <c r="I27" s="77">
        <v>91649</v>
      </c>
      <c r="J27" s="77">
        <v>1818</v>
      </c>
      <c r="K27" s="77">
        <v>0</v>
      </c>
      <c r="L27" s="77">
        <v>1666.1788200000001</v>
      </c>
      <c r="M27" s="78">
        <v>1E-4</v>
      </c>
      <c r="N27" s="78">
        <v>2.3699999999999999E-2</v>
      </c>
      <c r="O27" s="78">
        <v>5.0000000000000001E-3</v>
      </c>
    </row>
    <row r="28" spans="2:15">
      <c r="B28" t="s">
        <v>301</v>
      </c>
      <c r="C28" t="s">
        <v>302</v>
      </c>
      <c r="D28" t="s">
        <v>100</v>
      </c>
      <c r="E28" t="s">
        <v>123</v>
      </c>
      <c r="F28" t="s">
        <v>303</v>
      </c>
      <c r="G28" t="s">
        <v>304</v>
      </c>
      <c r="H28" t="s">
        <v>102</v>
      </c>
      <c r="I28" s="77">
        <v>13844</v>
      </c>
      <c r="J28" s="77">
        <v>11090</v>
      </c>
      <c r="K28" s="77">
        <v>0</v>
      </c>
      <c r="L28" s="77">
        <v>1535.2996000000001</v>
      </c>
      <c r="M28" s="78">
        <v>1E-4</v>
      </c>
      <c r="N28" s="78">
        <v>2.1899999999999999E-2</v>
      </c>
      <c r="O28" s="78">
        <v>4.5999999999999999E-3</v>
      </c>
    </row>
    <row r="29" spans="2:15">
      <c r="B29" t="s">
        <v>305</v>
      </c>
      <c r="C29" t="s">
        <v>306</v>
      </c>
      <c r="D29" t="s">
        <v>100</v>
      </c>
      <c r="E29" t="s">
        <v>123</v>
      </c>
      <c r="F29" t="s">
        <v>307</v>
      </c>
      <c r="G29" t="s">
        <v>304</v>
      </c>
      <c r="H29" t="s">
        <v>102</v>
      </c>
      <c r="I29" s="77">
        <v>3185</v>
      </c>
      <c r="J29" s="77">
        <v>50140</v>
      </c>
      <c r="K29" s="77">
        <v>0</v>
      </c>
      <c r="L29" s="77">
        <v>1596.9590000000001</v>
      </c>
      <c r="M29" s="78">
        <v>1E-4</v>
      </c>
      <c r="N29" s="78">
        <v>2.2700000000000001E-2</v>
      </c>
      <c r="O29" s="78">
        <v>4.7999999999999996E-3</v>
      </c>
    </row>
    <row r="30" spans="2:15">
      <c r="B30" t="s">
        <v>308</v>
      </c>
      <c r="C30" t="s">
        <v>309</v>
      </c>
      <c r="D30" t="s">
        <v>100</v>
      </c>
      <c r="E30" t="s">
        <v>123</v>
      </c>
      <c r="F30" t="s">
        <v>310</v>
      </c>
      <c r="G30" t="s">
        <v>304</v>
      </c>
      <c r="H30" t="s">
        <v>102</v>
      </c>
      <c r="I30" s="77">
        <v>6750</v>
      </c>
      <c r="J30" s="77">
        <v>25190</v>
      </c>
      <c r="K30" s="77">
        <v>0</v>
      </c>
      <c r="L30" s="77">
        <v>1700.325</v>
      </c>
      <c r="M30" s="78">
        <v>1E-4</v>
      </c>
      <c r="N30" s="78">
        <v>2.4199999999999999E-2</v>
      </c>
      <c r="O30" s="78">
        <v>5.1000000000000004E-3</v>
      </c>
    </row>
    <row r="31" spans="2:15">
      <c r="B31" t="s">
        <v>311</v>
      </c>
      <c r="C31" t="s">
        <v>312</v>
      </c>
      <c r="D31" t="s">
        <v>100</v>
      </c>
      <c r="E31" t="s">
        <v>123</v>
      </c>
      <c r="F31" t="s">
        <v>313</v>
      </c>
      <c r="G31" t="s">
        <v>314</v>
      </c>
      <c r="H31" t="s">
        <v>102</v>
      </c>
      <c r="I31" s="77">
        <v>3778</v>
      </c>
      <c r="J31" s="77">
        <v>6850</v>
      </c>
      <c r="K31" s="77">
        <v>0</v>
      </c>
      <c r="L31" s="77">
        <v>258.79300000000001</v>
      </c>
      <c r="M31" s="78">
        <v>0</v>
      </c>
      <c r="N31" s="78">
        <v>3.7000000000000002E-3</v>
      </c>
      <c r="O31" s="78">
        <v>8.0000000000000004E-4</v>
      </c>
    </row>
    <row r="32" spans="2:15">
      <c r="B32" t="s">
        <v>315</v>
      </c>
      <c r="C32" t="s">
        <v>316</v>
      </c>
      <c r="D32" t="s">
        <v>100</v>
      </c>
      <c r="E32" t="s">
        <v>123</v>
      </c>
      <c r="F32" t="s">
        <v>317</v>
      </c>
      <c r="G32" t="s">
        <v>318</v>
      </c>
      <c r="H32" t="s">
        <v>102</v>
      </c>
      <c r="I32" s="77">
        <v>44935</v>
      </c>
      <c r="J32" s="77">
        <v>2000</v>
      </c>
      <c r="K32" s="77">
        <v>0</v>
      </c>
      <c r="L32" s="77">
        <v>898.7</v>
      </c>
      <c r="M32" s="78">
        <v>1E-4</v>
      </c>
      <c r="N32" s="78">
        <v>1.2800000000000001E-2</v>
      </c>
      <c r="O32" s="78">
        <v>2.7000000000000001E-3</v>
      </c>
    </row>
    <row r="33" spans="2:15">
      <c r="B33" t="s">
        <v>319</v>
      </c>
      <c r="C33" t="s">
        <v>320</v>
      </c>
      <c r="D33" t="s">
        <v>100</v>
      </c>
      <c r="E33" t="s">
        <v>123</v>
      </c>
      <c r="F33" t="s">
        <v>321</v>
      </c>
      <c r="G33" t="s">
        <v>318</v>
      </c>
      <c r="H33" t="s">
        <v>102</v>
      </c>
      <c r="I33" s="77">
        <v>2969</v>
      </c>
      <c r="J33" s="77">
        <v>37170</v>
      </c>
      <c r="K33" s="77">
        <v>0</v>
      </c>
      <c r="L33" s="77">
        <v>1103.5772999999999</v>
      </c>
      <c r="M33" s="78">
        <v>1E-4</v>
      </c>
      <c r="N33" s="78">
        <v>1.5699999999999999E-2</v>
      </c>
      <c r="O33" s="78">
        <v>3.3E-3</v>
      </c>
    </row>
    <row r="34" spans="2:15">
      <c r="B34" t="s">
        <v>322</v>
      </c>
      <c r="C34" t="s">
        <v>323</v>
      </c>
      <c r="D34" t="s">
        <v>100</v>
      </c>
      <c r="E34" t="s">
        <v>123</v>
      </c>
      <c r="F34" t="s">
        <v>324</v>
      </c>
      <c r="G34" t="s">
        <v>318</v>
      </c>
      <c r="H34" t="s">
        <v>102</v>
      </c>
      <c r="I34" s="77">
        <v>77931</v>
      </c>
      <c r="J34" s="77">
        <v>1070</v>
      </c>
      <c r="K34" s="77">
        <v>0</v>
      </c>
      <c r="L34" s="77">
        <v>833.86170000000004</v>
      </c>
      <c r="M34" s="78">
        <v>1E-4</v>
      </c>
      <c r="N34" s="78">
        <v>1.1900000000000001E-2</v>
      </c>
      <c r="O34" s="78">
        <v>2.5000000000000001E-3</v>
      </c>
    </row>
    <row r="35" spans="2:15">
      <c r="B35" t="s">
        <v>325</v>
      </c>
      <c r="C35" t="s">
        <v>326</v>
      </c>
      <c r="D35" t="s">
        <v>100</v>
      </c>
      <c r="E35" t="s">
        <v>123</v>
      </c>
      <c r="F35" t="s">
        <v>327</v>
      </c>
      <c r="G35" t="s">
        <v>318</v>
      </c>
      <c r="H35" t="s">
        <v>102</v>
      </c>
      <c r="I35" s="77">
        <v>2359</v>
      </c>
      <c r="J35" s="77">
        <v>28100</v>
      </c>
      <c r="K35" s="77">
        <v>0</v>
      </c>
      <c r="L35" s="77">
        <v>662.87900000000002</v>
      </c>
      <c r="M35" s="78">
        <v>0</v>
      </c>
      <c r="N35" s="78">
        <v>9.4000000000000004E-3</v>
      </c>
      <c r="O35" s="78">
        <v>2E-3</v>
      </c>
    </row>
    <row r="36" spans="2:15">
      <c r="B36" t="s">
        <v>328</v>
      </c>
      <c r="C36" t="s">
        <v>329</v>
      </c>
      <c r="D36" t="s">
        <v>100</v>
      </c>
      <c r="E36" t="s">
        <v>123</v>
      </c>
      <c r="F36" t="s">
        <v>330</v>
      </c>
      <c r="G36" t="s">
        <v>318</v>
      </c>
      <c r="H36" t="s">
        <v>102</v>
      </c>
      <c r="I36" s="77">
        <v>2644</v>
      </c>
      <c r="J36" s="77">
        <v>23780</v>
      </c>
      <c r="K36" s="77">
        <v>0</v>
      </c>
      <c r="L36" s="77">
        <v>628.7432</v>
      </c>
      <c r="M36" s="78">
        <v>0</v>
      </c>
      <c r="N36" s="78">
        <v>8.9999999999999993E-3</v>
      </c>
      <c r="O36" s="78">
        <v>1.9E-3</v>
      </c>
    </row>
    <row r="37" spans="2:15">
      <c r="B37" t="s">
        <v>331</v>
      </c>
      <c r="C37" t="s">
        <v>332</v>
      </c>
      <c r="D37" t="s">
        <v>100</v>
      </c>
      <c r="E37" t="s">
        <v>123</v>
      </c>
      <c r="F37" t="s">
        <v>333</v>
      </c>
      <c r="G37" t="s">
        <v>334</v>
      </c>
      <c r="H37" t="s">
        <v>102</v>
      </c>
      <c r="I37" s="77">
        <v>58622</v>
      </c>
      <c r="J37" s="77">
        <v>3815</v>
      </c>
      <c r="K37" s="77">
        <v>0</v>
      </c>
      <c r="L37" s="77">
        <v>2236.4292999999998</v>
      </c>
      <c r="M37" s="78">
        <v>0</v>
      </c>
      <c r="N37" s="78">
        <v>3.1899999999999998E-2</v>
      </c>
      <c r="O37" s="78">
        <v>6.7000000000000002E-3</v>
      </c>
    </row>
    <row r="38" spans="2:15">
      <c r="B38" t="s">
        <v>335</v>
      </c>
      <c r="C38" t="s">
        <v>336</v>
      </c>
      <c r="D38" t="s">
        <v>100</v>
      </c>
      <c r="E38" t="s">
        <v>123</v>
      </c>
      <c r="F38" t="s">
        <v>337</v>
      </c>
      <c r="G38" t="s">
        <v>129</v>
      </c>
      <c r="H38" t="s">
        <v>102</v>
      </c>
      <c r="I38" s="77">
        <v>2341</v>
      </c>
      <c r="J38" s="77">
        <v>72500</v>
      </c>
      <c r="K38" s="77">
        <v>0</v>
      </c>
      <c r="L38" s="77">
        <v>1697.2249999999999</v>
      </c>
      <c r="M38" s="78">
        <v>0</v>
      </c>
      <c r="N38" s="78">
        <v>2.4199999999999999E-2</v>
      </c>
      <c r="O38" s="78">
        <v>5.1000000000000004E-3</v>
      </c>
    </row>
    <row r="39" spans="2:15">
      <c r="B39" t="s">
        <v>338</v>
      </c>
      <c r="C39" t="s">
        <v>339</v>
      </c>
      <c r="D39" t="s">
        <v>100</v>
      </c>
      <c r="E39" t="s">
        <v>123</v>
      </c>
      <c r="F39" t="s">
        <v>340</v>
      </c>
      <c r="G39" t="s">
        <v>132</v>
      </c>
      <c r="H39" t="s">
        <v>102</v>
      </c>
      <c r="I39" s="77">
        <v>213274</v>
      </c>
      <c r="J39" s="77">
        <v>495</v>
      </c>
      <c r="K39" s="77">
        <v>0</v>
      </c>
      <c r="L39" s="77">
        <v>1055.7063000000001</v>
      </c>
      <c r="M39" s="78">
        <v>1E-4</v>
      </c>
      <c r="N39" s="78">
        <v>1.4999999999999999E-2</v>
      </c>
      <c r="O39" s="78">
        <v>3.0999999999999999E-3</v>
      </c>
    </row>
    <row r="40" spans="2:15">
      <c r="B40" s="79" t="s">
        <v>341</v>
      </c>
      <c r="E40" s="16"/>
      <c r="F40" s="16"/>
      <c r="G40" s="16"/>
      <c r="I40" s="81">
        <v>1106470.55</v>
      </c>
      <c r="K40" s="81">
        <v>9.5196900000000007</v>
      </c>
      <c r="L40" s="81">
        <v>14411.17388</v>
      </c>
      <c r="N40" s="80">
        <v>0.20519999999999999</v>
      </c>
      <c r="O40" s="80">
        <v>4.2999999999999997E-2</v>
      </c>
    </row>
    <row r="41" spans="2:15">
      <c r="B41" t="s">
        <v>342</v>
      </c>
      <c r="C41" t="s">
        <v>343</v>
      </c>
      <c r="D41" t="s">
        <v>100</v>
      </c>
      <c r="E41" t="s">
        <v>123</v>
      </c>
      <c r="F41" t="s">
        <v>344</v>
      </c>
      <c r="G41" t="s">
        <v>254</v>
      </c>
      <c r="H41" t="s">
        <v>102</v>
      </c>
      <c r="I41" s="77">
        <v>1351</v>
      </c>
      <c r="J41" s="77">
        <v>8280</v>
      </c>
      <c r="K41" s="77">
        <v>0</v>
      </c>
      <c r="L41" s="77">
        <v>111.86279999999999</v>
      </c>
      <c r="M41" s="78">
        <v>1E-4</v>
      </c>
      <c r="N41" s="78">
        <v>1.6000000000000001E-3</v>
      </c>
      <c r="O41" s="78">
        <v>2.9999999999999997E-4</v>
      </c>
    </row>
    <row r="42" spans="2:15">
      <c r="B42" t="s">
        <v>345</v>
      </c>
      <c r="C42" t="s">
        <v>346</v>
      </c>
      <c r="D42" t="s">
        <v>100</v>
      </c>
      <c r="E42" t="s">
        <v>123</v>
      </c>
      <c r="F42" t="s">
        <v>347</v>
      </c>
      <c r="G42" t="s">
        <v>254</v>
      </c>
      <c r="H42" t="s">
        <v>102</v>
      </c>
      <c r="I42" s="77">
        <v>617496</v>
      </c>
      <c r="J42" s="77">
        <v>124</v>
      </c>
      <c r="K42" s="77">
        <v>0</v>
      </c>
      <c r="L42" s="77">
        <v>765.69503999999995</v>
      </c>
      <c r="M42" s="78">
        <v>2.0000000000000001E-4</v>
      </c>
      <c r="N42" s="78">
        <v>1.09E-2</v>
      </c>
      <c r="O42" s="78">
        <v>2.3E-3</v>
      </c>
    </row>
    <row r="43" spans="2:15">
      <c r="B43" t="s">
        <v>348</v>
      </c>
      <c r="C43" t="s">
        <v>349</v>
      </c>
      <c r="D43" t="s">
        <v>100</v>
      </c>
      <c r="E43" t="s">
        <v>123</v>
      </c>
      <c r="F43" t="s">
        <v>350</v>
      </c>
      <c r="G43" t="s">
        <v>254</v>
      </c>
      <c r="H43" t="s">
        <v>102</v>
      </c>
      <c r="I43" s="77">
        <v>1351</v>
      </c>
      <c r="J43" s="77">
        <v>29920</v>
      </c>
      <c r="K43" s="77">
        <v>9.5196900000000007</v>
      </c>
      <c r="L43" s="77">
        <v>413.73889000000003</v>
      </c>
      <c r="M43" s="78">
        <v>1E-4</v>
      </c>
      <c r="N43" s="78">
        <v>5.8999999999999999E-3</v>
      </c>
      <c r="O43" s="78">
        <v>1.1999999999999999E-3</v>
      </c>
    </row>
    <row r="44" spans="2:15">
      <c r="B44" t="s">
        <v>351</v>
      </c>
      <c r="C44" t="s">
        <v>352</v>
      </c>
      <c r="D44" t="s">
        <v>100</v>
      </c>
      <c r="E44" t="s">
        <v>123</v>
      </c>
      <c r="F44" t="s">
        <v>353</v>
      </c>
      <c r="G44" t="s">
        <v>268</v>
      </c>
      <c r="H44" t="s">
        <v>102</v>
      </c>
      <c r="I44" s="77">
        <v>7689</v>
      </c>
      <c r="J44" s="77">
        <v>5850</v>
      </c>
      <c r="K44" s="77">
        <v>0</v>
      </c>
      <c r="L44" s="77">
        <v>449.80650000000003</v>
      </c>
      <c r="M44" s="78">
        <v>1E-4</v>
      </c>
      <c r="N44" s="78">
        <v>6.4000000000000003E-3</v>
      </c>
      <c r="O44" s="78">
        <v>1.2999999999999999E-3</v>
      </c>
    </row>
    <row r="45" spans="2:15">
      <c r="B45" t="s">
        <v>354</v>
      </c>
      <c r="C45" t="s">
        <v>355</v>
      </c>
      <c r="D45" t="s">
        <v>100</v>
      </c>
      <c r="E45" t="s">
        <v>123</v>
      </c>
      <c r="F45" t="s">
        <v>356</v>
      </c>
      <c r="G45" t="s">
        <v>357</v>
      </c>
      <c r="H45" t="s">
        <v>102</v>
      </c>
      <c r="I45" s="77">
        <v>123727</v>
      </c>
      <c r="J45" s="77">
        <v>1040</v>
      </c>
      <c r="K45" s="77">
        <v>0</v>
      </c>
      <c r="L45" s="77">
        <v>1286.7608</v>
      </c>
      <c r="M45" s="78">
        <v>4.0000000000000002E-4</v>
      </c>
      <c r="N45" s="78">
        <v>1.83E-2</v>
      </c>
      <c r="O45" s="78">
        <v>3.8E-3</v>
      </c>
    </row>
    <row r="46" spans="2:15">
      <c r="B46" t="s">
        <v>358</v>
      </c>
      <c r="C46" t="s">
        <v>359</v>
      </c>
      <c r="D46" t="s">
        <v>100</v>
      </c>
      <c r="E46" t="s">
        <v>123</v>
      </c>
      <c r="F46" t="s">
        <v>360</v>
      </c>
      <c r="G46" t="s">
        <v>357</v>
      </c>
      <c r="H46" t="s">
        <v>102</v>
      </c>
      <c r="I46" s="77">
        <v>817</v>
      </c>
      <c r="J46" s="77">
        <v>19150</v>
      </c>
      <c r="K46" s="77">
        <v>0</v>
      </c>
      <c r="L46" s="77">
        <v>156.4555</v>
      </c>
      <c r="M46" s="78">
        <v>1E-4</v>
      </c>
      <c r="N46" s="78">
        <v>2.2000000000000001E-3</v>
      </c>
      <c r="O46" s="78">
        <v>5.0000000000000001E-4</v>
      </c>
    </row>
    <row r="47" spans="2:15">
      <c r="B47" t="s">
        <v>361</v>
      </c>
      <c r="C47" t="s">
        <v>362</v>
      </c>
      <c r="D47" t="s">
        <v>100</v>
      </c>
      <c r="E47" t="s">
        <v>123</v>
      </c>
      <c r="F47" t="s">
        <v>363</v>
      </c>
      <c r="G47" t="s">
        <v>357</v>
      </c>
      <c r="H47" t="s">
        <v>102</v>
      </c>
      <c r="I47" s="77">
        <v>448</v>
      </c>
      <c r="J47" s="77">
        <v>26000</v>
      </c>
      <c r="K47" s="77">
        <v>0</v>
      </c>
      <c r="L47" s="77">
        <v>116.48</v>
      </c>
      <c r="M47" s="78">
        <v>0</v>
      </c>
      <c r="N47" s="78">
        <v>1.6999999999999999E-3</v>
      </c>
      <c r="O47" s="78">
        <v>2.9999999999999997E-4</v>
      </c>
    </row>
    <row r="48" spans="2:15">
      <c r="B48" t="s">
        <v>364</v>
      </c>
      <c r="C48" t="s">
        <v>365</v>
      </c>
      <c r="D48" t="s">
        <v>100</v>
      </c>
      <c r="E48" t="s">
        <v>123</v>
      </c>
      <c r="F48" t="s">
        <v>366</v>
      </c>
      <c r="G48" t="s">
        <v>276</v>
      </c>
      <c r="H48" t="s">
        <v>102</v>
      </c>
      <c r="I48" s="77">
        <v>2868</v>
      </c>
      <c r="J48" s="77">
        <v>16000</v>
      </c>
      <c r="K48" s="77">
        <v>0</v>
      </c>
      <c r="L48" s="77">
        <v>458.88</v>
      </c>
      <c r="M48" s="78">
        <v>1E-4</v>
      </c>
      <c r="N48" s="78">
        <v>6.4999999999999997E-3</v>
      </c>
      <c r="O48" s="78">
        <v>1.4E-3</v>
      </c>
    </row>
    <row r="49" spans="2:15">
      <c r="B49" t="s">
        <v>367</v>
      </c>
      <c r="C49" t="s">
        <v>368</v>
      </c>
      <c r="D49" t="s">
        <v>100</v>
      </c>
      <c r="E49" t="s">
        <v>123</v>
      </c>
      <c r="F49" t="s">
        <v>369</v>
      </c>
      <c r="G49" t="s">
        <v>292</v>
      </c>
      <c r="H49" t="s">
        <v>102</v>
      </c>
      <c r="I49" s="77">
        <v>5883</v>
      </c>
      <c r="J49" s="77">
        <v>8830</v>
      </c>
      <c r="K49" s="77">
        <v>0</v>
      </c>
      <c r="L49" s="77">
        <v>519.46889999999996</v>
      </c>
      <c r="M49" s="78">
        <v>1E-4</v>
      </c>
      <c r="N49" s="78">
        <v>7.4000000000000003E-3</v>
      </c>
      <c r="O49" s="78">
        <v>1.5E-3</v>
      </c>
    </row>
    <row r="50" spans="2:15">
      <c r="B50" t="s">
        <v>370</v>
      </c>
      <c r="C50" t="s">
        <v>371</v>
      </c>
      <c r="D50" t="s">
        <v>100</v>
      </c>
      <c r="E50" t="s">
        <v>123</v>
      </c>
      <c r="F50" t="s">
        <v>372</v>
      </c>
      <c r="G50" t="s">
        <v>296</v>
      </c>
      <c r="H50" t="s">
        <v>102</v>
      </c>
      <c r="I50" s="77">
        <v>14418</v>
      </c>
      <c r="J50" s="77">
        <v>3253</v>
      </c>
      <c r="K50" s="77">
        <v>0</v>
      </c>
      <c r="L50" s="77">
        <v>469.01754</v>
      </c>
      <c r="M50" s="78">
        <v>2.0000000000000001E-4</v>
      </c>
      <c r="N50" s="78">
        <v>6.7000000000000002E-3</v>
      </c>
      <c r="O50" s="78">
        <v>1.4E-3</v>
      </c>
    </row>
    <row r="51" spans="2:15">
      <c r="B51" t="s">
        <v>373</v>
      </c>
      <c r="C51" t="s">
        <v>374</v>
      </c>
      <c r="D51" t="s">
        <v>100</v>
      </c>
      <c r="E51" t="s">
        <v>123</v>
      </c>
      <c r="F51" t="s">
        <v>375</v>
      </c>
      <c r="G51" t="s">
        <v>376</v>
      </c>
      <c r="H51" t="s">
        <v>102</v>
      </c>
      <c r="I51" s="77">
        <v>41929</v>
      </c>
      <c r="J51" s="77">
        <v>2333</v>
      </c>
      <c r="K51" s="77">
        <v>0</v>
      </c>
      <c r="L51" s="77">
        <v>978.20357000000001</v>
      </c>
      <c r="M51" s="78">
        <v>4.0000000000000002E-4</v>
      </c>
      <c r="N51" s="78">
        <v>1.3899999999999999E-2</v>
      </c>
      <c r="O51" s="78">
        <v>2.8999999999999998E-3</v>
      </c>
    </row>
    <row r="52" spans="2:15">
      <c r="B52" t="s">
        <v>377</v>
      </c>
      <c r="C52" t="s">
        <v>378</v>
      </c>
      <c r="D52" t="s">
        <v>100</v>
      </c>
      <c r="E52" t="s">
        <v>123</v>
      </c>
      <c r="F52" t="s">
        <v>379</v>
      </c>
      <c r="G52" t="s">
        <v>318</v>
      </c>
      <c r="H52" t="s">
        <v>102</v>
      </c>
      <c r="I52" s="77">
        <v>39784</v>
      </c>
      <c r="J52" s="77">
        <v>1700</v>
      </c>
      <c r="K52" s="77">
        <v>0</v>
      </c>
      <c r="L52" s="77">
        <v>676.32799999999997</v>
      </c>
      <c r="M52" s="78">
        <v>2.0000000000000001E-4</v>
      </c>
      <c r="N52" s="78">
        <v>9.5999999999999992E-3</v>
      </c>
      <c r="O52" s="78">
        <v>2E-3</v>
      </c>
    </row>
    <row r="53" spans="2:15">
      <c r="B53" t="s">
        <v>380</v>
      </c>
      <c r="C53" t="s">
        <v>381</v>
      </c>
      <c r="D53" t="s">
        <v>100</v>
      </c>
      <c r="E53" t="s">
        <v>123</v>
      </c>
      <c r="F53" t="s">
        <v>382</v>
      </c>
      <c r="G53" t="s">
        <v>318</v>
      </c>
      <c r="H53" t="s">
        <v>102</v>
      </c>
      <c r="I53" s="77">
        <v>28389</v>
      </c>
      <c r="J53" s="77">
        <v>3024</v>
      </c>
      <c r="K53" s="77">
        <v>0</v>
      </c>
      <c r="L53" s="77">
        <v>858.48335999999995</v>
      </c>
      <c r="M53" s="78">
        <v>2.0000000000000001E-4</v>
      </c>
      <c r="N53" s="78">
        <v>1.2200000000000001E-2</v>
      </c>
      <c r="O53" s="78">
        <v>2.5999999999999999E-3</v>
      </c>
    </row>
    <row r="54" spans="2:15">
      <c r="B54" t="s">
        <v>383</v>
      </c>
      <c r="C54" t="s">
        <v>384</v>
      </c>
      <c r="D54" t="s">
        <v>100</v>
      </c>
      <c r="E54" t="s">
        <v>123</v>
      </c>
      <c r="F54" t="s">
        <v>385</v>
      </c>
      <c r="G54" t="s">
        <v>318</v>
      </c>
      <c r="H54" t="s">
        <v>102</v>
      </c>
      <c r="I54" s="77">
        <v>7704</v>
      </c>
      <c r="J54" s="77">
        <v>8550</v>
      </c>
      <c r="K54" s="77">
        <v>0</v>
      </c>
      <c r="L54" s="77">
        <v>658.69200000000001</v>
      </c>
      <c r="M54" s="78">
        <v>2.0000000000000001E-4</v>
      </c>
      <c r="N54" s="78">
        <v>9.4000000000000004E-3</v>
      </c>
      <c r="O54" s="78">
        <v>2E-3</v>
      </c>
    </row>
    <row r="55" spans="2:15">
      <c r="B55" t="s">
        <v>386</v>
      </c>
      <c r="C55" t="s">
        <v>387</v>
      </c>
      <c r="D55" t="s">
        <v>100</v>
      </c>
      <c r="E55" t="s">
        <v>123</v>
      </c>
      <c r="F55" t="s">
        <v>388</v>
      </c>
      <c r="G55" t="s">
        <v>318</v>
      </c>
      <c r="H55" t="s">
        <v>102</v>
      </c>
      <c r="I55" s="77">
        <v>2196</v>
      </c>
      <c r="J55" s="77">
        <v>22040</v>
      </c>
      <c r="K55" s="77">
        <v>0</v>
      </c>
      <c r="L55" s="77">
        <v>483.9984</v>
      </c>
      <c r="M55" s="78">
        <v>2.9999999999999997E-4</v>
      </c>
      <c r="N55" s="78">
        <v>6.8999999999999999E-3</v>
      </c>
      <c r="O55" s="78">
        <v>1.4E-3</v>
      </c>
    </row>
    <row r="56" spans="2:15">
      <c r="B56" t="s">
        <v>389</v>
      </c>
      <c r="C56" t="s">
        <v>390</v>
      </c>
      <c r="D56" t="s">
        <v>100</v>
      </c>
      <c r="E56" t="s">
        <v>123</v>
      </c>
      <c r="F56" t="s">
        <v>391</v>
      </c>
      <c r="G56" t="s">
        <v>392</v>
      </c>
      <c r="H56" t="s">
        <v>102</v>
      </c>
      <c r="I56" s="77">
        <v>6405</v>
      </c>
      <c r="J56" s="77">
        <v>4401</v>
      </c>
      <c r="K56" s="77">
        <v>0</v>
      </c>
      <c r="L56" s="77">
        <v>281.88405</v>
      </c>
      <c r="M56" s="78">
        <v>1E-4</v>
      </c>
      <c r="N56" s="78">
        <v>4.0000000000000001E-3</v>
      </c>
      <c r="O56" s="78">
        <v>8.0000000000000004E-4</v>
      </c>
    </row>
    <row r="57" spans="2:15">
      <c r="B57" t="s">
        <v>393</v>
      </c>
      <c r="C57" t="s">
        <v>394</v>
      </c>
      <c r="D57" t="s">
        <v>100</v>
      </c>
      <c r="E57" t="s">
        <v>123</v>
      </c>
      <c r="F57" t="s">
        <v>395</v>
      </c>
      <c r="G57" t="s">
        <v>396</v>
      </c>
      <c r="H57" t="s">
        <v>102</v>
      </c>
      <c r="I57" s="77">
        <v>2765</v>
      </c>
      <c r="J57" s="77">
        <v>24060</v>
      </c>
      <c r="K57" s="77">
        <v>0</v>
      </c>
      <c r="L57" s="77">
        <v>665.25900000000001</v>
      </c>
      <c r="M57" s="78">
        <v>2.0000000000000001E-4</v>
      </c>
      <c r="N57" s="78">
        <v>9.4999999999999998E-3</v>
      </c>
      <c r="O57" s="78">
        <v>2E-3</v>
      </c>
    </row>
    <row r="58" spans="2:15">
      <c r="B58" t="s">
        <v>397</v>
      </c>
      <c r="C58" t="s">
        <v>398</v>
      </c>
      <c r="D58" t="s">
        <v>100</v>
      </c>
      <c r="E58" t="s">
        <v>123</v>
      </c>
      <c r="F58" t="s">
        <v>399</v>
      </c>
      <c r="G58" t="s">
        <v>396</v>
      </c>
      <c r="H58" t="s">
        <v>102</v>
      </c>
      <c r="I58" s="77">
        <v>61152</v>
      </c>
      <c r="J58" s="77">
        <v>1709</v>
      </c>
      <c r="K58" s="77">
        <v>0</v>
      </c>
      <c r="L58" s="77">
        <v>1045.0876800000001</v>
      </c>
      <c r="M58" s="78">
        <v>2.0000000000000001E-4</v>
      </c>
      <c r="N58" s="78">
        <v>1.49E-2</v>
      </c>
      <c r="O58" s="78">
        <v>3.0999999999999999E-3</v>
      </c>
    </row>
    <row r="59" spans="2:15">
      <c r="B59" t="s">
        <v>400</v>
      </c>
      <c r="C59" t="s">
        <v>401</v>
      </c>
      <c r="D59" t="s">
        <v>100</v>
      </c>
      <c r="E59" t="s">
        <v>123</v>
      </c>
      <c r="F59" t="s">
        <v>402</v>
      </c>
      <c r="G59" t="s">
        <v>403</v>
      </c>
      <c r="H59" t="s">
        <v>102</v>
      </c>
      <c r="I59" s="77">
        <v>6239</v>
      </c>
      <c r="J59" s="77">
        <v>4651</v>
      </c>
      <c r="K59" s="77">
        <v>0</v>
      </c>
      <c r="L59" s="77">
        <v>290.17588999999998</v>
      </c>
      <c r="M59" s="78">
        <v>1E-4</v>
      </c>
      <c r="N59" s="78">
        <v>4.1000000000000003E-3</v>
      </c>
      <c r="O59" s="78">
        <v>8.9999999999999998E-4</v>
      </c>
    </row>
    <row r="60" spans="2:15">
      <c r="B60" t="s">
        <v>404</v>
      </c>
      <c r="C60" t="s">
        <v>405</v>
      </c>
      <c r="D60" t="s">
        <v>100</v>
      </c>
      <c r="E60" t="s">
        <v>123</v>
      </c>
      <c r="F60" t="s">
        <v>406</v>
      </c>
      <c r="G60" t="s">
        <v>403</v>
      </c>
      <c r="H60" t="s">
        <v>102</v>
      </c>
      <c r="I60" s="77">
        <v>2830</v>
      </c>
      <c r="J60" s="77">
        <v>24050</v>
      </c>
      <c r="K60" s="77">
        <v>0</v>
      </c>
      <c r="L60" s="77">
        <v>680.61500000000001</v>
      </c>
      <c r="M60" s="78">
        <v>2.0000000000000001E-4</v>
      </c>
      <c r="N60" s="78">
        <v>9.7000000000000003E-3</v>
      </c>
      <c r="O60" s="78">
        <v>2E-3</v>
      </c>
    </row>
    <row r="61" spans="2:15">
      <c r="B61" t="s">
        <v>407</v>
      </c>
      <c r="C61" t="s">
        <v>408</v>
      </c>
      <c r="D61" t="s">
        <v>100</v>
      </c>
      <c r="E61" t="s">
        <v>123</v>
      </c>
      <c r="F61" t="s">
        <v>409</v>
      </c>
      <c r="G61" t="s">
        <v>410</v>
      </c>
      <c r="H61" t="s">
        <v>102</v>
      </c>
      <c r="I61" s="77">
        <v>1313</v>
      </c>
      <c r="J61" s="77">
        <v>30260</v>
      </c>
      <c r="K61" s="77">
        <v>0</v>
      </c>
      <c r="L61" s="77">
        <v>397.31380000000001</v>
      </c>
      <c r="M61" s="78">
        <v>2.0000000000000001E-4</v>
      </c>
      <c r="N61" s="78">
        <v>5.7000000000000002E-3</v>
      </c>
      <c r="O61" s="78">
        <v>1.1999999999999999E-3</v>
      </c>
    </row>
    <row r="62" spans="2:15">
      <c r="B62" t="s">
        <v>411</v>
      </c>
      <c r="C62" t="s">
        <v>412</v>
      </c>
      <c r="D62" t="s">
        <v>100</v>
      </c>
      <c r="E62" t="s">
        <v>123</v>
      </c>
      <c r="F62" t="s">
        <v>413</v>
      </c>
      <c r="G62" t="s">
        <v>414</v>
      </c>
      <c r="H62" t="s">
        <v>102</v>
      </c>
      <c r="I62" s="77">
        <v>75227.55</v>
      </c>
      <c r="J62" s="77">
        <v>1320</v>
      </c>
      <c r="K62" s="77">
        <v>0</v>
      </c>
      <c r="L62" s="77">
        <v>993.00365999999997</v>
      </c>
      <c r="M62" s="78">
        <v>4.0000000000000002E-4</v>
      </c>
      <c r="N62" s="78">
        <v>1.41E-2</v>
      </c>
      <c r="O62" s="78">
        <v>3.0000000000000001E-3</v>
      </c>
    </row>
    <row r="63" spans="2:15">
      <c r="B63" t="s">
        <v>415</v>
      </c>
      <c r="C63" t="s">
        <v>416</v>
      </c>
      <c r="D63" t="s">
        <v>100</v>
      </c>
      <c r="E63" t="s">
        <v>123</v>
      </c>
      <c r="F63" t="s">
        <v>417</v>
      </c>
      <c r="G63" t="s">
        <v>129</v>
      </c>
      <c r="H63" t="s">
        <v>102</v>
      </c>
      <c r="I63" s="77">
        <v>12468</v>
      </c>
      <c r="J63" s="77">
        <v>3514</v>
      </c>
      <c r="K63" s="77">
        <v>0</v>
      </c>
      <c r="L63" s="77">
        <v>438.12551999999999</v>
      </c>
      <c r="M63" s="78">
        <v>2.9999999999999997E-4</v>
      </c>
      <c r="N63" s="78">
        <v>6.1999999999999998E-3</v>
      </c>
      <c r="O63" s="78">
        <v>1.2999999999999999E-3</v>
      </c>
    </row>
    <row r="64" spans="2:15">
      <c r="B64" t="s">
        <v>418</v>
      </c>
      <c r="C64" t="s">
        <v>419</v>
      </c>
      <c r="D64" t="s">
        <v>100</v>
      </c>
      <c r="E64" t="s">
        <v>123</v>
      </c>
      <c r="F64" t="s">
        <v>420</v>
      </c>
      <c r="G64" t="s">
        <v>129</v>
      </c>
      <c r="H64" t="s">
        <v>102</v>
      </c>
      <c r="I64" s="77">
        <v>5347</v>
      </c>
      <c r="J64" s="77">
        <v>11150</v>
      </c>
      <c r="K64" s="77">
        <v>0</v>
      </c>
      <c r="L64" s="77">
        <v>596.19050000000004</v>
      </c>
      <c r="M64" s="78">
        <v>1E-4</v>
      </c>
      <c r="N64" s="78">
        <v>8.5000000000000006E-3</v>
      </c>
      <c r="O64" s="78">
        <v>1.8E-3</v>
      </c>
    </row>
    <row r="65" spans="2:15">
      <c r="B65" t="s">
        <v>421</v>
      </c>
      <c r="C65" t="s">
        <v>422</v>
      </c>
      <c r="D65" t="s">
        <v>100</v>
      </c>
      <c r="E65" t="s">
        <v>123</v>
      </c>
      <c r="F65" t="s">
        <v>423</v>
      </c>
      <c r="G65" t="s">
        <v>132</v>
      </c>
      <c r="H65" t="s">
        <v>102</v>
      </c>
      <c r="I65" s="77">
        <v>13076</v>
      </c>
      <c r="J65" s="77">
        <v>1494</v>
      </c>
      <c r="K65" s="77">
        <v>0</v>
      </c>
      <c r="L65" s="77">
        <v>195.35543999999999</v>
      </c>
      <c r="M65" s="78">
        <v>1E-4</v>
      </c>
      <c r="N65" s="78">
        <v>2.8E-3</v>
      </c>
      <c r="O65" s="78">
        <v>5.9999999999999995E-4</v>
      </c>
    </row>
    <row r="66" spans="2:15">
      <c r="B66" t="s">
        <v>424</v>
      </c>
      <c r="C66" t="s">
        <v>425</v>
      </c>
      <c r="D66" t="s">
        <v>100</v>
      </c>
      <c r="E66" t="s">
        <v>123</v>
      </c>
      <c r="F66" t="s">
        <v>426</v>
      </c>
      <c r="G66" t="s">
        <v>132</v>
      </c>
      <c r="H66" t="s">
        <v>102</v>
      </c>
      <c r="I66" s="77">
        <v>23598</v>
      </c>
      <c r="J66" s="77">
        <v>1798</v>
      </c>
      <c r="K66" s="77">
        <v>0</v>
      </c>
      <c r="L66" s="77">
        <v>424.29203999999999</v>
      </c>
      <c r="M66" s="78">
        <v>1E-4</v>
      </c>
      <c r="N66" s="78">
        <v>6.0000000000000001E-3</v>
      </c>
      <c r="O66" s="78">
        <v>1.2999999999999999E-3</v>
      </c>
    </row>
    <row r="67" spans="2:15">
      <c r="B67" s="79" t="s">
        <v>427</v>
      </c>
      <c r="E67" s="16"/>
      <c r="F67" s="16"/>
      <c r="G67" s="16"/>
      <c r="I67" s="81">
        <v>889595.3</v>
      </c>
      <c r="K67" s="81">
        <v>0</v>
      </c>
      <c r="L67" s="81">
        <v>1727.8889819999999</v>
      </c>
      <c r="N67" s="80">
        <v>2.46E-2</v>
      </c>
      <c r="O67" s="80">
        <v>5.1999999999999998E-3</v>
      </c>
    </row>
    <row r="68" spans="2:15">
      <c r="B68" t="s">
        <v>428</v>
      </c>
      <c r="C68" t="s">
        <v>429</v>
      </c>
      <c r="D68" t="s">
        <v>100</v>
      </c>
      <c r="E68" t="s">
        <v>123</v>
      </c>
      <c r="F68" t="s">
        <v>430</v>
      </c>
      <c r="G68" t="s">
        <v>254</v>
      </c>
      <c r="H68" t="s">
        <v>102</v>
      </c>
      <c r="I68" s="77">
        <v>616512</v>
      </c>
      <c r="J68" s="77">
        <v>65.599999999999994</v>
      </c>
      <c r="K68" s="77">
        <v>0</v>
      </c>
      <c r="L68" s="77">
        <v>404.431872</v>
      </c>
      <c r="M68" s="78">
        <v>5.0000000000000001E-4</v>
      </c>
      <c r="N68" s="78">
        <v>5.7999999999999996E-3</v>
      </c>
      <c r="O68" s="78">
        <v>1.1999999999999999E-3</v>
      </c>
    </row>
    <row r="69" spans="2:15">
      <c r="B69" t="s">
        <v>431</v>
      </c>
      <c r="C69" t="s">
        <v>432</v>
      </c>
      <c r="D69" t="s">
        <v>100</v>
      </c>
      <c r="E69" t="s">
        <v>123</v>
      </c>
      <c r="F69" t="s">
        <v>433</v>
      </c>
      <c r="G69" t="s">
        <v>357</v>
      </c>
      <c r="H69" t="s">
        <v>102</v>
      </c>
      <c r="I69" s="77">
        <v>21403</v>
      </c>
      <c r="J69" s="77">
        <v>1460</v>
      </c>
      <c r="K69" s="77">
        <v>0</v>
      </c>
      <c r="L69" s="77">
        <v>312.48379999999997</v>
      </c>
      <c r="M69" s="78">
        <v>2.9999999999999997E-4</v>
      </c>
      <c r="N69" s="78">
        <v>4.4999999999999997E-3</v>
      </c>
      <c r="O69" s="78">
        <v>8.9999999999999998E-4</v>
      </c>
    </row>
    <row r="70" spans="2:15">
      <c r="B70" t="s">
        <v>434</v>
      </c>
      <c r="C70" t="s">
        <v>435</v>
      </c>
      <c r="D70" t="s">
        <v>100</v>
      </c>
      <c r="E70" t="s">
        <v>123</v>
      </c>
      <c r="F70" t="s">
        <v>436</v>
      </c>
      <c r="G70" t="s">
        <v>437</v>
      </c>
      <c r="H70" t="s">
        <v>102</v>
      </c>
      <c r="I70" s="77">
        <v>25000</v>
      </c>
      <c r="J70" s="77">
        <v>114.2</v>
      </c>
      <c r="K70" s="77">
        <v>0</v>
      </c>
      <c r="L70" s="77">
        <v>28.55</v>
      </c>
      <c r="M70" s="78">
        <v>6.1999999999999998E-3</v>
      </c>
      <c r="N70" s="78">
        <v>4.0000000000000002E-4</v>
      </c>
      <c r="O70" s="78">
        <v>1E-4</v>
      </c>
    </row>
    <row r="71" spans="2:15">
      <c r="B71" t="s">
        <v>438</v>
      </c>
      <c r="C71" t="s">
        <v>439</v>
      </c>
      <c r="D71" t="s">
        <v>100</v>
      </c>
      <c r="E71" t="s">
        <v>123</v>
      </c>
      <c r="F71" t="s">
        <v>440</v>
      </c>
      <c r="G71" t="s">
        <v>437</v>
      </c>
      <c r="H71" t="s">
        <v>102</v>
      </c>
      <c r="I71" s="77">
        <v>40400</v>
      </c>
      <c r="J71" s="77">
        <v>205</v>
      </c>
      <c r="K71" s="77">
        <v>0</v>
      </c>
      <c r="L71" s="77">
        <v>82.82</v>
      </c>
      <c r="M71" s="78">
        <v>3.3E-3</v>
      </c>
      <c r="N71" s="78">
        <v>1.1999999999999999E-3</v>
      </c>
      <c r="O71" s="78">
        <v>2.0000000000000001E-4</v>
      </c>
    </row>
    <row r="72" spans="2:15">
      <c r="B72" t="s">
        <v>441</v>
      </c>
      <c r="C72" t="s">
        <v>442</v>
      </c>
      <c r="D72" t="s">
        <v>100</v>
      </c>
      <c r="E72" t="s">
        <v>123</v>
      </c>
      <c r="F72" t="s">
        <v>443</v>
      </c>
      <c r="G72" t="s">
        <v>318</v>
      </c>
      <c r="H72" t="s">
        <v>102</v>
      </c>
      <c r="I72" s="77">
        <v>174437.3</v>
      </c>
      <c r="J72" s="77">
        <v>380</v>
      </c>
      <c r="K72" s="77">
        <v>0</v>
      </c>
      <c r="L72" s="77">
        <v>662.86174000000005</v>
      </c>
      <c r="M72" s="78">
        <v>1.2999999999999999E-3</v>
      </c>
      <c r="N72" s="78">
        <v>9.4000000000000004E-3</v>
      </c>
      <c r="O72" s="78">
        <v>2E-3</v>
      </c>
    </row>
    <row r="73" spans="2:15">
      <c r="B73" t="s">
        <v>444</v>
      </c>
      <c r="C73" t="s">
        <v>445</v>
      </c>
      <c r="D73" t="s">
        <v>100</v>
      </c>
      <c r="E73" t="s">
        <v>123</v>
      </c>
      <c r="F73" t="s">
        <v>446</v>
      </c>
      <c r="G73" t="s">
        <v>410</v>
      </c>
      <c r="H73" t="s">
        <v>102</v>
      </c>
      <c r="I73" s="77">
        <v>11843</v>
      </c>
      <c r="J73" s="77">
        <v>1999</v>
      </c>
      <c r="K73" s="77">
        <v>0</v>
      </c>
      <c r="L73" s="77">
        <v>236.74157</v>
      </c>
      <c r="M73" s="78">
        <v>6.9999999999999999E-4</v>
      </c>
      <c r="N73" s="78">
        <v>3.3999999999999998E-3</v>
      </c>
      <c r="O73" s="78">
        <v>6.9999999999999999E-4</v>
      </c>
    </row>
    <row r="74" spans="2:15">
      <c r="B74" s="79" t="s">
        <v>447</v>
      </c>
      <c r="E74" s="16"/>
      <c r="F74" s="16"/>
      <c r="G74" s="16"/>
      <c r="I74" s="81">
        <v>0</v>
      </c>
      <c r="K74" s="81">
        <v>0</v>
      </c>
      <c r="L74" s="81">
        <v>0</v>
      </c>
      <c r="N74" s="80">
        <v>0</v>
      </c>
      <c r="O74" s="80">
        <v>0</v>
      </c>
    </row>
    <row r="75" spans="2:15">
      <c r="B75" t="s">
        <v>228</v>
      </c>
      <c r="C75" t="s">
        <v>228</v>
      </c>
      <c r="E75" s="16"/>
      <c r="F75" s="16"/>
      <c r="G75" t="s">
        <v>228</v>
      </c>
      <c r="H75" t="s">
        <v>228</v>
      </c>
      <c r="I75" s="77">
        <v>0</v>
      </c>
      <c r="J75" s="77">
        <v>0</v>
      </c>
      <c r="L75" s="77">
        <v>0</v>
      </c>
      <c r="M75" s="78">
        <v>0</v>
      </c>
      <c r="N75" s="78">
        <v>0</v>
      </c>
      <c r="O75" s="78">
        <v>0</v>
      </c>
    </row>
    <row r="76" spans="2:15">
      <c r="B76" s="79" t="s">
        <v>233</v>
      </c>
      <c r="E76" s="16"/>
      <c r="F76" s="16"/>
      <c r="G76" s="16"/>
      <c r="I76" s="81">
        <v>99849.8</v>
      </c>
      <c r="K76" s="81">
        <v>12.370950000000001</v>
      </c>
      <c r="L76" s="81">
        <v>10592.558000904</v>
      </c>
      <c r="N76" s="80">
        <v>0.15090000000000001</v>
      </c>
      <c r="O76" s="80">
        <v>3.1600000000000003E-2</v>
      </c>
    </row>
    <row r="77" spans="2:15">
      <c r="B77" s="79" t="s">
        <v>247</v>
      </c>
      <c r="E77" s="16"/>
      <c r="F77" s="16"/>
      <c r="G77" s="16"/>
      <c r="I77" s="81">
        <v>67920.800000000003</v>
      </c>
      <c r="K77" s="81">
        <v>0</v>
      </c>
      <c r="L77" s="81">
        <v>2489.6709901439999</v>
      </c>
      <c r="N77" s="80">
        <v>3.5499999999999997E-2</v>
      </c>
      <c r="O77" s="80">
        <v>7.4000000000000003E-3</v>
      </c>
    </row>
    <row r="78" spans="2:15">
      <c r="B78" t="s">
        <v>448</v>
      </c>
      <c r="C78" t="s">
        <v>449</v>
      </c>
      <c r="D78" t="s">
        <v>450</v>
      </c>
      <c r="E78" t="s">
        <v>451</v>
      </c>
      <c r="F78" t="s">
        <v>452</v>
      </c>
      <c r="G78" t="s">
        <v>453</v>
      </c>
      <c r="H78" t="s">
        <v>106</v>
      </c>
      <c r="I78" s="77">
        <v>43466</v>
      </c>
      <c r="J78" s="77">
        <v>987</v>
      </c>
      <c r="K78" s="77">
        <v>0</v>
      </c>
      <c r="L78" s="77">
        <v>1556.0171663399999</v>
      </c>
      <c r="M78" s="78">
        <v>4.0000000000000002E-4</v>
      </c>
      <c r="N78" s="78">
        <v>2.2200000000000001E-2</v>
      </c>
      <c r="O78" s="78">
        <v>4.5999999999999999E-3</v>
      </c>
    </row>
    <row r="79" spans="2:15">
      <c r="B79" t="s">
        <v>454</v>
      </c>
      <c r="C79" t="s">
        <v>455</v>
      </c>
      <c r="D79" t="s">
        <v>456</v>
      </c>
      <c r="E79" t="s">
        <v>451</v>
      </c>
      <c r="F79" t="s">
        <v>457</v>
      </c>
      <c r="G79" t="s">
        <v>458</v>
      </c>
      <c r="H79" t="s">
        <v>106</v>
      </c>
      <c r="I79" s="77">
        <v>3350.8</v>
      </c>
      <c r="J79" s="77">
        <v>514</v>
      </c>
      <c r="K79" s="77">
        <v>0</v>
      </c>
      <c r="L79" s="77">
        <v>62.468227224000003</v>
      </c>
      <c r="M79" s="78">
        <v>4.0000000000000002E-4</v>
      </c>
      <c r="N79" s="78">
        <v>8.9999999999999998E-4</v>
      </c>
      <c r="O79" s="78">
        <v>2.0000000000000001E-4</v>
      </c>
    </row>
    <row r="80" spans="2:15">
      <c r="B80" t="s">
        <v>459</v>
      </c>
      <c r="C80" t="s">
        <v>460</v>
      </c>
      <c r="D80" t="s">
        <v>456</v>
      </c>
      <c r="E80" t="s">
        <v>451</v>
      </c>
      <c r="F80" t="s">
        <v>461</v>
      </c>
      <c r="G80" t="s">
        <v>458</v>
      </c>
      <c r="H80" t="s">
        <v>106</v>
      </c>
      <c r="I80" s="77">
        <v>1175</v>
      </c>
      <c r="J80" s="77">
        <v>12302</v>
      </c>
      <c r="K80" s="77">
        <v>0</v>
      </c>
      <c r="L80" s="77">
        <v>524.27740949999998</v>
      </c>
      <c r="M80" s="78">
        <v>0</v>
      </c>
      <c r="N80" s="78">
        <v>7.4999999999999997E-3</v>
      </c>
      <c r="O80" s="78">
        <v>1.6000000000000001E-3</v>
      </c>
    </row>
    <row r="81" spans="2:15">
      <c r="B81" t="s">
        <v>462</v>
      </c>
      <c r="C81" t="s">
        <v>463</v>
      </c>
      <c r="D81" t="s">
        <v>456</v>
      </c>
      <c r="E81" t="s">
        <v>451</v>
      </c>
      <c r="F81" t="s">
        <v>464</v>
      </c>
      <c r="G81" t="s">
        <v>465</v>
      </c>
      <c r="H81" t="s">
        <v>106</v>
      </c>
      <c r="I81" s="77">
        <v>19358</v>
      </c>
      <c r="J81" s="77">
        <v>218</v>
      </c>
      <c r="K81" s="77">
        <v>0</v>
      </c>
      <c r="L81" s="77">
        <v>153.06099588000001</v>
      </c>
      <c r="M81" s="78">
        <v>2.0000000000000001E-4</v>
      </c>
      <c r="N81" s="78">
        <v>2.2000000000000001E-3</v>
      </c>
      <c r="O81" s="78">
        <v>5.0000000000000001E-4</v>
      </c>
    </row>
    <row r="82" spans="2:15">
      <c r="B82" t="s">
        <v>466</v>
      </c>
      <c r="C82" t="s">
        <v>467</v>
      </c>
      <c r="D82" t="s">
        <v>450</v>
      </c>
      <c r="E82" t="s">
        <v>451</v>
      </c>
      <c r="F82" t="s">
        <v>468</v>
      </c>
      <c r="G82" t="s">
        <v>465</v>
      </c>
      <c r="H82" t="s">
        <v>106</v>
      </c>
      <c r="I82" s="77">
        <v>571</v>
      </c>
      <c r="J82" s="77">
        <v>9360</v>
      </c>
      <c r="K82" s="77">
        <v>0</v>
      </c>
      <c r="L82" s="77">
        <v>193.8471912</v>
      </c>
      <c r="M82" s="78">
        <v>0</v>
      </c>
      <c r="N82" s="78">
        <v>2.8E-3</v>
      </c>
      <c r="O82" s="78">
        <v>5.9999999999999995E-4</v>
      </c>
    </row>
    <row r="83" spans="2:15">
      <c r="B83" s="79" t="s">
        <v>248</v>
      </c>
      <c r="E83" s="16"/>
      <c r="F83" s="16"/>
      <c r="G83" s="16"/>
      <c r="I83" s="81">
        <v>31929</v>
      </c>
      <c r="K83" s="81">
        <v>12.370950000000001</v>
      </c>
      <c r="L83" s="81">
        <v>8102.8870107599996</v>
      </c>
      <c r="N83" s="80">
        <v>0.1154</v>
      </c>
      <c r="O83" s="80">
        <v>2.4199999999999999E-2</v>
      </c>
    </row>
    <row r="84" spans="2:15">
      <c r="B84" t="s">
        <v>469</v>
      </c>
      <c r="C84" t="s">
        <v>470</v>
      </c>
      <c r="D84" t="s">
        <v>456</v>
      </c>
      <c r="E84" t="s">
        <v>451</v>
      </c>
      <c r="F84" t="s">
        <v>471</v>
      </c>
      <c r="G84" t="s">
        <v>472</v>
      </c>
      <c r="H84" t="s">
        <v>106</v>
      </c>
      <c r="I84" s="77">
        <v>3517</v>
      </c>
      <c r="J84" s="77">
        <v>825</v>
      </c>
      <c r="K84" s="77">
        <v>0</v>
      </c>
      <c r="L84" s="77">
        <v>105.23831174999999</v>
      </c>
      <c r="M84" s="78">
        <v>0</v>
      </c>
      <c r="N84" s="78">
        <v>1.5E-3</v>
      </c>
      <c r="O84" s="78">
        <v>2.9999999999999997E-4</v>
      </c>
    </row>
    <row r="85" spans="2:15">
      <c r="B85" t="s">
        <v>473</v>
      </c>
      <c r="C85" t="s">
        <v>474</v>
      </c>
      <c r="D85" t="s">
        <v>450</v>
      </c>
      <c r="E85" t="s">
        <v>451</v>
      </c>
      <c r="F85" t="s">
        <v>475</v>
      </c>
      <c r="G85" t="s">
        <v>476</v>
      </c>
      <c r="H85" t="s">
        <v>106</v>
      </c>
      <c r="I85" s="77">
        <v>3814</v>
      </c>
      <c r="J85" s="77">
        <v>4034</v>
      </c>
      <c r="K85" s="77">
        <v>10.142300000000001</v>
      </c>
      <c r="L85" s="77">
        <v>568.18076852000002</v>
      </c>
      <c r="M85" s="78">
        <v>0</v>
      </c>
      <c r="N85" s="78">
        <v>8.0999999999999996E-3</v>
      </c>
      <c r="O85" s="78">
        <v>1.6999999999999999E-3</v>
      </c>
    </row>
    <row r="86" spans="2:15">
      <c r="B86" t="s">
        <v>477</v>
      </c>
      <c r="C86" t="s">
        <v>478</v>
      </c>
      <c r="D86" t="s">
        <v>450</v>
      </c>
      <c r="E86" t="s">
        <v>451</v>
      </c>
      <c r="F86" t="s">
        <v>479</v>
      </c>
      <c r="G86" t="s">
        <v>480</v>
      </c>
      <c r="H86" t="s">
        <v>106</v>
      </c>
      <c r="I86" s="77">
        <v>2285</v>
      </c>
      <c r="J86" s="77">
        <v>14093</v>
      </c>
      <c r="K86" s="77">
        <v>0</v>
      </c>
      <c r="L86" s="77">
        <v>1167.98485635</v>
      </c>
      <c r="M86" s="78">
        <v>0</v>
      </c>
      <c r="N86" s="78">
        <v>1.66E-2</v>
      </c>
      <c r="O86" s="78">
        <v>3.5000000000000001E-3</v>
      </c>
    </row>
    <row r="87" spans="2:15">
      <c r="B87" t="s">
        <v>481</v>
      </c>
      <c r="C87" t="s">
        <v>482</v>
      </c>
      <c r="D87" t="s">
        <v>100</v>
      </c>
      <c r="E87" t="s">
        <v>451</v>
      </c>
      <c r="F87" t="s">
        <v>483</v>
      </c>
      <c r="G87" t="s">
        <v>480</v>
      </c>
      <c r="H87" t="s">
        <v>106</v>
      </c>
      <c r="I87" s="77">
        <v>818</v>
      </c>
      <c r="J87" s="77">
        <v>35396</v>
      </c>
      <c r="K87" s="77">
        <v>0</v>
      </c>
      <c r="L87" s="77">
        <v>1050.1589685599999</v>
      </c>
      <c r="M87" s="78">
        <v>0</v>
      </c>
      <c r="N87" s="78">
        <v>1.4999999999999999E-2</v>
      </c>
      <c r="O87" s="78">
        <v>3.0999999999999999E-3</v>
      </c>
    </row>
    <row r="88" spans="2:15">
      <c r="B88" t="s">
        <v>484</v>
      </c>
      <c r="C88" t="s">
        <v>485</v>
      </c>
      <c r="D88" t="s">
        <v>450</v>
      </c>
      <c r="E88" t="s">
        <v>451</v>
      </c>
      <c r="F88" t="s">
        <v>486</v>
      </c>
      <c r="G88" t="s">
        <v>487</v>
      </c>
      <c r="H88" t="s">
        <v>106</v>
      </c>
      <c r="I88" s="77">
        <v>2616</v>
      </c>
      <c r="J88" s="77">
        <v>6735</v>
      </c>
      <c r="K88" s="77">
        <v>0</v>
      </c>
      <c r="L88" s="77">
        <v>639.03242520000003</v>
      </c>
      <c r="M88" s="78">
        <v>0</v>
      </c>
      <c r="N88" s="78">
        <v>9.1000000000000004E-3</v>
      </c>
      <c r="O88" s="78">
        <v>1.9E-3</v>
      </c>
    </row>
    <row r="89" spans="2:15">
      <c r="B89" t="s">
        <v>488</v>
      </c>
      <c r="C89" t="s">
        <v>489</v>
      </c>
      <c r="D89" t="s">
        <v>123</v>
      </c>
      <c r="E89" t="s">
        <v>451</v>
      </c>
      <c r="F89" t="s">
        <v>490</v>
      </c>
      <c r="G89" t="s">
        <v>491</v>
      </c>
      <c r="H89" t="s">
        <v>110</v>
      </c>
      <c r="I89" s="77">
        <v>6425</v>
      </c>
      <c r="J89" s="77">
        <v>109</v>
      </c>
      <c r="K89" s="77">
        <v>0</v>
      </c>
      <c r="L89" s="77">
        <v>28.094237700000001</v>
      </c>
      <c r="M89" s="78">
        <v>1E-4</v>
      </c>
      <c r="N89" s="78">
        <v>4.0000000000000002E-4</v>
      </c>
      <c r="O89" s="78">
        <v>1E-4</v>
      </c>
    </row>
    <row r="90" spans="2:15">
      <c r="B90" t="s">
        <v>492</v>
      </c>
      <c r="C90" t="s">
        <v>493</v>
      </c>
      <c r="D90" t="s">
        <v>123</v>
      </c>
      <c r="E90" t="s">
        <v>451</v>
      </c>
      <c r="F90" t="s">
        <v>490</v>
      </c>
      <c r="G90" t="s">
        <v>491</v>
      </c>
      <c r="H90" t="s">
        <v>110</v>
      </c>
      <c r="I90" s="77">
        <v>6425</v>
      </c>
      <c r="J90" s="77">
        <v>1</v>
      </c>
      <c r="K90" s="77">
        <v>0</v>
      </c>
      <c r="L90" s="77">
        <v>0.25774530000000001</v>
      </c>
      <c r="M90" s="78">
        <v>0</v>
      </c>
      <c r="N90" s="78">
        <v>0</v>
      </c>
      <c r="O90" s="78">
        <v>0</v>
      </c>
    </row>
    <row r="91" spans="2:15">
      <c r="B91" t="s">
        <v>494</v>
      </c>
      <c r="C91" t="s">
        <v>495</v>
      </c>
      <c r="D91" t="s">
        <v>450</v>
      </c>
      <c r="E91" t="s">
        <v>451</v>
      </c>
      <c r="F91" t="s">
        <v>496</v>
      </c>
      <c r="G91" t="s">
        <v>497</v>
      </c>
      <c r="H91" t="s">
        <v>106</v>
      </c>
      <c r="I91" s="77">
        <v>2062</v>
      </c>
      <c r="J91" s="77">
        <v>10400</v>
      </c>
      <c r="K91" s="77">
        <v>2.22865</v>
      </c>
      <c r="L91" s="77">
        <v>780.03154600000005</v>
      </c>
      <c r="M91" s="78">
        <v>0</v>
      </c>
      <c r="N91" s="78">
        <v>1.11E-2</v>
      </c>
      <c r="O91" s="78">
        <v>2.3E-3</v>
      </c>
    </row>
    <row r="92" spans="2:15">
      <c r="B92" t="s">
        <v>498</v>
      </c>
      <c r="C92" t="s">
        <v>499</v>
      </c>
      <c r="D92" t="s">
        <v>450</v>
      </c>
      <c r="E92" t="s">
        <v>451</v>
      </c>
      <c r="F92" t="s">
        <v>500</v>
      </c>
      <c r="G92" t="s">
        <v>458</v>
      </c>
      <c r="H92" t="s">
        <v>106</v>
      </c>
      <c r="I92" s="77">
        <v>1493</v>
      </c>
      <c r="J92" s="77">
        <v>37604</v>
      </c>
      <c r="K92" s="77">
        <v>0</v>
      </c>
      <c r="L92" s="77">
        <v>2036.2983404399999</v>
      </c>
      <c r="M92" s="78">
        <v>0</v>
      </c>
      <c r="N92" s="78">
        <v>2.9000000000000001E-2</v>
      </c>
      <c r="O92" s="78">
        <v>6.1000000000000004E-3</v>
      </c>
    </row>
    <row r="93" spans="2:15">
      <c r="B93" t="s">
        <v>501</v>
      </c>
      <c r="C93" t="s">
        <v>502</v>
      </c>
      <c r="D93" t="s">
        <v>450</v>
      </c>
      <c r="E93" t="s">
        <v>451</v>
      </c>
      <c r="F93" t="s">
        <v>503</v>
      </c>
      <c r="G93" t="s">
        <v>465</v>
      </c>
      <c r="H93" t="s">
        <v>106</v>
      </c>
      <c r="I93" s="77">
        <v>2474</v>
      </c>
      <c r="J93" s="77">
        <v>19253</v>
      </c>
      <c r="K93" s="77">
        <v>0</v>
      </c>
      <c r="L93" s="77">
        <v>1727.60981094</v>
      </c>
      <c r="M93" s="78">
        <v>0</v>
      </c>
      <c r="N93" s="78">
        <v>2.46E-2</v>
      </c>
      <c r="O93" s="78">
        <v>5.1999999999999998E-3</v>
      </c>
    </row>
    <row r="94" spans="2:15">
      <c r="B94" t="s">
        <v>235</v>
      </c>
      <c r="E94" s="16"/>
      <c r="F94" s="16"/>
      <c r="G94" s="16"/>
    </row>
    <row r="95" spans="2:15">
      <c r="B95" t="s">
        <v>241</v>
      </c>
      <c r="E95" s="16"/>
      <c r="F95" s="16"/>
      <c r="G95" s="16"/>
    </row>
    <row r="96" spans="2:15">
      <c r="B96" t="s">
        <v>242</v>
      </c>
      <c r="E96" s="16"/>
      <c r="F96" s="16"/>
      <c r="G96" s="16"/>
    </row>
    <row r="97" spans="2:7">
      <c r="B97" t="s">
        <v>243</v>
      </c>
      <c r="E97" s="16"/>
      <c r="F97" s="16"/>
      <c r="G97" s="16"/>
    </row>
    <row r="98" spans="2:7">
      <c r="B98" t="s">
        <v>244</v>
      </c>
      <c r="E98" s="16"/>
      <c r="F98" s="16"/>
      <c r="G98" s="16"/>
    </row>
    <row r="99" spans="2:7">
      <c r="E99" s="16"/>
      <c r="F99" s="16"/>
      <c r="G99" s="16"/>
    </row>
    <row r="100" spans="2:7">
      <c r="E100" s="16"/>
      <c r="F100" s="16"/>
      <c r="G100" s="16"/>
    </row>
    <row r="101" spans="2:7">
      <c r="E101" s="16"/>
      <c r="F101" s="16"/>
      <c r="G101" s="16"/>
    </row>
    <row r="102" spans="2:7">
      <c r="E102" s="16"/>
      <c r="F102" s="16"/>
      <c r="G102" s="16"/>
    </row>
    <row r="103" spans="2:7">
      <c r="E103" s="16"/>
      <c r="F103" s="16"/>
      <c r="G103" s="16"/>
    </row>
    <row r="104" spans="2:7">
      <c r="E104" s="16"/>
      <c r="F104" s="16"/>
      <c r="G104" s="16"/>
    </row>
    <row r="105" spans="2:7">
      <c r="E105" s="16"/>
      <c r="F105" s="16"/>
      <c r="G105" s="16"/>
    </row>
    <row r="106" spans="2:7">
      <c r="E106" s="16"/>
      <c r="F106" s="16"/>
      <c r="G106" s="16"/>
    </row>
    <row r="107" spans="2:7">
      <c r="E107" s="16"/>
      <c r="F107" s="16"/>
      <c r="G107" s="16"/>
    </row>
    <row r="108" spans="2:7">
      <c r="E108" s="16"/>
      <c r="F108" s="16"/>
      <c r="G108" s="16"/>
    </row>
    <row r="109" spans="2:7">
      <c r="E109" s="16"/>
      <c r="F109" s="16"/>
      <c r="G109" s="16"/>
    </row>
    <row r="110" spans="2:7">
      <c r="E110" s="16"/>
      <c r="F110" s="16"/>
      <c r="G110" s="16"/>
    </row>
    <row r="111" spans="2:7">
      <c r="E111" s="16"/>
      <c r="F111" s="16"/>
      <c r="G111" s="16"/>
    </row>
    <row r="112" spans="2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K6" s="19"/>
    </row>
    <row r="7" spans="2:63" ht="26.25" customHeight="1">
      <c r="B7" s="99" t="s">
        <v>194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1864411.83</v>
      </c>
      <c r="I11" s="7"/>
      <c r="J11" s="75">
        <v>63.770910000000001</v>
      </c>
      <c r="K11" s="75">
        <v>172384.91711933201</v>
      </c>
      <c r="L11" s="7"/>
      <c r="M11" s="76">
        <v>1</v>
      </c>
      <c r="N11" s="76">
        <v>0.5141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1745562.83</v>
      </c>
      <c r="J12" s="81">
        <v>0</v>
      </c>
      <c r="K12" s="81">
        <v>102339.04550199999</v>
      </c>
      <c r="M12" s="80">
        <v>0.59370000000000001</v>
      </c>
      <c r="N12" s="80">
        <v>0.30520000000000003</v>
      </c>
    </row>
    <row r="13" spans="2:63">
      <c r="B13" s="79" t="s">
        <v>504</v>
      </c>
      <c r="D13" s="16"/>
      <c r="E13" s="16"/>
      <c r="F13" s="16"/>
      <c r="G13" s="16"/>
      <c r="H13" s="81">
        <v>433070</v>
      </c>
      <c r="J13" s="81">
        <v>0</v>
      </c>
      <c r="K13" s="81">
        <v>13869.707259999999</v>
      </c>
      <c r="M13" s="80">
        <v>8.0500000000000002E-2</v>
      </c>
      <c r="N13" s="80">
        <v>4.1399999999999999E-2</v>
      </c>
    </row>
    <row r="14" spans="2:63">
      <c r="B14" t="s">
        <v>505</v>
      </c>
      <c r="C14" t="s">
        <v>506</v>
      </c>
      <c r="D14" t="s">
        <v>100</v>
      </c>
      <c r="E14" t="s">
        <v>507</v>
      </c>
      <c r="F14" t="s">
        <v>508</v>
      </c>
      <c r="G14" t="s">
        <v>102</v>
      </c>
      <c r="H14" s="77">
        <v>200632</v>
      </c>
      <c r="I14" s="77">
        <v>2514</v>
      </c>
      <c r="J14" s="77">
        <v>0</v>
      </c>
      <c r="K14" s="77">
        <v>5043.8884799999996</v>
      </c>
      <c r="L14" s="78">
        <v>2.8999999999999998E-3</v>
      </c>
      <c r="M14" s="78">
        <v>2.93E-2</v>
      </c>
      <c r="N14" s="78">
        <v>1.4999999999999999E-2</v>
      </c>
    </row>
    <row r="15" spans="2:63">
      <c r="B15" t="s">
        <v>509</v>
      </c>
      <c r="C15" t="s">
        <v>510</v>
      </c>
      <c r="D15" t="s">
        <v>100</v>
      </c>
      <c r="E15" t="s">
        <v>511</v>
      </c>
      <c r="F15" t="s">
        <v>508</v>
      </c>
      <c r="G15" t="s">
        <v>102</v>
      </c>
      <c r="H15" s="77">
        <v>183938</v>
      </c>
      <c r="I15" s="77">
        <v>3381</v>
      </c>
      <c r="J15" s="77">
        <v>0</v>
      </c>
      <c r="K15" s="77">
        <v>6218.9437799999996</v>
      </c>
      <c r="L15" s="78">
        <v>8.0000000000000004E-4</v>
      </c>
      <c r="M15" s="78">
        <v>3.61E-2</v>
      </c>
      <c r="N15" s="78">
        <v>1.8499999999999999E-2</v>
      </c>
    </row>
    <row r="16" spans="2:63">
      <c r="B16" t="s">
        <v>512</v>
      </c>
      <c r="C16" t="s">
        <v>513</v>
      </c>
      <c r="D16" t="s">
        <v>100</v>
      </c>
      <c r="E16" t="s">
        <v>514</v>
      </c>
      <c r="F16" t="s">
        <v>508</v>
      </c>
      <c r="G16" t="s">
        <v>102</v>
      </c>
      <c r="H16" s="77">
        <v>48500</v>
      </c>
      <c r="I16" s="77">
        <v>5375</v>
      </c>
      <c r="J16" s="77">
        <v>0</v>
      </c>
      <c r="K16" s="77">
        <v>2606.875</v>
      </c>
      <c r="L16" s="78">
        <v>4.7000000000000002E-3</v>
      </c>
      <c r="M16" s="78">
        <v>1.5100000000000001E-2</v>
      </c>
      <c r="N16" s="78">
        <v>7.7999999999999996E-3</v>
      </c>
    </row>
    <row r="17" spans="2:14">
      <c r="B17" s="79" t="s">
        <v>515</v>
      </c>
      <c r="D17" s="16"/>
      <c r="E17" s="16"/>
      <c r="F17" s="16"/>
      <c r="G17" s="16"/>
      <c r="H17" s="81">
        <v>1312492.83</v>
      </c>
      <c r="J17" s="81">
        <v>0</v>
      </c>
      <c r="K17" s="81">
        <v>88469.338241999998</v>
      </c>
      <c r="M17" s="80">
        <v>0.51319999999999999</v>
      </c>
      <c r="N17" s="80">
        <v>0.26379999999999998</v>
      </c>
    </row>
    <row r="18" spans="2:14">
      <c r="B18" t="s">
        <v>516</v>
      </c>
      <c r="C18" t="s">
        <v>517</v>
      </c>
      <c r="D18" t="s">
        <v>100</v>
      </c>
      <c r="E18" t="s">
        <v>518</v>
      </c>
      <c r="F18" t="s">
        <v>508</v>
      </c>
      <c r="G18" t="s">
        <v>102</v>
      </c>
      <c r="H18" s="77">
        <v>240101</v>
      </c>
      <c r="I18" s="77">
        <v>4704</v>
      </c>
      <c r="J18" s="77">
        <v>0</v>
      </c>
      <c r="K18" s="77">
        <v>11294.35104</v>
      </c>
      <c r="L18" s="78">
        <v>2E-3</v>
      </c>
      <c r="M18" s="78">
        <v>6.5500000000000003E-2</v>
      </c>
      <c r="N18" s="78">
        <v>3.3700000000000001E-2</v>
      </c>
    </row>
    <row r="19" spans="2:14">
      <c r="B19" t="s">
        <v>519</v>
      </c>
      <c r="C19" t="s">
        <v>520</v>
      </c>
      <c r="D19" t="s">
        <v>100</v>
      </c>
      <c r="E19" t="s">
        <v>507</v>
      </c>
      <c r="F19" t="s">
        <v>508</v>
      </c>
      <c r="G19" t="s">
        <v>102</v>
      </c>
      <c r="H19" s="77">
        <v>81915</v>
      </c>
      <c r="I19" s="77">
        <v>6762</v>
      </c>
      <c r="J19" s="77">
        <v>0</v>
      </c>
      <c r="K19" s="77">
        <v>5539.0923000000003</v>
      </c>
      <c r="L19" s="78">
        <v>6.1000000000000004E-3</v>
      </c>
      <c r="M19" s="78">
        <v>3.2099999999999997E-2</v>
      </c>
      <c r="N19" s="78">
        <v>1.6500000000000001E-2</v>
      </c>
    </row>
    <row r="20" spans="2:14">
      <c r="B20" t="s">
        <v>521</v>
      </c>
      <c r="C20" t="s">
        <v>522</v>
      </c>
      <c r="D20" t="s">
        <v>100</v>
      </c>
      <c r="E20" t="s">
        <v>523</v>
      </c>
      <c r="F20" t="s">
        <v>508</v>
      </c>
      <c r="G20" t="s">
        <v>102</v>
      </c>
      <c r="H20" s="77">
        <v>353916</v>
      </c>
      <c r="I20" s="77">
        <v>7594</v>
      </c>
      <c r="J20" s="77">
        <v>0</v>
      </c>
      <c r="K20" s="77">
        <v>26876.38104</v>
      </c>
      <c r="L20" s="78">
        <v>1.47E-2</v>
      </c>
      <c r="M20" s="78">
        <v>0.15590000000000001</v>
      </c>
      <c r="N20" s="78">
        <v>8.0100000000000005E-2</v>
      </c>
    </row>
    <row r="21" spans="2:14">
      <c r="B21" t="s">
        <v>524</v>
      </c>
      <c r="C21" t="s">
        <v>525</v>
      </c>
      <c r="D21" t="s">
        <v>100</v>
      </c>
      <c r="E21" t="s">
        <v>511</v>
      </c>
      <c r="F21" t="s">
        <v>508</v>
      </c>
      <c r="G21" t="s">
        <v>102</v>
      </c>
      <c r="H21" s="77">
        <v>87800</v>
      </c>
      <c r="I21" s="77">
        <v>14050</v>
      </c>
      <c r="J21" s="77">
        <v>0</v>
      </c>
      <c r="K21" s="77">
        <v>12335.9</v>
      </c>
      <c r="L21" s="78">
        <v>1.6999999999999999E-3</v>
      </c>
      <c r="M21" s="78">
        <v>7.1599999999999997E-2</v>
      </c>
      <c r="N21" s="78">
        <v>3.6799999999999999E-2</v>
      </c>
    </row>
    <row r="22" spans="2:14">
      <c r="B22" t="s">
        <v>526</v>
      </c>
      <c r="C22" t="s">
        <v>527</v>
      </c>
      <c r="D22" t="s">
        <v>100</v>
      </c>
      <c r="E22" t="s">
        <v>528</v>
      </c>
      <c r="F22" t="s">
        <v>508</v>
      </c>
      <c r="G22" t="s">
        <v>102</v>
      </c>
      <c r="H22" s="77">
        <v>8691</v>
      </c>
      <c r="I22" s="77">
        <v>14720</v>
      </c>
      <c r="J22" s="77">
        <v>0</v>
      </c>
      <c r="K22" s="77">
        <v>1279.3152</v>
      </c>
      <c r="L22" s="78">
        <v>4.0000000000000002E-4</v>
      </c>
      <c r="M22" s="78">
        <v>7.4000000000000003E-3</v>
      </c>
      <c r="N22" s="78">
        <v>3.8E-3</v>
      </c>
    </row>
    <row r="23" spans="2:14">
      <c r="B23" t="s">
        <v>529</v>
      </c>
      <c r="C23" t="s">
        <v>530</v>
      </c>
      <c r="D23" t="s">
        <v>100</v>
      </c>
      <c r="E23" t="s">
        <v>528</v>
      </c>
      <c r="F23" t="s">
        <v>508</v>
      </c>
      <c r="G23" t="s">
        <v>102</v>
      </c>
      <c r="H23" s="77">
        <v>28335</v>
      </c>
      <c r="I23" s="77">
        <v>16970</v>
      </c>
      <c r="J23" s="77">
        <v>0</v>
      </c>
      <c r="K23" s="77">
        <v>4808.4494999999997</v>
      </c>
      <c r="L23" s="78">
        <v>2.9999999999999997E-4</v>
      </c>
      <c r="M23" s="78">
        <v>2.7900000000000001E-2</v>
      </c>
      <c r="N23" s="78">
        <v>1.43E-2</v>
      </c>
    </row>
    <row r="24" spans="2:14">
      <c r="B24" t="s">
        <v>531</v>
      </c>
      <c r="C24" t="s">
        <v>532</v>
      </c>
      <c r="D24" t="s">
        <v>100</v>
      </c>
      <c r="E24" t="s">
        <v>514</v>
      </c>
      <c r="F24" t="s">
        <v>508</v>
      </c>
      <c r="G24" t="s">
        <v>102</v>
      </c>
      <c r="H24" s="77">
        <v>249</v>
      </c>
      <c r="I24" s="77">
        <v>4915</v>
      </c>
      <c r="J24" s="77">
        <v>0</v>
      </c>
      <c r="K24" s="77">
        <v>12.238350000000001</v>
      </c>
      <c r="L24" s="78">
        <v>0</v>
      </c>
      <c r="M24" s="78">
        <v>1E-4</v>
      </c>
      <c r="N24" s="78">
        <v>0</v>
      </c>
    </row>
    <row r="25" spans="2:14">
      <c r="B25" t="s">
        <v>533</v>
      </c>
      <c r="C25" t="s">
        <v>534</v>
      </c>
      <c r="D25" t="s">
        <v>100</v>
      </c>
      <c r="E25" t="s">
        <v>514</v>
      </c>
      <c r="F25" t="s">
        <v>508</v>
      </c>
      <c r="G25" t="s">
        <v>102</v>
      </c>
      <c r="H25" s="77">
        <v>493228.83</v>
      </c>
      <c r="I25" s="77">
        <v>4640</v>
      </c>
      <c r="J25" s="77">
        <v>0</v>
      </c>
      <c r="K25" s="77">
        <v>22885.817712</v>
      </c>
      <c r="L25" s="78">
        <v>6.4999999999999997E-3</v>
      </c>
      <c r="M25" s="78">
        <v>0.1328</v>
      </c>
      <c r="N25" s="78">
        <v>6.8199999999999997E-2</v>
      </c>
    </row>
    <row r="26" spans="2:14">
      <c r="B26" t="s">
        <v>535</v>
      </c>
      <c r="C26" t="s">
        <v>536</v>
      </c>
      <c r="D26" t="s">
        <v>100</v>
      </c>
      <c r="E26" t="s">
        <v>514</v>
      </c>
      <c r="F26" t="s">
        <v>508</v>
      </c>
      <c r="G26" t="s">
        <v>102</v>
      </c>
      <c r="H26" s="77">
        <v>18257</v>
      </c>
      <c r="I26" s="77">
        <v>18830</v>
      </c>
      <c r="J26" s="77">
        <v>0</v>
      </c>
      <c r="K26" s="77">
        <v>3437.7930999999999</v>
      </c>
      <c r="L26" s="78">
        <v>6.9999999999999999E-4</v>
      </c>
      <c r="M26" s="78">
        <v>1.9900000000000001E-2</v>
      </c>
      <c r="N26" s="78">
        <v>1.03E-2</v>
      </c>
    </row>
    <row r="27" spans="2:14">
      <c r="B27" s="79" t="s">
        <v>537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228</v>
      </c>
      <c r="C28" t="s">
        <v>228</v>
      </c>
      <c r="D28" s="16"/>
      <c r="E28" s="16"/>
      <c r="F28" t="s">
        <v>228</v>
      </c>
      <c r="G28" t="s">
        <v>228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538</v>
      </c>
      <c r="D29" s="16"/>
      <c r="E29" s="16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228</v>
      </c>
      <c r="C30" t="s">
        <v>228</v>
      </c>
      <c r="D30" s="16"/>
      <c r="E30" s="16"/>
      <c r="F30" t="s">
        <v>228</v>
      </c>
      <c r="G30" t="s">
        <v>228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249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228</v>
      </c>
      <c r="C32" t="s">
        <v>228</v>
      </c>
      <c r="D32" s="16"/>
      <c r="E32" s="16"/>
      <c r="F32" t="s">
        <v>228</v>
      </c>
      <c r="G32" t="s">
        <v>228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539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228</v>
      </c>
      <c r="C34" t="s">
        <v>228</v>
      </c>
      <c r="D34" s="16"/>
      <c r="E34" s="16"/>
      <c r="F34" t="s">
        <v>228</v>
      </c>
      <c r="G34" t="s">
        <v>228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233</v>
      </c>
      <c r="D35" s="16"/>
      <c r="E35" s="16"/>
      <c r="F35" s="16"/>
      <c r="G35" s="16"/>
      <c r="H35" s="81">
        <v>118849</v>
      </c>
      <c r="J35" s="81">
        <v>63.770910000000001</v>
      </c>
      <c r="K35" s="81">
        <v>70045.871617331999</v>
      </c>
      <c r="M35" s="80">
        <v>0.40629999999999999</v>
      </c>
      <c r="N35" s="80">
        <v>0.2089</v>
      </c>
    </row>
    <row r="36" spans="2:14">
      <c r="B36" s="79" t="s">
        <v>540</v>
      </c>
      <c r="D36" s="16"/>
      <c r="E36" s="16"/>
      <c r="F36" s="16"/>
      <c r="G36" s="16"/>
      <c r="H36" s="81">
        <v>100034</v>
      </c>
      <c r="J36" s="81">
        <v>63.770910000000001</v>
      </c>
      <c r="K36" s="81">
        <v>63468.024755382001</v>
      </c>
      <c r="M36" s="80">
        <v>0.36820000000000003</v>
      </c>
      <c r="N36" s="80">
        <v>0.1893</v>
      </c>
    </row>
    <row r="37" spans="2:14">
      <c r="B37" t="s">
        <v>541</v>
      </c>
      <c r="C37" t="s">
        <v>542</v>
      </c>
      <c r="D37" t="s">
        <v>450</v>
      </c>
      <c r="E37" t="s">
        <v>543</v>
      </c>
      <c r="F37" t="s">
        <v>487</v>
      </c>
      <c r="G37" t="s">
        <v>106</v>
      </c>
      <c r="H37" s="77">
        <v>5988</v>
      </c>
      <c r="I37" s="77">
        <v>8929</v>
      </c>
      <c r="J37" s="77">
        <v>0</v>
      </c>
      <c r="K37" s="77">
        <v>1939.24272204</v>
      </c>
      <c r="L37" s="78">
        <v>0</v>
      </c>
      <c r="M37" s="78">
        <v>1.12E-2</v>
      </c>
      <c r="N37" s="78">
        <v>5.7999999999999996E-3</v>
      </c>
    </row>
    <row r="38" spans="2:14">
      <c r="B38" t="s">
        <v>544</v>
      </c>
      <c r="C38" t="s">
        <v>545</v>
      </c>
      <c r="D38" t="s">
        <v>450</v>
      </c>
      <c r="E38" t="s">
        <v>546</v>
      </c>
      <c r="F38" t="s">
        <v>508</v>
      </c>
      <c r="G38" t="s">
        <v>106</v>
      </c>
      <c r="H38" s="77">
        <v>8239</v>
      </c>
      <c r="I38" s="77">
        <v>5237</v>
      </c>
      <c r="J38" s="77">
        <v>0</v>
      </c>
      <c r="K38" s="77">
        <v>1564.9650116099999</v>
      </c>
      <c r="L38" s="78">
        <v>0</v>
      </c>
      <c r="M38" s="78">
        <v>9.1000000000000004E-3</v>
      </c>
      <c r="N38" s="78">
        <v>4.7000000000000002E-3</v>
      </c>
    </row>
    <row r="39" spans="2:14">
      <c r="B39" t="s">
        <v>547</v>
      </c>
      <c r="C39" t="s">
        <v>548</v>
      </c>
      <c r="D39" t="s">
        <v>450</v>
      </c>
      <c r="E39" t="s">
        <v>549</v>
      </c>
      <c r="F39" t="s">
        <v>508</v>
      </c>
      <c r="G39" t="s">
        <v>106</v>
      </c>
      <c r="H39" s="77">
        <v>14413</v>
      </c>
      <c r="I39" s="77">
        <v>3750</v>
      </c>
      <c r="J39" s="77">
        <v>15.28124</v>
      </c>
      <c r="K39" s="77">
        <v>1975.6294025</v>
      </c>
      <c r="L39" s="78">
        <v>0</v>
      </c>
      <c r="M39" s="78">
        <v>1.15E-2</v>
      </c>
      <c r="N39" s="78">
        <v>5.8999999999999999E-3</v>
      </c>
    </row>
    <row r="40" spans="2:14">
      <c r="B40" t="s">
        <v>550</v>
      </c>
      <c r="C40" t="s">
        <v>551</v>
      </c>
      <c r="D40" t="s">
        <v>450</v>
      </c>
      <c r="E40" t="s">
        <v>552</v>
      </c>
      <c r="F40" t="s">
        <v>508</v>
      </c>
      <c r="G40" t="s">
        <v>106</v>
      </c>
      <c r="H40" s="77">
        <v>15816</v>
      </c>
      <c r="I40" s="77">
        <v>15780</v>
      </c>
      <c r="J40" s="77">
        <v>0</v>
      </c>
      <c r="K40" s="77">
        <v>9052.1389295999998</v>
      </c>
      <c r="L40" s="78">
        <v>0</v>
      </c>
      <c r="M40" s="78">
        <v>5.2499999999999998E-2</v>
      </c>
      <c r="N40" s="78">
        <v>2.7E-2</v>
      </c>
    </row>
    <row r="41" spans="2:14">
      <c r="B41" t="s">
        <v>553</v>
      </c>
      <c r="C41" t="s">
        <v>554</v>
      </c>
      <c r="D41" t="s">
        <v>456</v>
      </c>
      <c r="E41" t="s">
        <v>555</v>
      </c>
      <c r="F41" t="s">
        <v>508</v>
      </c>
      <c r="G41" t="s">
        <v>106</v>
      </c>
      <c r="H41" s="77">
        <v>10431</v>
      </c>
      <c r="I41" s="77">
        <v>40952</v>
      </c>
      <c r="J41" s="77">
        <v>6.1092500000000003</v>
      </c>
      <c r="K41" s="77">
        <v>15499.57646624</v>
      </c>
      <c r="L41" s="78">
        <v>0</v>
      </c>
      <c r="M41" s="78">
        <v>8.9899999999999994E-2</v>
      </c>
      <c r="N41" s="78">
        <v>4.6199999999999998E-2</v>
      </c>
    </row>
    <row r="42" spans="2:14">
      <c r="B42" t="s">
        <v>556</v>
      </c>
      <c r="C42" t="s">
        <v>557</v>
      </c>
      <c r="D42" t="s">
        <v>558</v>
      </c>
      <c r="E42" t="s">
        <v>559</v>
      </c>
      <c r="F42" t="s">
        <v>508</v>
      </c>
      <c r="G42" t="s">
        <v>110</v>
      </c>
      <c r="H42" s="77">
        <v>8798</v>
      </c>
      <c r="I42" s="77">
        <v>14024</v>
      </c>
      <c r="J42" s="77">
        <v>0</v>
      </c>
      <c r="K42" s="77">
        <v>4949.638525632</v>
      </c>
      <c r="L42" s="78">
        <v>0</v>
      </c>
      <c r="M42" s="78">
        <v>2.87E-2</v>
      </c>
      <c r="N42" s="78">
        <v>1.4800000000000001E-2</v>
      </c>
    </row>
    <row r="43" spans="2:14">
      <c r="B43" t="s">
        <v>560</v>
      </c>
      <c r="C43" t="s">
        <v>561</v>
      </c>
      <c r="D43" t="s">
        <v>123</v>
      </c>
      <c r="E43" t="s">
        <v>559</v>
      </c>
      <c r="F43" t="s">
        <v>508</v>
      </c>
      <c r="G43" t="s">
        <v>106</v>
      </c>
      <c r="H43" s="77">
        <v>15775</v>
      </c>
      <c r="I43" s="77">
        <v>2403</v>
      </c>
      <c r="J43" s="77">
        <v>0</v>
      </c>
      <c r="K43" s="77">
        <v>1374.8986777499999</v>
      </c>
      <c r="L43" s="78">
        <v>0</v>
      </c>
      <c r="M43" s="78">
        <v>8.0000000000000002E-3</v>
      </c>
      <c r="N43" s="78">
        <v>4.1000000000000003E-3</v>
      </c>
    </row>
    <row r="44" spans="2:14">
      <c r="B44" t="s">
        <v>562</v>
      </c>
      <c r="C44" t="s">
        <v>563</v>
      </c>
      <c r="D44" t="s">
        <v>450</v>
      </c>
      <c r="E44" t="s">
        <v>559</v>
      </c>
      <c r="F44" t="s">
        <v>508</v>
      </c>
      <c r="G44" t="s">
        <v>106</v>
      </c>
      <c r="H44" s="77">
        <v>4518</v>
      </c>
      <c r="I44" s="77">
        <v>47763</v>
      </c>
      <c r="J44" s="77">
        <v>0</v>
      </c>
      <c r="K44" s="77">
        <v>7826.8205971799998</v>
      </c>
      <c r="L44" s="78">
        <v>0</v>
      </c>
      <c r="M44" s="78">
        <v>4.5400000000000003E-2</v>
      </c>
      <c r="N44" s="78">
        <v>2.3300000000000001E-2</v>
      </c>
    </row>
    <row r="45" spans="2:14">
      <c r="B45" t="s">
        <v>564</v>
      </c>
      <c r="C45" t="s">
        <v>565</v>
      </c>
      <c r="D45" t="s">
        <v>450</v>
      </c>
      <c r="E45" t="s">
        <v>559</v>
      </c>
      <c r="F45" t="s">
        <v>508</v>
      </c>
      <c r="G45" t="s">
        <v>106</v>
      </c>
      <c r="H45" s="77">
        <v>1197</v>
      </c>
      <c r="I45" s="77">
        <v>20071</v>
      </c>
      <c r="J45" s="77">
        <v>0</v>
      </c>
      <c r="K45" s="77">
        <v>871.38627849</v>
      </c>
      <c r="L45" s="78">
        <v>0</v>
      </c>
      <c r="M45" s="78">
        <v>5.1000000000000004E-3</v>
      </c>
      <c r="N45" s="78">
        <v>2.5999999999999999E-3</v>
      </c>
    </row>
    <row r="46" spans="2:14">
      <c r="B46" t="s">
        <v>566</v>
      </c>
      <c r="C46" t="s">
        <v>567</v>
      </c>
      <c r="D46" t="s">
        <v>450</v>
      </c>
      <c r="E46" t="s">
        <v>568</v>
      </c>
      <c r="F46" t="s">
        <v>508</v>
      </c>
      <c r="G46" t="s">
        <v>106</v>
      </c>
      <c r="H46" s="77">
        <v>8194</v>
      </c>
      <c r="I46" s="77">
        <v>47531</v>
      </c>
      <c r="J46" s="77">
        <v>42.380420000000001</v>
      </c>
      <c r="K46" s="77">
        <v>14168.421557780001</v>
      </c>
      <c r="L46" s="78">
        <v>0</v>
      </c>
      <c r="M46" s="78">
        <v>8.2199999999999995E-2</v>
      </c>
      <c r="N46" s="78">
        <v>4.2299999999999997E-2</v>
      </c>
    </row>
    <row r="47" spans="2:14">
      <c r="B47" t="s">
        <v>569</v>
      </c>
      <c r="C47" t="s">
        <v>570</v>
      </c>
      <c r="D47" t="s">
        <v>450</v>
      </c>
      <c r="E47" t="s">
        <v>568</v>
      </c>
      <c r="F47" t="s">
        <v>508</v>
      </c>
      <c r="G47" t="s">
        <v>106</v>
      </c>
      <c r="H47" s="77">
        <v>4932</v>
      </c>
      <c r="I47" s="77">
        <v>8384</v>
      </c>
      <c r="J47" s="77">
        <v>0</v>
      </c>
      <c r="K47" s="77">
        <v>1499.7604377600001</v>
      </c>
      <c r="L47" s="78">
        <v>0</v>
      </c>
      <c r="M47" s="78">
        <v>8.6999999999999994E-3</v>
      </c>
      <c r="N47" s="78">
        <v>4.4999999999999997E-3</v>
      </c>
    </row>
    <row r="48" spans="2:14">
      <c r="B48" t="s">
        <v>571</v>
      </c>
      <c r="C48" t="s">
        <v>572</v>
      </c>
      <c r="D48" t="s">
        <v>450</v>
      </c>
      <c r="E48" t="s">
        <v>573</v>
      </c>
      <c r="F48" t="s">
        <v>508</v>
      </c>
      <c r="G48" t="s">
        <v>106</v>
      </c>
      <c r="H48" s="77">
        <v>1733</v>
      </c>
      <c r="I48" s="77">
        <v>43680</v>
      </c>
      <c r="J48" s="77">
        <v>0</v>
      </c>
      <c r="K48" s="77">
        <v>2745.5461488000001</v>
      </c>
      <c r="L48" s="78">
        <v>0</v>
      </c>
      <c r="M48" s="78">
        <v>1.5900000000000001E-2</v>
      </c>
      <c r="N48" s="78">
        <v>8.2000000000000007E-3</v>
      </c>
    </row>
    <row r="49" spans="2:14">
      <c r="B49" s="79" t="s">
        <v>574</v>
      </c>
      <c r="D49" s="16"/>
      <c r="E49" s="16"/>
      <c r="F49" s="16"/>
      <c r="G49" s="16"/>
      <c r="H49" s="81">
        <v>18815</v>
      </c>
      <c r="J49" s="81">
        <v>0</v>
      </c>
      <c r="K49" s="81">
        <v>6577.8468619499999</v>
      </c>
      <c r="M49" s="80">
        <v>3.8199999999999998E-2</v>
      </c>
      <c r="N49" s="80">
        <v>1.9599999999999999E-2</v>
      </c>
    </row>
    <row r="50" spans="2:14">
      <c r="B50" t="s">
        <v>575</v>
      </c>
      <c r="C50" t="s">
        <v>576</v>
      </c>
      <c r="D50" t="s">
        <v>456</v>
      </c>
      <c r="E50" t="s">
        <v>559</v>
      </c>
      <c r="F50" t="s">
        <v>577</v>
      </c>
      <c r="G50" t="s">
        <v>106</v>
      </c>
      <c r="H50" s="77">
        <v>18815</v>
      </c>
      <c r="I50" s="77">
        <v>9639</v>
      </c>
      <c r="J50" s="77">
        <v>0</v>
      </c>
      <c r="K50" s="77">
        <v>6577.8468619499999</v>
      </c>
      <c r="L50" s="78">
        <v>0</v>
      </c>
      <c r="M50" s="78">
        <v>3.8199999999999998E-2</v>
      </c>
      <c r="N50" s="78">
        <v>1.9599999999999999E-2</v>
      </c>
    </row>
    <row r="51" spans="2:14">
      <c r="B51" s="79" t="s">
        <v>249</v>
      </c>
      <c r="D51" s="16"/>
      <c r="E51" s="16"/>
      <c r="F51" s="16"/>
      <c r="G51" s="16"/>
      <c r="H51" s="81">
        <v>0</v>
      </c>
      <c r="J51" s="81">
        <v>0</v>
      </c>
      <c r="K51" s="81">
        <v>0</v>
      </c>
      <c r="M51" s="80">
        <v>0</v>
      </c>
      <c r="N51" s="80">
        <v>0</v>
      </c>
    </row>
    <row r="52" spans="2:14">
      <c r="B52" t="s">
        <v>228</v>
      </c>
      <c r="C52" t="s">
        <v>228</v>
      </c>
      <c r="D52" s="16"/>
      <c r="E52" s="16"/>
      <c r="F52" t="s">
        <v>228</v>
      </c>
      <c r="G52" t="s">
        <v>228</v>
      </c>
      <c r="H52" s="77">
        <v>0</v>
      </c>
      <c r="I52" s="77">
        <v>0</v>
      </c>
      <c r="K52" s="77">
        <v>0</v>
      </c>
      <c r="L52" s="78">
        <v>0</v>
      </c>
      <c r="M52" s="78">
        <v>0</v>
      </c>
      <c r="N52" s="78">
        <v>0</v>
      </c>
    </row>
    <row r="53" spans="2:14">
      <c r="B53" s="79" t="s">
        <v>539</v>
      </c>
      <c r="D53" s="16"/>
      <c r="E53" s="16"/>
      <c r="F53" s="16"/>
      <c r="G53" s="16"/>
      <c r="H53" s="81">
        <v>0</v>
      </c>
      <c r="J53" s="81">
        <v>0</v>
      </c>
      <c r="K53" s="81">
        <v>0</v>
      </c>
      <c r="M53" s="80">
        <v>0</v>
      </c>
      <c r="N53" s="80">
        <v>0</v>
      </c>
    </row>
    <row r="54" spans="2:14">
      <c r="B54" t="s">
        <v>228</v>
      </c>
      <c r="C54" t="s">
        <v>228</v>
      </c>
      <c r="D54" s="16"/>
      <c r="E54" s="16"/>
      <c r="F54" t="s">
        <v>228</v>
      </c>
      <c r="G54" t="s">
        <v>228</v>
      </c>
      <c r="H54" s="77">
        <v>0</v>
      </c>
      <c r="I54" s="77">
        <v>0</v>
      </c>
      <c r="K54" s="77">
        <v>0</v>
      </c>
      <c r="L54" s="78">
        <v>0</v>
      </c>
      <c r="M54" s="78">
        <v>0</v>
      </c>
      <c r="N54" s="78">
        <v>0</v>
      </c>
    </row>
    <row r="55" spans="2:14">
      <c r="B55" t="s">
        <v>235</v>
      </c>
      <c r="D55" s="16"/>
      <c r="E55" s="16"/>
      <c r="F55" s="16"/>
      <c r="G55" s="16"/>
    </row>
    <row r="56" spans="2:14">
      <c r="B56" t="s">
        <v>241</v>
      </c>
      <c r="D56" s="16"/>
      <c r="E56" s="16"/>
      <c r="F56" s="16"/>
      <c r="G56" s="16"/>
    </row>
    <row r="57" spans="2:14">
      <c r="B57" t="s">
        <v>242</v>
      </c>
      <c r="D57" s="16"/>
      <c r="E57" s="16"/>
      <c r="F57" s="16"/>
      <c r="G57" s="16"/>
    </row>
    <row r="58" spans="2:14">
      <c r="B58" t="s">
        <v>243</v>
      </c>
      <c r="D58" s="16"/>
      <c r="E58" s="16"/>
      <c r="F58" s="16"/>
      <c r="G58" s="16"/>
    </row>
    <row r="59" spans="2:14">
      <c r="B59" t="s">
        <v>244</v>
      </c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2:65" ht="26.25" customHeight="1">
      <c r="B7" s="99" t="s">
        <v>93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3816925.09</v>
      </c>
      <c r="K11" s="7"/>
      <c r="L11" s="75">
        <v>11381.330693854679</v>
      </c>
      <c r="M11" s="7"/>
      <c r="N11" s="76">
        <v>1</v>
      </c>
      <c r="O11" s="76">
        <v>3.39E-2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3685134.71</v>
      </c>
      <c r="L12" s="81">
        <v>3734.4522196299999</v>
      </c>
      <c r="N12" s="80">
        <v>0.3281</v>
      </c>
      <c r="O12" s="80">
        <v>1.11E-2</v>
      </c>
    </row>
    <row r="13" spans="2:65">
      <c r="B13" s="79" t="s">
        <v>578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228</v>
      </c>
      <c r="C14" t="s">
        <v>228</v>
      </c>
      <c r="D14" s="16"/>
      <c r="E14" s="16"/>
      <c r="F14" t="s">
        <v>228</v>
      </c>
      <c r="G14" t="s">
        <v>228</v>
      </c>
      <c r="I14" t="s">
        <v>228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579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228</v>
      </c>
      <c r="C16" t="s">
        <v>228</v>
      </c>
      <c r="D16" s="16"/>
      <c r="E16" s="16"/>
      <c r="F16" t="s">
        <v>228</v>
      </c>
      <c r="G16" t="s">
        <v>228</v>
      </c>
      <c r="I16" t="s">
        <v>228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3685134.71</v>
      </c>
      <c r="L17" s="81">
        <v>3734.4522196299999</v>
      </c>
      <c r="N17" s="80">
        <v>0.3281</v>
      </c>
      <c r="O17" s="80">
        <v>1.11E-2</v>
      </c>
    </row>
    <row r="18" spans="2:15">
      <c r="B18" t="s">
        <v>580</v>
      </c>
      <c r="C18" t="s">
        <v>581</v>
      </c>
      <c r="D18" t="s">
        <v>100</v>
      </c>
      <c r="E18" t="s">
        <v>582</v>
      </c>
      <c r="F18" t="s">
        <v>508</v>
      </c>
      <c r="G18" t="s">
        <v>583</v>
      </c>
      <c r="H18" t="s">
        <v>210</v>
      </c>
      <c r="I18" t="s">
        <v>102</v>
      </c>
      <c r="J18" s="77">
        <v>362545.71</v>
      </c>
      <c r="K18" s="77">
        <v>53.3</v>
      </c>
      <c r="L18" s="77">
        <v>193.23686343</v>
      </c>
      <c r="M18" s="78">
        <v>1E-3</v>
      </c>
      <c r="N18" s="78">
        <v>1.7000000000000001E-2</v>
      </c>
      <c r="O18" s="78">
        <v>5.9999999999999995E-4</v>
      </c>
    </row>
    <row r="19" spans="2:15">
      <c r="B19" t="s">
        <v>584</v>
      </c>
      <c r="C19" t="s">
        <v>585</v>
      </c>
      <c r="D19" t="s">
        <v>100</v>
      </c>
      <c r="E19" t="s">
        <v>528</v>
      </c>
      <c r="F19" t="s">
        <v>508</v>
      </c>
      <c r="G19" t="s">
        <v>228</v>
      </c>
      <c r="H19" t="s">
        <v>586</v>
      </c>
      <c r="I19" t="s">
        <v>102</v>
      </c>
      <c r="J19" s="77">
        <v>3322589</v>
      </c>
      <c r="K19" s="77">
        <v>106.58</v>
      </c>
      <c r="L19" s="77">
        <v>3541.2153561999999</v>
      </c>
      <c r="M19" s="78">
        <v>0</v>
      </c>
      <c r="N19" s="78">
        <v>0.31109999999999999</v>
      </c>
      <c r="O19" s="78">
        <v>1.06E-2</v>
      </c>
    </row>
    <row r="20" spans="2:15">
      <c r="B20" s="79" t="s">
        <v>249</v>
      </c>
      <c r="C20" s="16"/>
      <c r="D20" s="16"/>
      <c r="E20" s="16"/>
      <c r="J20" s="81">
        <v>0</v>
      </c>
      <c r="L20" s="81">
        <v>0</v>
      </c>
      <c r="N20" s="80">
        <v>0</v>
      </c>
      <c r="O20" s="80">
        <v>0</v>
      </c>
    </row>
    <row r="21" spans="2:15">
      <c r="B21" t="s">
        <v>228</v>
      </c>
      <c r="C21" t="s">
        <v>228</v>
      </c>
      <c r="D21" s="16"/>
      <c r="E21" s="16"/>
      <c r="F21" t="s">
        <v>228</v>
      </c>
      <c r="G21" t="s">
        <v>228</v>
      </c>
      <c r="I21" t="s">
        <v>228</v>
      </c>
      <c r="J21" s="77">
        <v>0</v>
      </c>
      <c r="K21" s="77">
        <v>0</v>
      </c>
      <c r="L21" s="77">
        <v>0</v>
      </c>
      <c r="M21" s="78">
        <v>0</v>
      </c>
      <c r="N21" s="78">
        <v>0</v>
      </c>
      <c r="O21" s="78">
        <v>0</v>
      </c>
    </row>
    <row r="22" spans="2:15">
      <c r="B22" s="79" t="s">
        <v>233</v>
      </c>
      <c r="C22" s="16"/>
      <c r="D22" s="16"/>
      <c r="E22" s="16"/>
      <c r="J22" s="81">
        <v>131790.38</v>
      </c>
      <c r="L22" s="81">
        <v>7646.8784742246798</v>
      </c>
      <c r="N22" s="80">
        <v>0.67190000000000005</v>
      </c>
      <c r="O22" s="80">
        <v>2.2800000000000001E-2</v>
      </c>
    </row>
    <row r="23" spans="2:15">
      <c r="B23" s="79" t="s">
        <v>578</v>
      </c>
      <c r="C23" s="16"/>
      <c r="D23" s="16"/>
      <c r="E23" s="16"/>
      <c r="J23" s="81">
        <v>0</v>
      </c>
      <c r="L23" s="81">
        <v>0</v>
      </c>
      <c r="N23" s="80">
        <v>0</v>
      </c>
      <c r="O23" s="80">
        <v>0</v>
      </c>
    </row>
    <row r="24" spans="2:15">
      <c r="B24" t="s">
        <v>228</v>
      </c>
      <c r="C24" t="s">
        <v>228</v>
      </c>
      <c r="D24" s="16"/>
      <c r="E24" s="16"/>
      <c r="F24" t="s">
        <v>228</v>
      </c>
      <c r="G24" t="s">
        <v>228</v>
      </c>
      <c r="I24" t="s">
        <v>228</v>
      </c>
      <c r="J24" s="77">
        <v>0</v>
      </c>
      <c r="K24" s="77">
        <v>0</v>
      </c>
      <c r="L24" s="77">
        <v>0</v>
      </c>
      <c r="M24" s="78">
        <v>0</v>
      </c>
      <c r="N24" s="78">
        <v>0</v>
      </c>
      <c r="O24" s="78">
        <v>0</v>
      </c>
    </row>
    <row r="25" spans="2:15">
      <c r="B25" s="79" t="s">
        <v>579</v>
      </c>
      <c r="C25" s="16"/>
      <c r="D25" s="16"/>
      <c r="E25" s="16"/>
      <c r="J25" s="81">
        <v>0</v>
      </c>
      <c r="L25" s="81">
        <v>0</v>
      </c>
      <c r="N25" s="80">
        <v>0</v>
      </c>
      <c r="O25" s="80">
        <v>0</v>
      </c>
    </row>
    <row r="26" spans="2:15">
      <c r="B26" t="s">
        <v>228</v>
      </c>
      <c r="C26" t="s">
        <v>228</v>
      </c>
      <c r="D26" s="16"/>
      <c r="E26" s="16"/>
      <c r="F26" t="s">
        <v>228</v>
      </c>
      <c r="G26" t="s">
        <v>228</v>
      </c>
      <c r="I26" t="s">
        <v>228</v>
      </c>
      <c r="J26" s="77">
        <v>0</v>
      </c>
      <c r="K26" s="77">
        <v>0</v>
      </c>
      <c r="L26" s="77">
        <v>0</v>
      </c>
      <c r="M26" s="78">
        <v>0</v>
      </c>
      <c r="N26" s="78">
        <v>0</v>
      </c>
      <c r="O26" s="78">
        <v>0</v>
      </c>
    </row>
    <row r="27" spans="2:15">
      <c r="B27" s="79" t="s">
        <v>92</v>
      </c>
      <c r="C27" s="16"/>
      <c r="D27" s="16"/>
      <c r="E27" s="16"/>
      <c r="J27" s="81">
        <v>131790.38</v>
      </c>
      <c r="L27" s="81">
        <v>7646.8784742246798</v>
      </c>
      <c r="N27" s="80">
        <v>0.67190000000000005</v>
      </c>
      <c r="O27" s="80">
        <v>2.2800000000000001E-2</v>
      </c>
    </row>
    <row r="28" spans="2:15">
      <c r="B28" t="s">
        <v>587</v>
      </c>
      <c r="C28" t="s">
        <v>588</v>
      </c>
      <c r="D28" t="s">
        <v>123</v>
      </c>
      <c r="E28" t="s">
        <v>589</v>
      </c>
      <c r="F28" t="s">
        <v>508</v>
      </c>
      <c r="G28" t="s">
        <v>228</v>
      </c>
      <c r="H28" t="s">
        <v>586</v>
      </c>
      <c r="I28" t="s">
        <v>106</v>
      </c>
      <c r="J28" s="77">
        <v>1122</v>
      </c>
      <c r="K28" s="77">
        <v>22796</v>
      </c>
      <c r="L28" s="77">
        <v>927.68185224000001</v>
      </c>
      <c r="M28" s="78">
        <v>0</v>
      </c>
      <c r="N28" s="78">
        <v>8.1500000000000003E-2</v>
      </c>
      <c r="O28" s="78">
        <v>2.8E-3</v>
      </c>
    </row>
    <row r="29" spans="2:15">
      <c r="B29" t="s">
        <v>590</v>
      </c>
      <c r="C29" t="s">
        <v>591</v>
      </c>
      <c r="D29" t="s">
        <v>123</v>
      </c>
      <c r="E29" t="s">
        <v>592</v>
      </c>
      <c r="F29" t="s">
        <v>508</v>
      </c>
      <c r="G29" t="s">
        <v>228</v>
      </c>
      <c r="H29" t="s">
        <v>586</v>
      </c>
      <c r="I29" t="s">
        <v>106</v>
      </c>
      <c r="J29" s="77">
        <v>1576</v>
      </c>
      <c r="K29" s="77">
        <v>20219.5</v>
      </c>
      <c r="L29" s="77">
        <v>1155.77735364</v>
      </c>
      <c r="M29" s="78">
        <v>0</v>
      </c>
      <c r="N29" s="78">
        <v>0.1016</v>
      </c>
      <c r="O29" s="78">
        <v>3.3999999999999998E-3</v>
      </c>
    </row>
    <row r="30" spans="2:15">
      <c r="B30" t="s">
        <v>593</v>
      </c>
      <c r="C30" t="s">
        <v>594</v>
      </c>
      <c r="D30" t="s">
        <v>123</v>
      </c>
      <c r="E30" t="s">
        <v>595</v>
      </c>
      <c r="F30" t="s">
        <v>508</v>
      </c>
      <c r="G30" t="s">
        <v>228</v>
      </c>
      <c r="H30" t="s">
        <v>586</v>
      </c>
      <c r="I30" t="s">
        <v>106</v>
      </c>
      <c r="J30" s="77">
        <v>45244</v>
      </c>
      <c r="K30" s="77">
        <v>1047.7</v>
      </c>
      <c r="L30" s="77">
        <v>1719.275574276</v>
      </c>
      <c r="M30" s="78">
        <v>0</v>
      </c>
      <c r="N30" s="78">
        <v>0.15110000000000001</v>
      </c>
      <c r="O30" s="78">
        <v>5.1000000000000004E-3</v>
      </c>
    </row>
    <row r="31" spans="2:15">
      <c r="B31" t="s">
        <v>596</v>
      </c>
      <c r="C31" t="s">
        <v>597</v>
      </c>
      <c r="D31" t="s">
        <v>123</v>
      </c>
      <c r="E31" t="s">
        <v>598</v>
      </c>
      <c r="F31" t="s">
        <v>508</v>
      </c>
      <c r="G31" t="s">
        <v>228</v>
      </c>
      <c r="H31" t="s">
        <v>586</v>
      </c>
      <c r="I31" t="s">
        <v>106</v>
      </c>
      <c r="J31" s="77">
        <v>83848.38</v>
      </c>
      <c r="K31" s="77">
        <v>1264.0300000000007</v>
      </c>
      <c r="L31" s="77">
        <v>3844.1436940686799</v>
      </c>
      <c r="M31" s="78">
        <v>0</v>
      </c>
      <c r="N31" s="78">
        <v>0.33779999999999999</v>
      </c>
      <c r="O31" s="78">
        <v>1.15E-2</v>
      </c>
    </row>
    <row r="32" spans="2:15">
      <c r="B32" s="79" t="s">
        <v>249</v>
      </c>
      <c r="C32" s="16"/>
      <c r="D32" s="16"/>
      <c r="E32" s="16"/>
      <c r="J32" s="81">
        <v>0</v>
      </c>
      <c r="L32" s="81">
        <v>0</v>
      </c>
      <c r="N32" s="80">
        <v>0</v>
      </c>
      <c r="O32" s="80">
        <v>0</v>
      </c>
    </row>
    <row r="33" spans="2:15">
      <c r="B33" t="s">
        <v>228</v>
      </c>
      <c r="C33" t="s">
        <v>228</v>
      </c>
      <c r="D33" s="16"/>
      <c r="E33" s="16"/>
      <c r="F33" t="s">
        <v>228</v>
      </c>
      <c r="G33" t="s">
        <v>228</v>
      </c>
      <c r="I33" t="s">
        <v>228</v>
      </c>
      <c r="J33" s="77">
        <v>0</v>
      </c>
      <c r="K33" s="77">
        <v>0</v>
      </c>
      <c r="L33" s="77">
        <v>0</v>
      </c>
      <c r="M33" s="78">
        <v>0</v>
      </c>
      <c r="N33" s="78">
        <v>0</v>
      </c>
      <c r="O33" s="78">
        <v>0</v>
      </c>
    </row>
    <row r="34" spans="2:15">
      <c r="B34" t="s">
        <v>235</v>
      </c>
      <c r="C34" s="16"/>
      <c r="D34" s="16"/>
      <c r="E34" s="16"/>
    </row>
    <row r="35" spans="2:15">
      <c r="B35" t="s">
        <v>241</v>
      </c>
      <c r="C35" s="16"/>
      <c r="D35" s="16"/>
      <c r="E35" s="16"/>
    </row>
    <row r="36" spans="2:15">
      <c r="B36" t="s">
        <v>242</v>
      </c>
      <c r="C36" s="16"/>
      <c r="D36" s="16"/>
      <c r="E36" s="16"/>
    </row>
    <row r="37" spans="2:15">
      <c r="B37" t="s">
        <v>243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0" ht="26.25" customHeight="1">
      <c r="B7" s="99" t="s">
        <v>95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492258</v>
      </c>
      <c r="H11" s="7"/>
      <c r="I11" s="75">
        <v>53.509681999999998</v>
      </c>
      <c r="J11" s="25"/>
      <c r="K11" s="76">
        <v>1</v>
      </c>
      <c r="L11" s="76">
        <v>2.0000000000000001E-4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492258</v>
      </c>
      <c r="I12" s="81">
        <v>53.509681999999998</v>
      </c>
      <c r="K12" s="80">
        <v>1</v>
      </c>
      <c r="L12" s="80">
        <v>2.0000000000000001E-4</v>
      </c>
    </row>
    <row r="13" spans="2:60">
      <c r="B13" s="79" t="s">
        <v>599</v>
      </c>
      <c r="D13" s="16"/>
      <c r="E13" s="16"/>
      <c r="G13" s="81">
        <v>492258</v>
      </c>
      <c r="I13" s="81">
        <v>53.509681999999998</v>
      </c>
      <c r="K13" s="80">
        <v>1</v>
      </c>
      <c r="L13" s="80">
        <v>2.0000000000000001E-4</v>
      </c>
    </row>
    <row r="14" spans="2:60">
      <c r="B14" t="s">
        <v>600</v>
      </c>
      <c r="C14" t="s">
        <v>601</v>
      </c>
      <c r="D14" t="s">
        <v>100</v>
      </c>
      <c r="E14" t="s">
        <v>602</v>
      </c>
      <c r="F14" t="s">
        <v>106</v>
      </c>
      <c r="G14" s="77">
        <v>88800</v>
      </c>
      <c r="H14" s="77">
        <v>4.5</v>
      </c>
      <c r="I14" s="77">
        <v>3.996</v>
      </c>
      <c r="J14" s="78">
        <v>1.7000000000000001E-2</v>
      </c>
      <c r="K14" s="78">
        <v>7.4700000000000003E-2</v>
      </c>
      <c r="L14" s="78">
        <v>0</v>
      </c>
    </row>
    <row r="15" spans="2:60">
      <c r="B15" t="s">
        <v>603</v>
      </c>
      <c r="C15" t="s">
        <v>604</v>
      </c>
      <c r="D15" t="s">
        <v>100</v>
      </c>
      <c r="E15" t="s">
        <v>605</v>
      </c>
      <c r="F15" t="s">
        <v>102</v>
      </c>
      <c r="G15" s="77">
        <v>24350</v>
      </c>
      <c r="H15" s="77">
        <v>2.5</v>
      </c>
      <c r="I15" s="77">
        <v>0.60875000000000001</v>
      </c>
      <c r="J15" s="78">
        <v>2.4799999999999999E-2</v>
      </c>
      <c r="K15" s="78">
        <v>1.14E-2</v>
      </c>
      <c r="L15" s="78">
        <v>0</v>
      </c>
    </row>
    <row r="16" spans="2:60">
      <c r="B16" t="s">
        <v>606</v>
      </c>
      <c r="C16" t="s">
        <v>607</v>
      </c>
      <c r="D16" t="s">
        <v>100</v>
      </c>
      <c r="E16" t="s">
        <v>129</v>
      </c>
      <c r="F16" t="s">
        <v>106</v>
      </c>
      <c r="G16" s="77">
        <v>379108</v>
      </c>
      <c r="H16" s="77">
        <v>12.9</v>
      </c>
      <c r="I16" s="77">
        <v>48.904932000000002</v>
      </c>
      <c r="J16" s="78">
        <v>2.53E-2</v>
      </c>
      <c r="K16" s="78">
        <v>0.91390000000000005</v>
      </c>
      <c r="L16" s="78">
        <v>1E-4</v>
      </c>
    </row>
    <row r="17" spans="2:12">
      <c r="B17" s="79" t="s">
        <v>233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608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228</v>
      </c>
      <c r="C19" t="s">
        <v>228</v>
      </c>
      <c r="D19" s="16"/>
      <c r="E19" t="s">
        <v>228</v>
      </c>
      <c r="F19" t="s">
        <v>228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235</v>
      </c>
      <c r="D20" s="16"/>
      <c r="E20" s="16"/>
    </row>
    <row r="21" spans="2:12">
      <c r="B21" t="s">
        <v>241</v>
      </c>
      <c r="D21" s="16"/>
      <c r="E21" s="16"/>
    </row>
    <row r="22" spans="2:12">
      <c r="B22" t="s">
        <v>242</v>
      </c>
      <c r="D22" s="16"/>
      <c r="E22" s="16"/>
    </row>
    <row r="23" spans="2:12">
      <c r="B23" t="s">
        <v>243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5D03D83-C6F1-4EBC-8F83-B4B6E511C41F}"/>
</file>

<file path=customXml/itemProps2.xml><?xml version="1.0" encoding="utf-8"?>
<ds:datastoreItem xmlns:ds="http://schemas.openxmlformats.org/officeDocument/2006/customXml" ds:itemID="{D5F97B81-ABF0-4616-9A88-95D0B7995B19}"/>
</file>

<file path=customXml/itemProps3.xml><?xml version="1.0" encoding="utf-8"?>
<ds:datastoreItem xmlns:ds="http://schemas.openxmlformats.org/officeDocument/2006/customXml" ds:itemID="{DB0B9154-DAB1-4D67-9E6A-BC418E40DA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2024-01-15T08:37:49Z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