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7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C41" i="1" l="1"/>
  <c r="B10" i="27" l="1"/>
  <c r="B9" i="27" s="1"/>
  <c r="C42" i="1" s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12" i="1"/>
  <c r="D10" i="1"/>
  <c r="D41" i="1" l="1"/>
  <c r="I13" i="2"/>
  <c r="I11" i="2" s="1"/>
  <c r="I10" i="2" s="1"/>
  <c r="I9" i="2" s="1"/>
</calcChain>
</file>

<file path=xl/sharedStrings.xml><?xml version="1.0" encoding="utf-8"?>
<sst xmlns="http://schemas.openxmlformats.org/spreadsheetml/2006/main" count="3482" uniqueCount="830">
  <si>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</si>
  <si>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</si>
  <si>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</si>
  <si>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</si>
  <si>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</si>
  <si>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</si>
  <si>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</si>
  <si>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</si>
  <si>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</si>
  <si>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</si>
  <si>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</si>
  <si>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</si>
  <si>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</si>
  <si>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</si>
  <si>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</si>
  <si>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</si>
  <si>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</si>
  <si>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</si>
  <si>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</si>
  <si>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</si>
  <si>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</si>
  <si>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</si>
  <si>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</si>
  <si>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</si>
  <si>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</si>
  <si>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</si>
  <si>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</si>
  <si>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</si>
  <si>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</si>
  <si>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</si>
  <si>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</si>
  <si>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</si>
  <si>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</si>
  <si>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</si>
  <si>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</si>
  <si>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</si>
  <si>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</si>
  <si>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</si>
  <si>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</si>
  <si>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</si>
  <si>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</si>
  <si>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</si>
  <si>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</si>
  <si>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</si>
  <si>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</si>
  <si>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</si>
  <si>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</si>
  <si>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</si>
  <si>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</si>
  <si>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</si>
  <si>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</si>
  <si>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</si>
  <si>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</si>
  <si>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</si>
  <si>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</si>
  <si>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</si>
  <si>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</si>
  <si>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</si>
  <si>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</si>
  <si>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</si>
  <si>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</si>
  <si>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</si>
  <si>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</si>
  <si>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</si>
  <si>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</si>
  <si>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</si>
  <si>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</si>
  <si>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</si>
  <si>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</si>
  <si>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</si>
  <si>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</si>
  <si>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</si>
  <si>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</si>
  <si>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</si>
  <si>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</si>
  <si>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</si>
  <si>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</si>
  <si>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</si>
  <si>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</si>
  <si>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</si>
  <si>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</si>
  <si>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</si>
  <si>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</si>
  <si>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</si>
  <si>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</si>
  <si>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</si>
  <si>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</si>
  <si>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</si>
  <si>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</si>
  <si>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</si>
  <si>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</si>
  <si>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</si>
  <si>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</si>
  <si>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</si>
  <si>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</si>
  <si>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</si>
  <si>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</si>
  <si>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</si>
  <si>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</si>
  <si>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</si>
  <si>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</si>
  <si>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</si>
  <si>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</si>
  <si>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</si>
  <si>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</si>
  <si>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</si>
  <si>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</si>
  <si>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</si>
  <si>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</si>
  <si>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</si>
  <si>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</si>
  <si>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</si>
  <si>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</si>
  <si>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</si>
  <si>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</si>
  <si>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</si>
  <si>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</si>
  <si>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</si>
  <si>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</si>
  <si>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</si>
  <si>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</si>
  <si>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</si>
  <si>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</si>
  <si>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</si>
  <si>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</si>
  <si>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</si>
  <si>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</si>
  <si>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</si>
  <si>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</si>
  <si>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</si>
  <si>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</si>
  <si>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</si>
  <si>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</si>
  <si>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</si>
  <si>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</si>
  <si>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</si>
  <si>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</si>
  <si>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</si>
  <si>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</si>
  <si>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</si>
  <si>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</si>
  <si>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</si>
  <si>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</si>
  <si>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</si>
  <si>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</si>
  <si>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</si>
  <si>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</si>
  <si>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</si>
  <si>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</si>
  <si>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</si>
  <si>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</si>
  <si>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</si>
  <si>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</si>
  <si>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</si>
  <si>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</si>
  <si>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</si>
  <si>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</si>
  <si>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</si>
  <si>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</si>
  <si>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</si>
  <si>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</si>
  <si>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</si>
  <si>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</si>
  <si>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</si>
  <si>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</si>
  <si>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</si>
  <si>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</si>
  <si>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</si>
  <si>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</si>
  <si>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</si>
  <si>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</si>
  <si>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</si>
  <si>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</si>
  <si>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</si>
  <si>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</si>
  <si>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</si>
  <si>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</si>
  <si>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</si>
  <si>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</si>
  <si>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</si>
  <si>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</si>
  <si>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</si>
  <si>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</si>
  <si>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</si>
  <si>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</si>
  <si>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</si>
  <si>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</si>
  <si>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</si>
  <si>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</si>
  <si>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</si>
  <si>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</si>
  <si>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</si>
  <si>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</si>
  <si>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</si>
  <si>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</si>
  <si>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</si>
  <si>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</si>
  <si>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הכשרה מניות</t>
  </si>
  <si>
    <t>הכשרה מניות-(חדש</t>
  </si>
  <si>
    <t>58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</si>
  <si>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</si>
  <si>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</si>
  <si>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</si>
  <si>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</si>
  <si>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</si>
  <si>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</si>
  <si>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</si>
  <si>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</si>
  <si>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</si>
  <si>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</si>
  <si>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</si>
  <si>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</si>
  <si>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</si>
  <si>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</si>
  <si>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</si>
  <si>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</si>
  <si>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</si>
  <si>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</si>
  <si>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</si>
  <si>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</si>
  <si>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</si>
  <si>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</si>
  <si>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</si>
  <si>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</si>
  <si>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</si>
  <si>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</si>
  <si>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</si>
  <si>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</si>
  <si>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</si>
  <si>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</si>
  <si>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</si>
  <si>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</si>
  <si>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</si>
  <si>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</si>
  <si>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</si>
  <si>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</si>
  <si>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</si>
  <si>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</si>
  <si>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סה"כ גילון</t>
  </si>
  <si>
    <t>ממשלת משתנה 1130- האוצר - ממשלתית משתנה</t>
  </si>
  <si>
    <t>1166552</t>
  </si>
  <si>
    <t>RF</t>
  </si>
  <si>
    <t>15/10/20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</si>
  <si>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</si>
  <si>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</si>
  <si>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</si>
  <si>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</si>
  <si>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</si>
  <si>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</si>
  <si>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</si>
  <si>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</si>
  <si>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</si>
  <si>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</si>
  <si>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</si>
  <si>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</si>
  <si>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</si>
  <si>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מיטרוניקס</t>
  </si>
  <si>
    <t>1091065</t>
  </si>
  <si>
    <t>511527202</t>
  </si>
  <si>
    <t>אלקטרוניקה ואופטיקה</t>
  </si>
  <si>
    <t>פניקס    1- הפניקס</t>
  </si>
  <si>
    <t>767012</t>
  </si>
  <si>
    <t>520017450</t>
  </si>
  <si>
    <t>ביטוח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</si>
  <si>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</si>
  <si>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</si>
  <si>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</si>
  <si>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</si>
  <si>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</si>
  <si>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</si>
  <si>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</si>
  <si>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</si>
  <si>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</si>
  <si>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</si>
  <si>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פועלים</t>
  </si>
  <si>
    <t>662577</t>
  </si>
  <si>
    <t>520000118</t>
  </si>
  <si>
    <t>אנרג'יאן- אנרג'יאן</t>
  </si>
  <si>
    <t>1155290</t>
  </si>
  <si>
    <t>560033185</t>
  </si>
  <si>
    <t>חיפושי נפט וגז</t>
  </si>
  <si>
    <t>שופרסל- שופרסל</t>
  </si>
  <si>
    <t>777037</t>
  </si>
  <si>
    <t>520022732</t>
  </si>
  <si>
    <t>מסחר</t>
  </si>
  <si>
    <t>אירפורט סיטי- איירפורט סיטי</t>
  </si>
  <si>
    <t>1095835</t>
  </si>
  <si>
    <t>511659401</t>
  </si>
  <si>
    <t>נדל"ן מניב בישראל</t>
  </si>
  <si>
    <t>מבני תעשיה- מבנה נדל"ן (כ.ד)</t>
  </si>
  <si>
    <t>226019</t>
  </si>
  <si>
    <t>520024126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</si>
  <si>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</si>
  <si>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</si>
  <si>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</si>
  <si>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</si>
  <si>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</si>
  <si>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</si>
  <si>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</si>
  <si>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</si>
  <si>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</si>
  <si>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</si>
  <si>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</si>
  <si>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</si>
  <si>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</si>
  <si>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</si>
  <si>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</si>
  <si>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</si>
  <si>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</si>
  <si>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</si>
  <si>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</si>
  <si>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</si>
  <si>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בזן- בזן (בתי זיקוק)</t>
  </si>
  <si>
    <t>2590248</t>
  </si>
  <si>
    <t>520036658</t>
  </si>
  <si>
    <t>אנרגיה</t>
  </si>
  <si>
    <t>אפריקה מגורים</t>
  </si>
  <si>
    <t>1097948</t>
  </si>
  <si>
    <t>520034760</t>
  </si>
  <si>
    <t>בנייה</t>
  </si>
  <si>
    <t>דמרי- דמרי</t>
  </si>
  <si>
    <t>1090315</t>
  </si>
  <si>
    <t>511399388</t>
  </si>
  <si>
    <t>אייאיאס תעש- אייאיאס</t>
  </si>
  <si>
    <t>431015</t>
  </si>
  <si>
    <t>520039132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</si>
  <si>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</si>
  <si>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</si>
  <si>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</si>
  <si>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</si>
  <si>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</si>
  <si>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</si>
  <si>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</si>
  <si>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</si>
  <si>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</si>
  <si>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</si>
  <si>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</si>
  <si>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</si>
  <si>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קמטק- קמטק</t>
  </si>
  <si>
    <t>1095264</t>
  </si>
  <si>
    <t>511235434</t>
  </si>
  <si>
    <t>מוליכים למחצה</t>
  </si>
  <si>
    <t>פתאל החזקות- פתאל החזקות</t>
  </si>
  <si>
    <t>1143429</t>
  </si>
  <si>
    <t>512607888</t>
  </si>
  <si>
    <t>מלונאות ותיירות</t>
  </si>
  <si>
    <t>יוחננוף- מ.יוחננוף ובניו (1988) בע"מ</t>
  </si>
  <si>
    <t>1161264</t>
  </si>
  <si>
    <t>511344186</t>
  </si>
  <si>
    <t>אלקטרה נדלן- אלקטרה נדל"ן</t>
  </si>
  <si>
    <t>1094044</t>
  </si>
  <si>
    <t>510607328</t>
  </si>
  <si>
    <t>נדל"ן מניב בחו"ל</t>
  </si>
  <si>
    <t>בראק אן וי- בראק אן וי</t>
  </si>
  <si>
    <t>1121607</t>
  </si>
  <si>
    <t>34250659</t>
  </si>
  <si>
    <t>גזית גלוב- גזית גלוב</t>
  </si>
  <si>
    <t>126011</t>
  </si>
  <si>
    <t>520033234</t>
  </si>
  <si>
    <t>גב ים    1- גב-ים</t>
  </si>
  <si>
    <t>759019</t>
  </si>
  <si>
    <t>520001736</t>
  </si>
  <si>
    <t>מגה אור- מגה אור</t>
  </si>
  <si>
    <t>1104488</t>
  </si>
  <si>
    <t>513257873</t>
  </si>
  <si>
    <t>סלע נדל"ן- סלע קפיטל נדל"ן</t>
  </si>
  <si>
    <t>1109644</t>
  </si>
  <si>
    <t>513992529</t>
  </si>
  <si>
    <t>אודיוקודס- אודיוקודס</t>
  </si>
  <si>
    <t>1082965</t>
  </si>
  <si>
    <t>520044132</t>
  </si>
  <si>
    <t>ציוד תקשורת</t>
  </si>
  <si>
    <t>גילת- גילת</t>
  </si>
  <si>
    <t>1082510</t>
  </si>
  <si>
    <t>520038936</t>
  </si>
  <si>
    <t>אלקטריאון</t>
  </si>
  <si>
    <t>368019</t>
  </si>
  <si>
    <t>520038126</t>
  </si>
  <si>
    <t>אנלייט אנרגיה- אנלייט אנרגיה</t>
  </si>
  <si>
    <t>720011</t>
  </si>
  <si>
    <t>520041146</t>
  </si>
  <si>
    <t>חילן- חילן</t>
  </si>
  <si>
    <t>1084698</t>
  </si>
  <si>
    <t>520039942</t>
  </si>
  <si>
    <t>שירותי מידע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</si>
  <si>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</si>
  <si>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</si>
  <si>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</si>
  <si>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</si>
  <si>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</si>
  <si>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</si>
  <si>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מימון ישיר</t>
  </si>
  <si>
    <t>1168186</t>
  </si>
  <si>
    <t>513893123</t>
  </si>
  <si>
    <t>סלקום</t>
  </si>
  <si>
    <t>1101534</t>
  </si>
  <si>
    <t>511930125</t>
  </si>
  <si>
    <t>סה"כ מניות היתר</t>
  </si>
  <si>
    <t>אקופיה</t>
  </si>
  <si>
    <t>1169895</t>
  </si>
  <si>
    <t>514856772</t>
  </si>
  <si>
    <t>הייקון מערכות- הייקון מערכות בע"מ</t>
  </si>
  <si>
    <t>1169945</t>
  </si>
  <si>
    <t>514347160</t>
  </si>
  <si>
    <t>יונטרוניקס- יוניטרוניקס</t>
  </si>
  <si>
    <t>1083831</t>
  </si>
  <si>
    <t>520044199</t>
  </si>
  <si>
    <t>ארקו קורפ</t>
  </si>
  <si>
    <t>1170901</t>
  </si>
  <si>
    <t>3535148</t>
  </si>
  <si>
    <t>איי.איי.אם. יהש</t>
  </si>
  <si>
    <t>1171230</t>
  </si>
  <si>
    <t>540299518</t>
  </si>
  <si>
    <t>ביוטכנולוגיה</t>
  </si>
  <si>
    <t>אלמוגים- אלמוגים החזקות</t>
  </si>
  <si>
    <t>1136829</t>
  </si>
  <si>
    <t>513988824</t>
  </si>
  <si>
    <t>חג'ג' נדל"ן- חג'ג' נדלן</t>
  </si>
  <si>
    <t>823013</t>
  </si>
  <si>
    <t>520033309</t>
  </si>
  <si>
    <t>מילניום פוד-טק- מילניום פוד-טק</t>
  </si>
  <si>
    <t>1167501</t>
  </si>
  <si>
    <t>540288149</t>
  </si>
  <si>
    <t>השקעות בהי-טק</t>
  </si>
  <si>
    <t>אלמדה יהש</t>
  </si>
  <si>
    <t>1168962</t>
  </si>
  <si>
    <t>540296795</t>
  </si>
  <si>
    <t>השקעות במדעי החיים</t>
  </si>
  <si>
    <t>רציו פטרוליום יהש- רציו פטרוליום</t>
  </si>
  <si>
    <t>1139864</t>
  </si>
  <si>
    <t>550268411</t>
  </si>
  <si>
    <t>יומן אקסטנשנס</t>
  </si>
  <si>
    <t>1170000</t>
  </si>
  <si>
    <t>514707736</t>
  </si>
  <si>
    <t>מכשור רפואי</t>
  </si>
  <si>
    <t>מגוריט- מגוריט</t>
  </si>
  <si>
    <t>1139195</t>
  </si>
  <si>
    <t>515434074</t>
  </si>
  <si>
    <t>פנאקסיה ישראל- פנאקסיה ישראל</t>
  </si>
  <si>
    <t>1104363</t>
  </si>
  <si>
    <t>513673970</t>
  </si>
  <si>
    <t>ג'נסל</t>
  </si>
  <si>
    <t>1169689</t>
  </si>
  <si>
    <t>514579887</t>
  </si>
  <si>
    <t>אופל בלאנס- אופל בלאנס השקעות בע"מ</t>
  </si>
  <si>
    <t>1094986</t>
  </si>
  <si>
    <t>513734566</t>
  </si>
  <si>
    <t>נאוי- נאוי</t>
  </si>
  <si>
    <t>208017</t>
  </si>
  <si>
    <t>520036070</t>
  </si>
  <si>
    <t>פורסייט- פורסייט אוטונומס</t>
  </si>
  <si>
    <t>199018</t>
  </si>
  <si>
    <t>520036062</t>
  </si>
  <si>
    <t>סה"כ call 001 אופציות</t>
  </si>
  <si>
    <t>KORNIT DIGITAL-KRNT</t>
  </si>
  <si>
    <t>IL0011216723</t>
  </si>
  <si>
    <t>NYSE</t>
  </si>
  <si>
    <t>בלומברג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</si>
  <si>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</si>
  <si>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</si>
  <si>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</si>
  <si>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</si>
  <si>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</si>
  <si>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</si>
  <si>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</si>
  <si>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</si>
  <si>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</si>
  <si>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</si>
  <si>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</si>
  <si>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</si>
  <si>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</si>
  <si>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</si>
  <si>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SOLAREDGE</t>
  </si>
  <si>
    <t>US83417M1045</t>
  </si>
  <si>
    <t>4744</t>
  </si>
  <si>
    <t>Technology Hardware &amp; Equipment</t>
  </si>
  <si>
    <t>DARIOHEALTH</t>
  </si>
  <si>
    <t>US23725P2092</t>
  </si>
  <si>
    <t>5233</t>
  </si>
  <si>
    <t>Health Care Equipment &amp; Services</t>
  </si>
  <si>
    <t>VIATRIS INC</t>
  </si>
  <si>
    <t>US92556V1061</t>
  </si>
  <si>
    <t>5247</t>
  </si>
  <si>
    <t>FB - FACEBOOK</t>
  </si>
  <si>
    <t>US30303M1027</t>
  </si>
  <si>
    <t>5097</t>
  </si>
  <si>
    <t>Media</t>
  </si>
  <si>
    <t>SMSN LI - SAMSUNG</t>
  </si>
  <si>
    <t>US7960508882</t>
  </si>
  <si>
    <t>FWB</t>
  </si>
  <si>
    <t>5093</t>
  </si>
  <si>
    <t>AIRBUS GROUP</t>
  </si>
  <si>
    <t>NL0000235190</t>
  </si>
  <si>
    <t>5137</t>
  </si>
  <si>
    <t>AMAZON-AMZN COM</t>
  </si>
  <si>
    <t>US0231351067</t>
  </si>
  <si>
    <t>4865</t>
  </si>
  <si>
    <t>UNITED PARCEL B</t>
  </si>
  <si>
    <t>US9113121068</t>
  </si>
  <si>
    <t>5132</t>
  </si>
  <si>
    <t>ASTRAZENECA PLC</t>
  </si>
  <si>
    <t>US0463531089</t>
  </si>
  <si>
    <t>5238</t>
  </si>
  <si>
    <t>Regeneron Pharmaceuticals</t>
  </si>
  <si>
    <t>US75886F1075</t>
  </si>
  <si>
    <t>5211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</si>
  <si>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</si>
  <si>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</si>
  <si>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</si>
  <si>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</si>
  <si>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</si>
  <si>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</si>
  <si>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</si>
  <si>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</si>
  <si>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</si>
  <si>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</si>
  <si>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</si>
  <si>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</si>
  <si>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TSM - TAIWAN SEMICONDUCTOR- TAIWAN SEMI</t>
  </si>
  <si>
    <t>us8740391003</t>
  </si>
  <si>
    <t>5088</t>
  </si>
  <si>
    <t>ALIBABA GROUP H</t>
  </si>
  <si>
    <t>US01609W1027</t>
  </si>
  <si>
    <t>4806</t>
  </si>
  <si>
    <t>MSFT -  MICROSOFT- MICROSOFT</t>
  </si>
  <si>
    <t>us5949181045</t>
  </si>
  <si>
    <t>5083</t>
  </si>
  <si>
    <t>PALO ALTO NETWO</t>
  </si>
  <si>
    <t>US6974351057</t>
  </si>
  <si>
    <t>4723</t>
  </si>
  <si>
    <t>PYPL US- PYPL</t>
  </si>
  <si>
    <t>US70450Y1038</t>
  </si>
  <si>
    <t>4673</t>
  </si>
  <si>
    <t>*TENCENT HOLDING ADR-TCEHY</t>
  </si>
  <si>
    <t>US88032Q1094</t>
  </si>
  <si>
    <t>4856</t>
  </si>
  <si>
    <t>AAPL - Apple</t>
  </si>
  <si>
    <t>US0378331005</t>
  </si>
  <si>
    <t>930</t>
  </si>
  <si>
    <t>GOOG GOOGLE C Class - GOOGLE</t>
  </si>
  <si>
    <t>US38259P7069</t>
  </si>
  <si>
    <t>960</t>
  </si>
  <si>
    <t>סה"כ שמחקות מדדי מניות בישראל</t>
  </si>
  <si>
    <t>תכלית סל (4A) ת"א בנקים- מיטב תכלית</t>
  </si>
  <si>
    <t>1143726</t>
  </si>
  <si>
    <t>513534974</t>
  </si>
  <si>
    <t>קרנות סל</t>
  </si>
  <si>
    <t>תכלית סל (A4) ת"א 35- מיטב תכלית</t>
  </si>
  <si>
    <t>1143700</t>
  </si>
  <si>
    <t>פסגות ETF תא 35- פסגות קרנות מדד</t>
  </si>
  <si>
    <t>1148790</t>
  </si>
  <si>
    <t>513765339</t>
  </si>
  <si>
    <t>קסם ETF ביטוח מניות והמירים- קסם קרנות נאמנות</t>
  </si>
  <si>
    <t>1146125</t>
  </si>
  <si>
    <t>510938608</t>
  </si>
  <si>
    <t>קסם ETF ת"א בנקים- קסם קרנות נאמנות</t>
  </si>
  <si>
    <t>1146430</t>
  </si>
  <si>
    <t>סה"כ שמחקות מדדי מניות בחו"ל</t>
  </si>
  <si>
    <t>הראל NASDAQ100</t>
  </si>
  <si>
    <t>1149038</t>
  </si>
  <si>
    <t>511776783</t>
  </si>
  <si>
    <t>הראל S&amp;P500 מנוטרל- הראל קרנות מדד</t>
  </si>
  <si>
    <t>1149137</t>
  </si>
  <si>
    <t>MTF סל Bluestar Travel &amp; Vacation- מגדל קרנות נאמנות</t>
  </si>
  <si>
    <t>1167584</t>
  </si>
  <si>
    <t>511303661</t>
  </si>
  <si>
    <t>מור סל S&amp;P 500 מנוטרלת מט"ח- מור קרנות נאמנות</t>
  </si>
  <si>
    <t>1165828</t>
  </si>
  <si>
    <t>514884485</t>
  </si>
  <si>
    <t>פסגות NDX 100 (4A)ETF מנוטרלת מט"ח- פסגות קרנות מדד</t>
  </si>
  <si>
    <t>1149822</t>
  </si>
  <si>
    <t>פסגות S&amp;P 500 מנוטרלת מט"ח- פסגות קרנות מדד</t>
  </si>
  <si>
    <t>1148436</t>
  </si>
  <si>
    <t>פסגות S&amp;P500</t>
  </si>
  <si>
    <t>1148162</t>
  </si>
  <si>
    <t>קסם DAX 30 ETF- קסם קרנות נאמנות</t>
  </si>
  <si>
    <t>1146513</t>
  </si>
  <si>
    <t>קסם S&amp;P 500 (4A) ETF מנוטרלת- קסם קרנות נאמנות</t>
  </si>
  <si>
    <t>1146604</t>
  </si>
  <si>
    <t>קסם S&amp;P500</t>
  </si>
  <si>
    <t>1146471</t>
  </si>
  <si>
    <t>סה"כ שמחקות מדדים אחרים בישראל</t>
  </si>
  <si>
    <t>תכלית תל בונד שקלי סד.2</t>
  </si>
  <si>
    <t>1116524</t>
  </si>
  <si>
    <t>סה"כ שמחקות מדדים אחרים בחו"ל</t>
  </si>
  <si>
    <t>סה"כ short</t>
  </si>
  <si>
    <t>סה"כ שמחקות מדדי מניות</t>
  </si>
  <si>
    <t>Global X China Clean Energy ETF</t>
  </si>
  <si>
    <t>HK0000562667</t>
  </si>
  <si>
    <t>5249</t>
  </si>
  <si>
    <t>iShares MSCI Singapore</t>
  </si>
  <si>
    <t>US46434G7806</t>
  </si>
  <si>
    <t>4601</t>
  </si>
  <si>
    <t>XLY - CONSUMER DISCRETIONARY- STATE STREET-SPDRS</t>
  </si>
  <si>
    <t>US81369Y4070</t>
  </si>
  <si>
    <t>4640</t>
  </si>
  <si>
    <t>VANGURUARD INFO</t>
  </si>
  <si>
    <t>US92204A7028</t>
  </si>
  <si>
    <t>4922</t>
  </si>
  <si>
    <t>EWY - SOUTH KOREA- BlackRock</t>
  </si>
  <si>
    <t>US4642867729</t>
  </si>
  <si>
    <t>2235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</si>
  <si>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</si>
  <si>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</si>
  <si>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</si>
  <si>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</si>
  <si>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</si>
  <si>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</si>
  <si>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</si>
  <si>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</si>
  <si>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GLOBAL X -Telemedicine &amp; Digital Health</t>
  </si>
  <si>
    <t>US37954Y2853</t>
  </si>
  <si>
    <t>RSP-S&amp;P 500 EQUAL WEI- Guggenheim Funds</t>
  </si>
  <si>
    <t>US78355W1062</t>
  </si>
  <si>
    <t>4205</t>
  </si>
  <si>
    <t>QQQQ - Nasdaq 100- INVESCO POWERSHARES</t>
  </si>
  <si>
    <t>US73935A1043</t>
  </si>
  <si>
    <t>1290</t>
  </si>
  <si>
    <t>Emerging Markets - EEM</t>
  </si>
  <si>
    <t>US4642872349</t>
  </si>
  <si>
    <t>JETS ETF- JETS</t>
  </si>
  <si>
    <t>US26922A8421</t>
  </si>
  <si>
    <t>4992</t>
  </si>
  <si>
    <t>CSI-KWEB CHINA</t>
  </si>
  <si>
    <t>US5007673065</t>
  </si>
  <si>
    <t>4868</t>
  </si>
  <si>
    <t>WISDOMTREE INDIA</t>
  </si>
  <si>
    <t>US97717W422</t>
  </si>
  <si>
    <t>3115</t>
  </si>
  <si>
    <t>סה"כ שמחקות מדדים אחרים</t>
  </si>
  <si>
    <t>ISHARES IBOXX H</t>
  </si>
  <si>
    <t>US4642885135</t>
  </si>
  <si>
    <t>ISHARES USD HY CORP-IHYU LN</t>
  </si>
  <si>
    <t>IE00B4PY7Y77</t>
  </si>
  <si>
    <t>WING LN-IShares HY F</t>
  </si>
  <si>
    <t>IE00BYM31M36</t>
  </si>
  <si>
    <t>XME - METALS AND MINING</t>
  </si>
  <si>
    <t>US78464A7550</t>
  </si>
  <si>
    <t>970</t>
  </si>
  <si>
    <t>סה"כ אג"ח ממשלתי</t>
  </si>
  <si>
    <t>סה"כ אגח קונצרני</t>
  </si>
  <si>
    <t>איביאי טכנולוגיוה עלית</t>
  </si>
  <si>
    <t>1142538</t>
  </si>
  <si>
    <t>510791031</t>
  </si>
  <si>
    <t>מניות</t>
  </si>
  <si>
    <t>ilAA+</t>
  </si>
  <si>
    <t>ASHOKA INDIA OPPORT</t>
  </si>
  <si>
    <t>IE00BH3N4915</t>
  </si>
  <si>
    <t>5223</t>
  </si>
  <si>
    <t>לא מדורג</t>
  </si>
  <si>
    <t>ATONRA SICAV</t>
  </si>
  <si>
    <t>LU2170994714</t>
  </si>
  <si>
    <t>5229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</si>
  <si>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</si>
  <si>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</si>
  <si>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</si>
  <si>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</si>
  <si>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</si>
  <si>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</si>
  <si>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</si>
  <si>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אלמדה  אופציה 1 5/4/22</t>
  </si>
  <si>
    <t>1168970</t>
  </si>
  <si>
    <t>אלמדה  אופציה 2 10/10/23</t>
  </si>
  <si>
    <t>1168988</t>
  </si>
  <si>
    <t>רציו      אפ 19 20/07/21- רציו יהש</t>
  </si>
  <si>
    <t>3940319</t>
  </si>
  <si>
    <t>סה"כ כתבי אופציה בחו"ל</t>
  </si>
  <si>
    <t>סה"כ מדדים כולל מניות</t>
  </si>
  <si>
    <t>סה"כ ש"ח/מט"ח</t>
  </si>
  <si>
    <t>סה"כ ריבית</t>
  </si>
  <si>
    <t>SPXW PUT 3450 15/01/2021</t>
  </si>
  <si>
    <t>BBG00WT1XB04</t>
  </si>
  <si>
    <t>סה"כ מטבע</t>
  </si>
  <si>
    <t>סה"כ סחורות</t>
  </si>
  <si>
    <t>EURO STOXX 50-VGH1-19/03/2021</t>
  </si>
  <si>
    <t>DE000C31Y1X2</t>
  </si>
  <si>
    <t>FTSE100-Z H1-19/03/21</t>
  </si>
  <si>
    <t>GB00J6C6FT38</t>
  </si>
  <si>
    <t>FUT VAL CHF HSB - רוו"ה מחוזים</t>
  </si>
  <si>
    <t>333757</t>
  </si>
  <si>
    <t>FUT VAL EUR HSB -רוו"ה מח</t>
  </si>
  <si>
    <t>333740</t>
  </si>
  <si>
    <t>FUT VAL EUR HSBC - רוו"ה מחוזים</t>
  </si>
  <si>
    <t>FUT VAL USD - רוו"ה מחוזים</t>
  </si>
  <si>
    <t>415349</t>
  </si>
  <si>
    <t>RUSSELL2000 -RTYH1-19/03/2021</t>
  </si>
  <si>
    <t>BBG00R2NNB52</t>
  </si>
  <si>
    <t>S&amp;P500 E-MINI -ESH1-19/03/2021</t>
  </si>
  <si>
    <t>BBG00R2NN8P7</t>
  </si>
  <si>
    <t>SMI - SMH1 - 19/03/2021</t>
  </si>
  <si>
    <t>DE000C5HZKM1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</si>
  <si>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</si>
  <si>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</si>
  <si>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</si>
  <si>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</si>
  <si>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</si>
  <si>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</si>
  <si>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</si>
  <si>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</si>
  <si>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</si>
  <si>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</si>
  <si>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</si>
  <si>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</si>
  <si>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</si>
  <si>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</si>
  <si>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</si>
  <si>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</si>
  <si>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בראון  הוטלס- מלונות בראון</t>
  </si>
  <si>
    <t>74194</t>
  </si>
  <si>
    <t>513956938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</si>
  <si>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</si>
  <si>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</si>
  <si>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</si>
  <si>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</si>
  <si>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</si>
  <si>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</si>
  <si>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</si>
  <si>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</si>
  <si>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</si>
  <si>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</si>
  <si>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ואר- קרן ואר</t>
  </si>
  <si>
    <t>74177</t>
  </si>
  <si>
    <t>31/07/18</t>
  </si>
  <si>
    <t>סה"כ קרנות נדל"ן</t>
  </si>
  <si>
    <t>קרן 2 JTLV  אלעד מגורים- קרן 2 JTLV</t>
  </si>
  <si>
    <t>74204</t>
  </si>
  <si>
    <t>10/09/20</t>
  </si>
  <si>
    <t>סה"כ קרנות השקעה אחרות</t>
  </si>
  <si>
    <t>קרן First Time</t>
  </si>
  <si>
    <t>74173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</si>
  <si>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</si>
  <si>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</si>
  <si>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</si>
  <si>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</si>
  <si>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</si>
  <si>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</si>
  <si>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</si>
  <si>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</si>
  <si>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</si>
  <si>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סה"כ קרנות השקעה אחרות בחו"ל</t>
  </si>
  <si>
    <t>קרן COLLER 8</t>
  </si>
  <si>
    <t>74207</t>
  </si>
  <si>
    <t>14/12/20</t>
  </si>
  <si>
    <t>LPA  Nordic Power- LPA  Nordic Power</t>
  </si>
  <si>
    <t>74205</t>
  </si>
  <si>
    <t>24/11/20</t>
  </si>
  <si>
    <t>סה"כ כתבי אופציה בישראל</t>
  </si>
  <si>
    <t>סה"כ מט"ח/מט"ח</t>
  </si>
  <si>
    <t>פורוורד אירו/שקל 10/03/2021 3.98 153706</t>
  </si>
  <si>
    <t>153706</t>
  </si>
  <si>
    <t>16/11/20</t>
  </si>
  <si>
    <t>פורוורד דולר/שקל 10/03/2021 3.35 153703</t>
  </si>
  <si>
    <t>153703</t>
  </si>
  <si>
    <t>פורוורד דולר/שקל 10/03/2021 3.3538 153708</t>
  </si>
  <si>
    <t>153708</t>
  </si>
  <si>
    <t>פורוורד דולר/שקל 3.26 10/03/21 153724</t>
  </si>
  <si>
    <t>153724</t>
  </si>
  <si>
    <t>07/12/20</t>
  </si>
  <si>
    <t>פורוורד שקל/אירו 3.97 10/3/21 153715</t>
  </si>
  <si>
    <t>153715</t>
  </si>
  <si>
    <t>23/11/20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</si>
  <si>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</si>
  <si>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</si>
  <si>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</si>
  <si>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</si>
  <si>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</si>
  <si>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</si>
  <si>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</si>
  <si>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</si>
  <si>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15/12/19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</si>
  <si>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</si>
  <si>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</si>
  <si>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</si>
  <si>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</si>
  <si>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</si>
  <si>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</si>
  <si>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ריבית מראש בן סירא</t>
  </si>
  <si>
    <t>96032</t>
  </si>
  <si>
    <t>31/12/20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</si>
  <si>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</si>
  <si>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</si>
  <si>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</si>
  <si>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</si>
  <si>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</si>
  <si>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</si>
  <si>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</si>
  <si>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</si>
  <si>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</si>
  <si>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</si>
  <si>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</si>
  <si>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CSA במטבע 20001 (OTC) - בטחונות</t>
  </si>
  <si>
    <t>77720001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</si>
  <si>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</si>
  <si>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</si>
  <si>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</si>
  <si>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</si>
  <si>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</si>
  <si>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</si>
  <si>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USD HSBC - בטחונות</t>
  </si>
  <si>
    <t>415323</t>
  </si>
  <si>
    <t xml:space="preserve"> first time 
</t>
  </si>
  <si>
    <t>JTLV2 אלעד מגורים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</si>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</sst>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Fill="1"/>
    <xf numFmtId="14" fontId="0" fillId="0" borderId="0" xfId="0" applyNumberFormat="1" applyFill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numFmt numFmtId="19" formatCode="m/d/yyyy"/>
      <fill>
        <patternFill patternType="none">
          <fgColor indexed="64"/>
          <bgColor indexed="65"/>
        </patternFill>
      </fill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2" tableBorderDxfId="421">
  <autoFilter ref="B6:D42">
    <filterColumn colId="0" hiddenButton="1"/>
    <filterColumn colId="1" hiddenButton="1"/>
    <filterColumn colId="2" hiddenButton="1"/>
  </autoFilter>
  <tableColumns count="3">
    <tableColumn id="1" name="עמודה1" dataDxfId="420" dataCellStyle="Normal_2007-16618"/>
    <tableColumn id="2" name="שווי הוגן" dataDxfId="419"/>
    <tableColumn id="3" name="שעור מנכסי השקעה*" dataDxfId="4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8" totalsRowShown="0" headerRowDxfId="284" dataDxfId="285" headerRowBorderDxfId="293" tableBorderDxfId="294">
  <autoFilter ref="A7:K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2"/>
    <tableColumn id="4" name="ענף מסחר"/>
    <tableColumn id="5" name="סוג מטבע"/>
    <tableColumn id="6" name="ערך נקוב****" dataDxfId="291"/>
    <tableColumn id="7" name="שער***" dataDxfId="290"/>
    <tableColumn id="8" name="שווי שוק" dataDxfId="289"/>
    <tableColumn id="9" name="שעור מערך נקוב מונפק" dataDxfId="288"/>
    <tableColumn id="10" name="שעור מנכסי אפיק ההשקעה" dataDxfId="287"/>
    <tableColumn id="11" name="שעור מסך נכסי השקעה**" dataDxfId="2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73" dataDxfId="274" headerRowBorderDxfId="282" tableBorderDxfId="283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1"/>
    <tableColumn id="4" name="ענף מסחר"/>
    <tableColumn id="5" name="סוג מטבע"/>
    <tableColumn id="6" name="ערך נקוב****" dataDxfId="280"/>
    <tableColumn id="7" name="שער***" dataDxfId="279"/>
    <tableColumn id="8" name="שווי שוק" dataDxfId="278"/>
    <tableColumn id="9" name="שעור מערך נקוב מונפק" dataDxfId="277"/>
    <tableColumn id="10" name="שעור מנכסי אפיק ההשקעה" dataDxfId="276"/>
    <tableColumn id="11" name="שעור מסך נכסי השקעה**" dataDxfId="2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2" totalsRowShown="0" headerRowDxfId="264" dataDxfId="265" headerRowBorderDxfId="271" tableBorderDxfId="272">
  <autoFilter ref="A7:J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נכסי אפיק ההשקעה" dataDxfId="267"/>
    <tableColumn id="10" name="שעור מסך נכסי השקעה**" dataDxfId="2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8" dataDxfId="249" headerRowBorderDxfId="262" tableBorderDxfId="263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1"/>
    <tableColumn id="4" name="דירוג"/>
    <tableColumn id="5" name="שם מדרג" dataDxfId="260"/>
    <tableColumn id="6" name="תאריך רכישה" dataDxfId="259"/>
    <tableColumn id="7" name="מח&quot;מ" dataDxfId="258"/>
    <tableColumn id="8" name="סוג מטבע"/>
    <tableColumn id="9" name="שיעור ריבית" dataDxfId="257"/>
    <tableColumn id="10" name="תשואה לפידיון" dataDxfId="256"/>
    <tableColumn id="11" name="ערך נקוב****" dataDxfId="255"/>
    <tableColumn id="12" name="שער***" dataDxfId="254"/>
    <tableColumn id="13" name="שווי שוק" dataDxfId="253"/>
    <tableColumn id="14" name="שעור מערך נקוב מונפק" dataDxfId="252"/>
    <tableColumn id="15" name="שעור מנכסי אפיק ההשקעה" dataDxfId="251"/>
    <tableColumn id="16" name="שעור מסך נכסי השקעה**" dataDxfId="25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9" dataDxfId="230" headerRowBorderDxfId="246" tableBorderDxfId="247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5"/>
    <tableColumn id="2" name="מספר ני&quot;ע" dataDxfId="244"/>
    <tableColumn id="3" name="דירוג" dataDxfId="243"/>
    <tableColumn id="4" name="שם מדרג" dataDxfId="242"/>
    <tableColumn id="5" name="תאריך רכישה" dataDxfId="241"/>
    <tableColumn id="6" name="מח&quot;מ" dataDxfId="240"/>
    <tableColumn id="7" name="סוג מטבע" dataDxfId="239"/>
    <tableColumn id="8" name="שיעור ריבית" dataDxfId="238"/>
    <tableColumn id="9" name="תשואה לפידיון" dataDxfId="237"/>
    <tableColumn id="10" name="ערך נקוב****" dataDxfId="236"/>
    <tableColumn id="11" name="שער***" dataDxfId="235"/>
    <tableColumn id="12" name="שווי הוגן" dataDxfId="234"/>
    <tableColumn id="13" name="שעור מערך נקוב מונפק" dataDxfId="233"/>
    <tableColumn id="14" name="שעור מנכסי אפיק ההשקעה" dataDxfId="232"/>
    <tableColumn id="15" name="שעור מסך נכסי השקעה**" dataDxfId="2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7" dataDxfId="208" headerRowBorderDxfId="227" tableBorderDxfId="228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6"/>
    <tableColumn id="2" name="מספר ני&quot;ע" dataDxfId="225"/>
    <tableColumn id="3" name="ספק המידע" dataDxfId="224"/>
    <tableColumn id="4" name="מספר מנפיק" dataDxfId="223"/>
    <tableColumn id="5" name="ענף מסחר" dataDxfId="222"/>
    <tableColumn id="6" name="דירוג" dataDxfId="221"/>
    <tableColumn id="7" name="שם מדרג" dataDxfId="220"/>
    <tableColumn id="8" name="תאריך רכישה" dataDxfId="219"/>
    <tableColumn id="9" name="מח&quot;מ" dataDxfId="218"/>
    <tableColumn id="10" name="סוג מטבע" dataDxfId="217"/>
    <tableColumn id="11" name="שיעור ריבית" dataDxfId="216"/>
    <tableColumn id="12" name="תשואה לפידיון" dataDxfId="215"/>
    <tableColumn id="13" name="ערך נקוב****" dataDxfId="214"/>
    <tableColumn id="14" name="שער***" dataDxfId="213"/>
    <tableColumn id="15" name="שווי הוגן" dataDxfId="212"/>
    <tableColumn id="16" name="שעור מערך נקוב מונפק" dataDxfId="211"/>
    <tableColumn id="17" name="שעור מנכסי אפיק ההשקעה" dataDxfId="210"/>
    <tableColumn id="18" name="שעור מסך נכסי השקעה**" dataDxfId="2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185" dataDxfId="186" headerRowBorderDxfId="205" tableBorderDxfId="206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4"/>
    <tableColumn id="2" name="מספר ני&quot;ע" dataDxfId="203"/>
    <tableColumn id="3" name="ספק המידע" dataDxfId="202"/>
    <tableColumn id="4" name="מספר מנפיק" dataDxfId="201"/>
    <tableColumn id="5" name="ענף מסחר" dataDxfId="200"/>
    <tableColumn id="6" name="דירוג" dataDxfId="199"/>
    <tableColumn id="7" name="שם מדרג" dataDxfId="198"/>
    <tableColumn id="8" name="תאריך רכישה" dataDxfId="197"/>
    <tableColumn id="9" name="מח&quot;מ" dataDxfId="196"/>
    <tableColumn id="10" name="סוג מטבע" dataDxfId="195"/>
    <tableColumn id="11" name="שיעור ריבית" dataDxfId="194"/>
    <tableColumn id="12" name="תשואה לפידיון" dataDxfId="193"/>
    <tableColumn id="13" name="ערך נקוב****" dataDxfId="192"/>
    <tableColumn id="14" name="שער***" dataDxfId="191"/>
    <tableColumn id="15" name="שווי הוגן" dataDxfId="190"/>
    <tableColumn id="16" name="שעור מערך נקוב מונפק" dataDxfId="189"/>
    <tableColumn id="17" name="שעור מנכסי אפיק ההשקעה" dataDxfId="188"/>
    <tableColumn id="18" name="שעור מסך נכסי השקעה**" dataDxfId="1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9" totalsRowShown="0" headerRowDxfId="169" dataDxfId="170" headerRowBorderDxfId="183" tableBorderDxfId="184">
  <autoFilter ref="A7:L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2"/>
    <tableColumn id="2" name="מספר ני&quot;ע" dataDxfId="181"/>
    <tableColumn id="3" name="ספק המידע" dataDxfId="180"/>
    <tableColumn id="4" name="מספר מנפיק" dataDxfId="179"/>
    <tableColumn id="5" name="ענף מסחר" dataDxfId="178"/>
    <tableColumn id="6" name="סוג מטבע" dataDxfId="177"/>
    <tableColumn id="7" name="ערך נקוב****" dataDxfId="176"/>
    <tableColumn id="8" name="שער***" dataDxfId="175"/>
    <tableColumn id="9" name="שווי הוגן" dataDxfId="174"/>
    <tableColumn id="10" name="שעור מערך נקוב מונפק" dataDxfId="173"/>
    <tableColumn id="11" name="שעור מנכסי אפיק ההשקעה" dataDxfId="172"/>
    <tableColumn id="12" name="שעור מסך נכסי השקעה**" dataDxfId="1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30" totalsRowShown="0" headerRowDxfId="158" dataDxfId="159" headerRowBorderDxfId="167" tableBorderDxfId="168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6"/>
    <tableColumn id="5" name="ערך נקוב****" dataDxfId="165"/>
    <tableColumn id="6" name="שער***" dataDxfId="164"/>
    <tableColumn id="7" name="שווי הוגן" dataDxfId="163"/>
    <tableColumn id="8" name="שעור מערך נקוב מונפק" dataDxfId="162"/>
    <tableColumn id="9" name="שעור מנכסי אפיק ההשקעה" dataDxfId="161"/>
    <tableColumn id="10" name="שעור מסך נכסי השקעה**" dataDxfId="1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4" headerRowBorderDxfId="156" tableBorderDxfId="157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5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1048576" totalsRowShown="0" headerRowDxfId="417" dataDxfId="415" headerRowBorderDxfId="416" tableBorderDxfId="414" headerRowCellStyle="Normal_2007-16618" dataCellStyle="Normal_2007-16618">
  <autoFilter ref="C44:D1048576">
    <filterColumn colId="0" hiddenButton="1"/>
    <filterColumn colId="1" hiddenButton="1"/>
  </autoFilter>
  <tableColumns count="2">
    <tableColumn id="1" name="שם מטבע" dataDxfId="413" dataCellStyle="Normal_2007-16618"/>
    <tableColumn id="2" name="שע&quot;ח" dataDxfId="412" dataCellStyle="Normal_2007-166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43" dataDxfId="144" headerRowBorderDxfId="152" tableBorderDxfId="153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1"/>
    <tableColumn id="6" name="ערך נקוב****" dataDxfId="150"/>
    <tableColumn id="7" name="שער***" dataDxfId="149"/>
    <tableColumn id="8" name="שווי הוגן" dataDxfId="148"/>
    <tableColumn id="9" name="שעור מערך נקוב מונפק" dataDxfId="147"/>
    <tableColumn id="10" name="שעור מנכסי אפיק ההשקעה" dataDxfId="146"/>
    <tableColumn id="11" name="שעור מסך נכסי השקעה**" dataDxfId="1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4" totalsRowShown="0" headerRowDxfId="133" dataDxfId="134" headerRowBorderDxfId="141" tableBorderDxfId="142">
  <autoFilter ref="A7:J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0"/>
    <tableColumn id="6" name="ערך נקוב****" dataDxfId="139"/>
    <tableColumn id="7" name="שער***" dataDxfId="138"/>
    <tableColumn id="8" name="שווי הוגן" dataDxfId="137"/>
    <tableColumn id="9" name="שעור מנכסי אפיק ההשקעה" dataDxfId="136"/>
    <tableColumn id="10" name="שעור מסך נכסי השקעה**" dataDxfId="1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7" dataDxfId="118" headerRowBorderDxfId="131" tableBorderDxfId="132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0"/>
    <tableColumn id="4" name="דירוג"/>
    <tableColumn id="5" name="שם מדרג" dataDxfId="129"/>
    <tableColumn id="6" name="תאריך רכישה" dataDxfId="128"/>
    <tableColumn id="7" name="מח&quot;מ" dataDxfId="127"/>
    <tableColumn id="8" name="סוג מטבע"/>
    <tableColumn id="9" name="שיעור ריבית" dataDxfId="126"/>
    <tableColumn id="10" name="תשואה לפידיון" dataDxfId="125"/>
    <tableColumn id="11" name="ערך נקוב****" dataDxfId="124"/>
    <tableColumn id="12" name="שער***" dataDxfId="123"/>
    <tableColumn id="13" name="שווי הוגן" dataDxfId="122"/>
    <tableColumn id="14" name="שעור מערך נקוב מונפק" dataDxfId="121"/>
    <tableColumn id="15" name="שעור מנכסי אפיק ההשקעה" dataDxfId="120"/>
    <tableColumn id="16" name="שעור מסך נכסי השקעה**" dataDxfId="1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1" totalsRowShown="0" headerRowDxfId="101" dataDxfId="102" headerRowBorderDxfId="115" tableBorderDxfId="116">
  <autoFilter ref="A6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4"/>
    <tableColumn id="3" name="מספר ני&quot;ע"/>
    <tableColumn id="4" name="מספר מנפיק" dataDxfId="113"/>
    <tableColumn id="5" name="דירוג"/>
    <tableColumn id="6" name="תאריך רכישה" dataDxfId="112"/>
    <tableColumn id="7" name="שם מדרג" dataDxfId="111"/>
    <tableColumn id="8" name="מח&quot;מ" dataDxfId="110"/>
    <tableColumn id="9" name="ענף משק"/>
    <tableColumn id="10" name="סוג מטבע"/>
    <tableColumn id="11" name="שיעור ריבית ממוצע" dataDxfId="109"/>
    <tableColumn id="12" name="תשואה לפידיון" dataDxfId="108"/>
    <tableColumn id="13" name="ערך נקוב****" dataDxfId="107"/>
    <tableColumn id="14" name="שער***" dataDxfId="106"/>
    <tableColumn id="15" name="שווי הוגן" dataDxfId="105"/>
    <tableColumn id="16" name="שעור מנכסי אפיק ההשקעה" dataDxfId="104"/>
    <tableColumn id="17" name="שעור מסך נכסי השקעה**" dataDxfId="1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7" dataDxfId="88" headerRowBorderDxfId="99" tableBorderDxfId="100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8"/>
    <tableColumn id="4" name="דירוג"/>
    <tableColumn id="5" name="שם מדרג" dataDxfId="97"/>
    <tableColumn id="6" name="מח&quot;מ" dataDxfId="96"/>
    <tableColumn id="7" name="סוג מטבע"/>
    <tableColumn id="8" name="תנאי ושיעור ריבית" dataDxfId="95"/>
    <tableColumn id="9" name="תשואה לפידיון" dataDxfId="94"/>
    <tableColumn id="10" name="ערך נקוב****" dataDxfId="93"/>
    <tableColumn id="11" name="שער***" dataDxfId="92"/>
    <tableColumn id="12" name="שווי הוגן" dataDxfId="91"/>
    <tableColumn id="13" name="שעור מנכסי אפיק ההשקעה" dataDxfId="90"/>
    <tableColumn id="14" name="שעור מסך נכסי השקעה**" dataDxfId="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74" dataDxfId="75" headerRowBorderDxfId="85" tableBorderDxfId="86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4"/>
    <tableColumn id="2" name="תאריך שערוך אחרון" dataDxfId="83"/>
    <tableColumn id="3" name="אופי הנכס" dataDxfId="82"/>
    <tableColumn id="4" name="שעור תשואה במהלך התקופה" dataDxfId="81"/>
    <tableColumn id="5" name="סוג מטבע" dataDxfId="80"/>
    <tableColumn id="6" name="שווי משוערך" dataDxfId="79"/>
    <tableColumn id="7" name="שעור מנכסי אפיק ההשקעה" dataDxfId="78"/>
    <tableColumn id="8" name="שעור מסך נכסי השקעה" dataDxfId="77"/>
    <tableColumn id="9" name="כתובת הנכס" dataDxfId="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9" headerRowBorderDxfId="72" tableBorderDxfId="73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1"/>
    <tableColumn id="3" name="דירוג"/>
    <tableColumn id="4" name="שם המדרג" dataDxfId="70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7" totalsRowShown="0" headerRowDxfId="60" dataDxfId="61" headerRowBorderDxfId="67" tableBorderDxfId="68">
  <autoFilter ref="A6:J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 dataDxfId="66"/>
    <tableColumn id="6" name="סוג מטבע"/>
    <tableColumn id="7" name="תשואה לפדיון" dataDxfId="65"/>
    <tableColumn id="8" name="שווי הוגן" dataDxfId="64"/>
    <tableColumn id="9" name="שעור מנכסי אפיק ההשקעה" dataDxfId="63"/>
    <tableColumn id="10" name="שעור מסך נכסי השקעה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5" totalsRowShown="0" headerRowBorderDxfId="58" tableBorderDxfId="59">
  <autoFilter ref="A6:C15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5" totalsRowShown="0" headerRowDxfId="397" dataDxfId="398" headerRowBorderDxfId="410" tableBorderDxfId="411">
  <autoFilter ref="A6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9"/>
    <tableColumn id="2" name="מספר ני&quot;ע" dataDxfId="408"/>
    <tableColumn id="3" name="מספר מנפיק" dataDxfId="407"/>
    <tableColumn id="4" name="דירוג" dataDxfId="406"/>
    <tableColumn id="5" name="שם מדרג" dataDxfId="405"/>
    <tableColumn id="6" name="סוג מטבע" dataDxfId="404"/>
    <tableColumn id="7" name="שיעור ריבית" dataDxfId="403"/>
    <tableColumn id="8" name="תשואה לפידיון" dataDxfId="402"/>
    <tableColumn id="9" name="שווי שוק" dataDxfId="401"/>
    <tableColumn id="10" name="שעור מנכסי אפיק ההשקעה" dataDxfId="400"/>
    <tableColumn id="11" name="שעור מסך נכסי השקעה" dataDxfId="3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8" totalsRowShown="0" headerRowDxfId="376" dataDxfId="377" headerRowBorderDxfId="395" tableBorderDxfId="396">
  <autoFilter ref="A7:Q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4"/>
    <tableColumn id="2" name="מספר ני&quot;ע" dataDxfId="393"/>
    <tableColumn id="3" name="זירת מסחר" dataDxfId="392"/>
    <tableColumn id="4" name="דירוג" dataDxfId="391"/>
    <tableColumn id="5" name="שם מדרג" dataDxfId="390"/>
    <tableColumn id="6" name="תאריך רכישה" dataDxfId="389"/>
    <tableColumn id="7" name="מח&quot;מ" dataDxfId="388"/>
    <tableColumn id="8" name="סוג מטבע" dataDxfId="387"/>
    <tableColumn id="9" name="שיעור ריבית" dataDxfId="386"/>
    <tableColumn id="10" name="תשואה לפידיון" dataDxfId="385"/>
    <tableColumn id="11" name="ערך נקוב****" dataDxfId="384"/>
    <tableColumn id="12" name="שער***" dataDxfId="383"/>
    <tableColumn id="13" name="פדיון/ריבית/דיבידנד לקבל*****  " dataDxfId="382"/>
    <tableColumn id="14" name="שווי שוק" dataDxfId="381"/>
    <tableColumn id="15" name="שעור מערך נקוב**** מונפק" dataDxfId="380"/>
    <tableColumn id="16" name="שעור מנכסי אפיק ההשקעה" dataDxfId="379"/>
    <tableColumn id="17" name="שעור מסך נכסי השקעה**" dataDxfId="3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2" dataDxfId="353" headerRowBorderDxfId="374" tableBorderDxfId="375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3"/>
    <tableColumn id="2" name="מספר ני&quot;ע" dataDxfId="372"/>
    <tableColumn id="3" name="זירת מסחר" dataDxfId="371"/>
    <tableColumn id="4" name="ספק מידע" dataDxfId="370"/>
    <tableColumn id="5" name="מספר מנפיק" dataDxfId="369"/>
    <tableColumn id="6" name="ענף מסחר" dataDxfId="368"/>
    <tableColumn id="7" name="דירוג" dataDxfId="367"/>
    <tableColumn id="8" name="שם מדרג" dataDxfId="366"/>
    <tableColumn id="9" name="תאריך רכישה" dataDxfId="365"/>
    <tableColumn id="10" name="מח&quot;מ" dataDxfId="364"/>
    <tableColumn id="11" name="סוג מטבע" dataDxfId="363"/>
    <tableColumn id="12" name="שיעור ריבית" dataDxfId="362"/>
    <tableColumn id="13" name="תשואה לפידיון" dataDxfId="361"/>
    <tableColumn id="14" name="ערך נקוב****" dataDxfId="360"/>
    <tableColumn id="15" name="שער***" dataDxfId="359"/>
    <tableColumn id="16" name="פדיון/ריבית/דיבידנד לקבל*****  " dataDxfId="358"/>
    <tableColumn id="17" name="שווי שוק" dataDxfId="357"/>
    <tableColumn id="18" name="שעור מערך נקוב מונפק" dataDxfId="356"/>
    <tableColumn id="19" name="שעור מנכסי אפיק ההשקעה" dataDxfId="355"/>
    <tableColumn id="20" name="שעור מסך נכסי השקעה**" dataDxfId="3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4" totalsRowShown="0" headerRowDxfId="328" dataDxfId="329" headerRowBorderDxfId="350" tableBorderDxfId="351">
  <autoFilter ref="A7:T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49"/>
    <tableColumn id="2" name="מספר ני&quot;ע" dataDxfId="348"/>
    <tableColumn id="3" name="זירת מסחר" dataDxfId="347"/>
    <tableColumn id="4" name="ספק מידע" dataDxfId="346"/>
    <tableColumn id="5" name="מספר מנפיק" dataDxfId="345"/>
    <tableColumn id="6" name="ענף מסחר" dataDxfId="344"/>
    <tableColumn id="7" name="דירוג" dataDxfId="343"/>
    <tableColumn id="8" name="שם מדרג" dataDxfId="342"/>
    <tableColumn id="9" name="תאריך רכישה" dataDxfId="341"/>
    <tableColumn id="10" name="מח&quot;מ" dataDxfId="340"/>
    <tableColumn id="11" name="סוג מטבע" dataDxfId="339"/>
    <tableColumn id="12" name="שיעור ריבית" dataDxfId="338"/>
    <tableColumn id="13" name="תשואה לפידיון" dataDxfId="337"/>
    <tableColumn id="14" name="ערך נקוב****" dataDxfId="336"/>
    <tableColumn id="15" name="שער***" dataDxfId="335"/>
    <tableColumn id="16" name="פדיון/ריבית/דיבידנד לקבל*****  " dataDxfId="334"/>
    <tableColumn id="17" name="שווי שוק" dataDxfId="333"/>
    <tableColumn id="18" name="שעור מערך נקוב מונפק" dataDxfId="332"/>
    <tableColumn id="19" name="שעור מנכסי אפיק ההשקעה" dataDxfId="331"/>
    <tableColumn id="20" name="שעור מסך נכסי השקעה**" dataDxfId="3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03" totalsRowShown="0" headerRowDxfId="317" dataDxfId="318" headerRowBorderDxfId="326" tableBorderDxfId="327">
  <autoFilter ref="A7:N1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5"/>
    <tableColumn id="9" name="שער***" dataDxfId="324"/>
    <tableColumn id="10" name="פדיון/ריבית/דיבידנד לקבל*****  " dataDxfId="323"/>
    <tableColumn id="11" name="שווי שוק" dataDxfId="322"/>
    <tableColumn id="12" name="שעור מערך נקוב מונפק" dataDxfId="321"/>
    <tableColumn id="13" name="שעור מנכסי אפיק ההשקעה" dataDxfId="320"/>
    <tableColumn id="14" name="שעור מסך נכסי השקעה**" dataDxfId="3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61" totalsRowShown="0" headerRowDxfId="305" dataDxfId="306" headerRowBorderDxfId="315" tableBorderDxfId="316">
  <autoFilter ref="A7:M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4"/>
    <tableColumn id="4" name="מספר מנפיק" dataDxfId="313"/>
    <tableColumn id="5" name="ענף מסחר"/>
    <tableColumn id="6" name="סוג מטבע"/>
    <tableColumn id="7" name="ערך נקוב****" dataDxfId="312"/>
    <tableColumn id="8" name="שער***" dataDxfId="311"/>
    <tableColumn id="9" name="פדיון/ריבית/דיבידנד לקבל*****  "/>
    <tableColumn id="10" name="שווי שוק" dataDxfId="310"/>
    <tableColumn id="11" name="שעור מערך נקוב מונפק" dataDxfId="309"/>
    <tableColumn id="12" name="שעור מנכסי אפיק ההשקעה" dataDxfId="308"/>
    <tableColumn id="13" name="שעור מסך נכסי השקעה**" dataDxfId="3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1" totalsRowShown="0" headerRowDxfId="295" dataDxfId="296" headerRowBorderDxfId="303" tableBorderDxfId="304">
  <autoFilter ref="A7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02"/>
    <tableColumn id="10" name="שער***" dataDxfId="301"/>
    <tableColumn id="11" name="שווי שוק" dataDxfId="300"/>
    <tableColumn id="12" name="שעור מערך נקוב מונפק" dataDxfId="299"/>
    <tableColumn id="13" name="שעור מנכסי אפיק ההשקעה" dataDxfId="298"/>
    <tableColumn id="14" name="שעור מסך נכסי השקעה**" dataDxfId="2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1048576"/>
  <sheetViews>
    <sheetView rightToLeft="1" workbookViewId="0">
      <selection activeCell="C45" sqref="C45"/>
    </sheetView>
  </sheetViews>
  <sheetFormatPr defaultColWidth="0" defaultRowHeight="18" zeroHeight="1"/>
  <cols>
    <col min="1" max="1" width="28.42578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72" t="s">
        <v>4</v>
      </c>
      <c r="C5" s="73"/>
      <c r="D5" s="74"/>
    </row>
    <row r="6" spans="1:36" s="3" customFormat="1">
      <c r="B6" s="40" t="s">
        <v>829</v>
      </c>
      <c r="C6" s="75" t="s">
        <v>5</v>
      </c>
      <c r="D6" s="76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802</v>
      </c>
      <c r="B10" s="57" t="s">
        <v>13</v>
      </c>
      <c r="C10" s="63">
        <v>11971.776315644</v>
      </c>
      <c r="D10" s="64">
        <f>C10/$C$41</f>
        <v>8.6263062302507659E-2</v>
      </c>
    </row>
    <row r="11" spans="1:36">
      <c r="B11" s="57" t="s">
        <v>14</v>
      </c>
      <c r="C11" s="50"/>
      <c r="D11" s="50"/>
    </row>
    <row r="12" spans="1:36">
      <c r="A12" s="9" t="s">
        <v>803</v>
      </c>
      <c r="B12" s="58" t="s">
        <v>15</v>
      </c>
      <c r="C12" s="65">
        <v>8809.8347181000008</v>
      </c>
      <c r="D12" s="66">
        <f>C12/$C$41</f>
        <v>6.3479579063733499E-2</v>
      </c>
    </row>
    <row r="13" spans="1:36">
      <c r="A13" s="9" t="s">
        <v>804</v>
      </c>
      <c r="B13" s="58" t="s">
        <v>16</v>
      </c>
      <c r="C13" s="65">
        <v>0</v>
      </c>
      <c r="D13" s="66">
        <f t="shared" ref="D13:D40" si="0">C13/$C$41</f>
        <v>0</v>
      </c>
    </row>
    <row r="14" spans="1:36">
      <c r="A14" s="9" t="s">
        <v>805</v>
      </c>
      <c r="B14" s="58" t="s">
        <v>17</v>
      </c>
      <c r="C14" s="65">
        <v>0</v>
      </c>
      <c r="D14" s="66">
        <f t="shared" si="0"/>
        <v>0</v>
      </c>
    </row>
    <row r="15" spans="1:36">
      <c r="A15" s="9" t="s">
        <v>644</v>
      </c>
      <c r="B15" s="58" t="s">
        <v>18</v>
      </c>
      <c r="C15" s="65">
        <v>42348.292847810997</v>
      </c>
      <c r="D15" s="66">
        <f t="shared" si="0"/>
        <v>0.30514213831091347</v>
      </c>
    </row>
    <row r="16" spans="1:36">
      <c r="A16" s="9" t="s">
        <v>546</v>
      </c>
      <c r="B16" s="58" t="s">
        <v>194</v>
      </c>
      <c r="C16" s="65">
        <v>64597.154407315</v>
      </c>
      <c r="D16" s="66">
        <f t="shared" si="0"/>
        <v>0.46545710580319732</v>
      </c>
    </row>
    <row r="17" spans="1:4">
      <c r="A17" s="9" t="s">
        <v>806</v>
      </c>
      <c r="B17" s="58" t="s">
        <v>19</v>
      </c>
      <c r="C17" s="65">
        <v>2309.083602315</v>
      </c>
      <c r="D17" s="66">
        <f t="shared" si="0"/>
        <v>1.6638184459553416E-2</v>
      </c>
    </row>
    <row r="18" spans="1:4">
      <c r="A18" s="9" t="s">
        <v>807</v>
      </c>
      <c r="B18" s="58" t="s">
        <v>20</v>
      </c>
      <c r="C18" s="65">
        <v>50.976858589999999</v>
      </c>
      <c r="D18" s="66">
        <f t="shared" si="0"/>
        <v>3.6731557728730764E-4</v>
      </c>
    </row>
    <row r="19" spans="1:4">
      <c r="A19" s="9" t="s">
        <v>808</v>
      </c>
      <c r="B19" s="58" t="s">
        <v>21</v>
      </c>
      <c r="C19" s="65">
        <v>11.670450000000001</v>
      </c>
      <c r="D19" s="66">
        <f t="shared" si="0"/>
        <v>8.4091844760979015E-5</v>
      </c>
    </row>
    <row r="20" spans="1:4">
      <c r="A20" s="9" t="s">
        <v>809</v>
      </c>
      <c r="B20" s="58" t="s">
        <v>22</v>
      </c>
      <c r="C20" s="65">
        <v>379.39583980611542</v>
      </c>
      <c r="D20" s="66">
        <f t="shared" si="0"/>
        <v>2.733750289315075E-3</v>
      </c>
    </row>
    <row r="21" spans="1:4">
      <c r="A21" s="9" t="s">
        <v>810</v>
      </c>
      <c r="B21" s="58" t="s">
        <v>23</v>
      </c>
      <c r="C21" s="65">
        <v>0</v>
      </c>
      <c r="D21" s="66">
        <f t="shared" si="0"/>
        <v>0</v>
      </c>
    </row>
    <row r="22" spans="1:4">
      <c r="B22" s="57" t="s">
        <v>24</v>
      </c>
      <c r="C22" s="50"/>
      <c r="D22" s="66"/>
    </row>
    <row r="23" spans="1:4">
      <c r="A23" s="9" t="s">
        <v>811</v>
      </c>
      <c r="B23" s="58" t="s">
        <v>25</v>
      </c>
      <c r="C23" s="65">
        <v>0</v>
      </c>
      <c r="D23" s="66">
        <f t="shared" si="0"/>
        <v>0</v>
      </c>
    </row>
    <row r="24" spans="1:4">
      <c r="A24" s="9" t="s">
        <v>812</v>
      </c>
      <c r="B24" s="58" t="s">
        <v>26</v>
      </c>
      <c r="C24" s="65">
        <v>0</v>
      </c>
      <c r="D24" s="66">
        <f t="shared" si="0"/>
        <v>0</v>
      </c>
    </row>
    <row r="25" spans="1:4">
      <c r="A25" s="9" t="s">
        <v>813</v>
      </c>
      <c r="B25" s="58" t="s">
        <v>17</v>
      </c>
      <c r="C25" s="65">
        <v>0</v>
      </c>
      <c r="D25" s="66">
        <f t="shared" si="0"/>
        <v>0</v>
      </c>
    </row>
    <row r="26" spans="1:4">
      <c r="A26" s="9" t="s">
        <v>814</v>
      </c>
      <c r="B26" s="58" t="s">
        <v>27</v>
      </c>
      <c r="C26" s="65">
        <v>2920.9654868551165</v>
      </c>
      <c r="D26" s="66">
        <f t="shared" si="0"/>
        <v>2.1047121256917937E-2</v>
      </c>
    </row>
    <row r="27" spans="1:4">
      <c r="A27" s="9" t="s">
        <v>815</v>
      </c>
      <c r="B27" s="58" t="s">
        <v>28</v>
      </c>
      <c r="C27" s="65">
        <v>2069.3566726321842</v>
      </c>
      <c r="D27" s="66">
        <f t="shared" si="0"/>
        <v>1.4910823496101839E-2</v>
      </c>
    </row>
    <row r="28" spans="1:4">
      <c r="A28" s="9" t="s">
        <v>816</v>
      </c>
      <c r="B28" s="58" t="s">
        <v>29</v>
      </c>
      <c r="C28" s="65">
        <v>0</v>
      </c>
      <c r="D28" s="66">
        <f t="shared" si="0"/>
        <v>0</v>
      </c>
    </row>
    <row r="29" spans="1:4">
      <c r="A29" s="9" t="s">
        <v>817</v>
      </c>
      <c r="B29" s="58" t="s">
        <v>30</v>
      </c>
      <c r="C29" s="65">
        <v>0</v>
      </c>
      <c r="D29" s="66">
        <f t="shared" si="0"/>
        <v>0</v>
      </c>
    </row>
    <row r="30" spans="1:4">
      <c r="A30" s="9" t="s">
        <v>818</v>
      </c>
      <c r="B30" s="58" t="s">
        <v>31</v>
      </c>
      <c r="C30" s="65">
        <v>581.45527396019133</v>
      </c>
      <c r="D30" s="66">
        <f t="shared" si="0"/>
        <v>4.1896967669038413E-3</v>
      </c>
    </row>
    <row r="31" spans="1:4">
      <c r="A31" s="9" t="s">
        <v>819</v>
      </c>
      <c r="B31" s="58" t="s">
        <v>32</v>
      </c>
      <c r="C31" s="65">
        <v>0</v>
      </c>
      <c r="D31" s="66">
        <f t="shared" si="0"/>
        <v>0</v>
      </c>
    </row>
    <row r="32" spans="1:4">
      <c r="A32" s="9" t="s">
        <v>820</v>
      </c>
      <c r="B32" s="57" t="s">
        <v>33</v>
      </c>
      <c r="C32" s="65">
        <v>445.62258562911398</v>
      </c>
      <c r="D32" s="66">
        <f t="shared" si="0"/>
        <v>3.2109494743312837E-3</v>
      </c>
    </row>
    <row r="33" spans="1:4">
      <c r="A33" s="9" t="s">
        <v>821</v>
      </c>
      <c r="B33" s="57" t="s">
        <v>34</v>
      </c>
      <c r="C33" s="65">
        <v>0</v>
      </c>
      <c r="D33" s="66">
        <f t="shared" si="0"/>
        <v>0</v>
      </c>
    </row>
    <row r="34" spans="1:4">
      <c r="A34" s="9" t="s">
        <v>822</v>
      </c>
      <c r="B34" s="57" t="s">
        <v>35</v>
      </c>
      <c r="C34" s="65">
        <v>0</v>
      </c>
      <c r="D34" s="66">
        <f t="shared" si="0"/>
        <v>0</v>
      </c>
    </row>
    <row r="35" spans="1:4">
      <c r="A35" s="9" t="s">
        <v>823</v>
      </c>
      <c r="B35" s="57" t="s">
        <v>36</v>
      </c>
      <c r="C35" s="65">
        <v>0</v>
      </c>
      <c r="D35" s="66">
        <f t="shared" si="0"/>
        <v>0</v>
      </c>
    </row>
    <row r="36" spans="1:4">
      <c r="A36" s="9" t="s">
        <v>824</v>
      </c>
      <c r="B36" s="57" t="s">
        <v>37</v>
      </c>
      <c r="C36" s="65">
        <v>2286.6004573320001</v>
      </c>
      <c r="D36" s="66">
        <f t="shared" si="0"/>
        <v>1.6476181354476149E-2</v>
      </c>
    </row>
    <row r="37" spans="1:4">
      <c r="A37" s="9"/>
      <c r="B37" s="59" t="s">
        <v>38</v>
      </c>
      <c r="C37" s="50"/>
      <c r="D37" s="66"/>
    </row>
    <row r="38" spans="1:4">
      <c r="A38" s="9" t="s">
        <v>825</v>
      </c>
      <c r="B38" s="60" t="s">
        <v>39</v>
      </c>
      <c r="C38" s="65">
        <v>0</v>
      </c>
      <c r="D38" s="66">
        <f t="shared" si="0"/>
        <v>0</v>
      </c>
    </row>
    <row r="39" spans="1:4">
      <c r="A39" s="9" t="s">
        <v>826</v>
      </c>
      <c r="B39" s="60" t="s">
        <v>40</v>
      </c>
      <c r="C39" s="65">
        <v>0</v>
      </c>
      <c r="D39" s="66">
        <f t="shared" si="0"/>
        <v>0</v>
      </c>
    </row>
    <row r="40" spans="1:4">
      <c r="A40" s="9" t="s">
        <v>827</v>
      </c>
      <c r="B40" s="60" t="s">
        <v>41</v>
      </c>
      <c r="C40" s="65">
        <v>0</v>
      </c>
      <c r="D40" s="66">
        <f t="shared" si="0"/>
        <v>0</v>
      </c>
    </row>
    <row r="41" spans="1:4">
      <c r="B41" s="60" t="s">
        <v>42</v>
      </c>
      <c r="C41" s="65">
        <f>SUM(C10:C40)</f>
        <v>138782.18551598975</v>
      </c>
      <c r="D41" s="66">
        <f>SUM(D10:D40)</f>
        <v>1</v>
      </c>
    </row>
    <row r="42" spans="1:4">
      <c r="A42" s="9" t="s">
        <v>828</v>
      </c>
      <c r="B42" s="61" t="s">
        <v>43</v>
      </c>
      <c r="C42" s="65">
        <f>'יתרת התחייבות להשקעה'!B9</f>
        <v>866.04000000000008</v>
      </c>
      <c r="D42" s="66">
        <v>0</v>
      </c>
    </row>
    <row r="43" spans="1:4">
      <c r="B43" s="10" t="s">
        <v>200</v>
      </c>
    </row>
    <row r="44" spans="1:4">
      <c r="C44" s="77" t="s">
        <v>44</v>
      </c>
      <c r="D44" s="76" t="s">
        <v>45</v>
      </c>
    </row>
    <row r="45" spans="1:4">
      <c r="C45" s="12" t="s">
        <v>9</v>
      </c>
      <c r="D45" s="12" t="s">
        <v>10</v>
      </c>
    </row>
    <row r="46" spans="1:4">
      <c r="C46" t="s">
        <v>201</v>
      </c>
      <c r="D46">
        <v>3.6497999999999999</v>
      </c>
    </row>
    <row r="47" spans="1:4">
      <c r="C47" t="s">
        <v>109</v>
      </c>
      <c r="D47">
        <v>3.9441000000000002</v>
      </c>
    </row>
    <row r="48" spans="1:4">
      <c r="C48" t="s">
        <v>105</v>
      </c>
      <c r="D48">
        <v>3.2149999999999999</v>
      </c>
    </row>
    <row r="49" spans="3:4">
      <c r="C49" t="s">
        <v>112</v>
      </c>
      <c r="D49">
        <v>4.3918999999999997</v>
      </c>
    </row>
    <row r="50" spans="3:4" hidden="1"/>
    <row r="1048576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60" ht="26.25" customHeight="1">
      <c r="A6" s="95" t="s">
        <v>97</v>
      </c>
      <c r="B6" s="96"/>
      <c r="C6" s="96"/>
      <c r="D6" s="96"/>
      <c r="E6" s="96"/>
      <c r="F6" s="96"/>
      <c r="G6" s="96"/>
      <c r="H6" s="96"/>
      <c r="I6" s="96"/>
      <c r="J6" s="96"/>
      <c r="K6" s="97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500</v>
      </c>
      <c r="G10" s="7"/>
      <c r="H10" s="63">
        <v>11.670450000000001</v>
      </c>
      <c r="I10" s="22"/>
      <c r="J10" s="64">
        <v>1</v>
      </c>
      <c r="K10" s="64">
        <v>1E-4</v>
      </c>
      <c r="BC10" s="14"/>
      <c r="BD10" s="16"/>
      <c r="BE10" s="14"/>
      <c r="BG10" s="14"/>
    </row>
    <row r="11" spans="1:60">
      <c r="A11" s="67" t="s">
        <v>202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667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225</v>
      </c>
      <c r="B13" t="s">
        <v>225</v>
      </c>
      <c r="C13" s="14"/>
      <c r="D13" t="s">
        <v>225</v>
      </c>
      <c r="E13" t="s">
        <v>225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668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225</v>
      </c>
      <c r="B15" t="s">
        <v>225</v>
      </c>
      <c r="C15" s="14"/>
      <c r="D15" t="s">
        <v>225</v>
      </c>
      <c r="E15" t="s">
        <v>225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669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225</v>
      </c>
      <c r="B17" t="s">
        <v>225</v>
      </c>
      <c r="C17" s="14"/>
      <c r="D17" t="s">
        <v>225</v>
      </c>
      <c r="E17" t="s">
        <v>225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254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225</v>
      </c>
      <c r="B19" t="s">
        <v>225</v>
      </c>
      <c r="C19" s="14"/>
      <c r="D19" t="s">
        <v>225</v>
      </c>
      <c r="E19" t="s">
        <v>225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230</v>
      </c>
      <c r="B20" s="14"/>
      <c r="C20" s="14"/>
      <c r="D20" s="14"/>
      <c r="F20" s="69">
        <v>500</v>
      </c>
      <c r="H20" s="69">
        <v>11.670450000000001</v>
      </c>
      <c r="J20" s="68">
        <v>1</v>
      </c>
      <c r="K20" s="68">
        <v>1E-4</v>
      </c>
    </row>
    <row r="21" spans="1:11">
      <c r="A21" s="67" t="s">
        <v>667</v>
      </c>
      <c r="B21" s="14"/>
      <c r="C21" s="14"/>
      <c r="D21" s="14"/>
      <c r="F21" s="69">
        <v>500</v>
      </c>
      <c r="H21" s="69">
        <v>11.670450000000001</v>
      </c>
      <c r="J21" s="68">
        <v>1</v>
      </c>
      <c r="K21" s="68">
        <v>1E-4</v>
      </c>
    </row>
    <row r="22" spans="1:11">
      <c r="A22" t="s">
        <v>670</v>
      </c>
      <c r="B22" t="s">
        <v>671</v>
      </c>
      <c r="C22" t="s">
        <v>122</v>
      </c>
      <c r="D22" t="s">
        <v>459</v>
      </c>
      <c r="E22" t="s">
        <v>105</v>
      </c>
      <c r="F22" s="65">
        <v>500</v>
      </c>
      <c r="G22" s="65">
        <v>726</v>
      </c>
      <c r="H22" s="65">
        <v>11.670450000000001</v>
      </c>
      <c r="I22" s="66">
        <v>0</v>
      </c>
      <c r="J22" s="66">
        <v>1</v>
      </c>
      <c r="K22" s="66">
        <v>1E-4</v>
      </c>
    </row>
    <row r="23" spans="1:11">
      <c r="A23" s="67" t="s">
        <v>672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225</v>
      </c>
      <c r="B24" t="s">
        <v>225</v>
      </c>
      <c r="C24" s="14"/>
      <c r="D24" t="s">
        <v>225</v>
      </c>
      <c r="E24" t="s">
        <v>225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669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225</v>
      </c>
      <c r="B26" t="s">
        <v>225</v>
      </c>
      <c r="C26" s="14"/>
      <c r="D26" t="s">
        <v>225</v>
      </c>
      <c r="E26" t="s">
        <v>225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673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225</v>
      </c>
      <c r="B28" t="s">
        <v>225</v>
      </c>
      <c r="C28" s="14"/>
      <c r="D28" t="s">
        <v>225</v>
      </c>
      <c r="E28" t="s">
        <v>225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254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225</v>
      </c>
      <c r="B30" t="s">
        <v>225</v>
      </c>
      <c r="C30" s="14"/>
      <c r="D30" t="s">
        <v>225</v>
      </c>
      <c r="E30" t="s">
        <v>225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1" t="s">
        <v>232</v>
      </c>
      <c r="B31" s="14"/>
      <c r="C31" s="14"/>
      <c r="D31" s="14"/>
    </row>
    <row r="32" spans="1:11">
      <c r="A32" s="81" t="s">
        <v>246</v>
      </c>
      <c r="B32" s="14"/>
      <c r="C32" s="14"/>
      <c r="D32" s="14"/>
    </row>
    <row r="33" spans="1:4">
      <c r="A33" s="81" t="s">
        <v>247</v>
      </c>
      <c r="B33" s="14"/>
      <c r="C33" s="14"/>
      <c r="D33" s="14"/>
    </row>
    <row r="34" spans="1:4">
      <c r="A34" s="81" t="s">
        <v>248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285156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7"/>
      <c r="BB5" s="14" t="s">
        <v>99</v>
      </c>
      <c r="BD5" s="14" t="s">
        <v>100</v>
      </c>
      <c r="BF5" s="16" t="s">
        <v>101</v>
      </c>
    </row>
    <row r="6" spans="1:58" ht="26.25" customHeight="1">
      <c r="A6" s="95" t="s">
        <v>102</v>
      </c>
      <c r="B6" s="96"/>
      <c r="C6" s="96"/>
      <c r="D6" s="96"/>
      <c r="E6" s="96"/>
      <c r="F6" s="96"/>
      <c r="G6" s="96"/>
      <c r="H6" s="96"/>
      <c r="I6" s="96"/>
      <c r="J6" s="97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115650.42</v>
      </c>
      <c r="G10" s="22"/>
      <c r="H10" s="63">
        <v>379.39583980611542</v>
      </c>
      <c r="I10" s="64">
        <v>1</v>
      </c>
      <c r="J10" s="64">
        <v>2.8E-3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202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225</v>
      </c>
      <c r="B12" t="s">
        <v>225</v>
      </c>
      <c r="C12" s="16"/>
      <c r="D12" t="s">
        <v>225</v>
      </c>
      <c r="E12" t="s">
        <v>225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230</v>
      </c>
      <c r="B13" s="16"/>
      <c r="C13" s="16"/>
      <c r="D13" s="16"/>
      <c r="E13" s="16"/>
      <c r="F13" s="69">
        <v>115650.42</v>
      </c>
      <c r="G13" s="16"/>
      <c r="H13" s="69">
        <v>379.39583980611542</v>
      </c>
      <c r="I13" s="68">
        <v>1</v>
      </c>
      <c r="J13" s="68">
        <v>2.8E-3</v>
      </c>
      <c r="BD13" s="14" t="s">
        <v>125</v>
      </c>
    </row>
    <row r="14" spans="1:58">
      <c r="A14" t="s">
        <v>674</v>
      </c>
      <c r="B14" t="s">
        <v>675</v>
      </c>
      <c r="C14" t="s">
        <v>122</v>
      </c>
      <c r="D14" t="s">
        <v>459</v>
      </c>
      <c r="E14" t="s">
        <v>109</v>
      </c>
      <c r="F14" s="65">
        <v>12</v>
      </c>
      <c r="G14" s="65">
        <v>0.35499999999999998</v>
      </c>
      <c r="H14" s="65">
        <v>1.6801866E-4</v>
      </c>
      <c r="I14" s="66">
        <v>0</v>
      </c>
      <c r="J14" s="66">
        <v>0</v>
      </c>
      <c r="BD14" s="14" t="s">
        <v>126</v>
      </c>
    </row>
    <row r="15" spans="1:58">
      <c r="A15" t="s">
        <v>676</v>
      </c>
      <c r="B15" t="s">
        <v>677</v>
      </c>
      <c r="C15" t="s">
        <v>122</v>
      </c>
      <c r="D15" t="s">
        <v>459</v>
      </c>
      <c r="E15" t="s">
        <v>112</v>
      </c>
      <c r="F15" s="65">
        <v>5</v>
      </c>
      <c r="G15" s="65">
        <v>0.64200000000000002</v>
      </c>
      <c r="H15" s="65">
        <v>1.4097999000000001E-4</v>
      </c>
      <c r="I15" s="66">
        <v>0</v>
      </c>
      <c r="J15" s="66">
        <v>0</v>
      </c>
      <c r="BD15" s="14" t="s">
        <v>127</v>
      </c>
    </row>
    <row r="16" spans="1:58">
      <c r="A16" t="s">
        <v>678</v>
      </c>
      <c r="B16" t="s">
        <v>679</v>
      </c>
      <c r="C16" t="s">
        <v>122</v>
      </c>
      <c r="D16" t="s">
        <v>459</v>
      </c>
      <c r="E16" t="s">
        <v>201</v>
      </c>
      <c r="F16" s="65">
        <v>7360</v>
      </c>
      <c r="G16" s="65">
        <v>100</v>
      </c>
      <c r="H16" s="65">
        <v>26.862528000000001</v>
      </c>
      <c r="I16" s="66">
        <v>7.0800000000000002E-2</v>
      </c>
      <c r="J16" s="66">
        <v>2.0000000000000001E-4</v>
      </c>
      <c r="BD16" s="14" t="s">
        <v>128</v>
      </c>
    </row>
    <row r="17" spans="1:56">
      <c r="A17" t="s">
        <v>680</v>
      </c>
      <c r="B17" t="s">
        <v>681</v>
      </c>
      <c r="C17" t="s">
        <v>122</v>
      </c>
      <c r="D17" t="s">
        <v>459</v>
      </c>
      <c r="E17" t="s">
        <v>112</v>
      </c>
      <c r="F17" s="65">
        <v>-579.58000000000004</v>
      </c>
      <c r="G17" s="65">
        <v>100</v>
      </c>
      <c r="H17" s="65">
        <v>-2.5454574019999998</v>
      </c>
      <c r="I17" s="66">
        <v>-6.7000000000000002E-3</v>
      </c>
      <c r="J17" s="66">
        <v>0</v>
      </c>
      <c r="BD17" s="14" t="s">
        <v>129</v>
      </c>
    </row>
    <row r="18" spans="1:56">
      <c r="A18" t="s">
        <v>682</v>
      </c>
      <c r="B18" t="s">
        <v>681</v>
      </c>
      <c r="C18" t="s">
        <v>122</v>
      </c>
      <c r="D18" t="s">
        <v>459</v>
      </c>
      <c r="E18" t="s">
        <v>109</v>
      </c>
      <c r="F18" s="65">
        <v>7140</v>
      </c>
      <c r="G18" s="65">
        <v>100</v>
      </c>
      <c r="H18" s="65">
        <v>28.160874</v>
      </c>
      <c r="I18" s="66">
        <v>7.4200000000000002E-2</v>
      </c>
      <c r="J18" s="66">
        <v>2.0000000000000001E-4</v>
      </c>
      <c r="BD18" s="14" t="s">
        <v>130</v>
      </c>
    </row>
    <row r="19" spans="1:56">
      <c r="A19" t="s">
        <v>683</v>
      </c>
      <c r="B19" t="s">
        <v>684</v>
      </c>
      <c r="C19" t="s">
        <v>122</v>
      </c>
      <c r="D19" t="s">
        <v>459</v>
      </c>
      <c r="E19" t="s">
        <v>105</v>
      </c>
      <c r="F19" s="65">
        <v>101685</v>
      </c>
      <c r="G19" s="65">
        <v>100</v>
      </c>
      <c r="H19" s="65">
        <v>326.91727500000002</v>
      </c>
      <c r="I19" s="66">
        <v>0.86170000000000002</v>
      </c>
      <c r="J19" s="66">
        <v>2.3999999999999998E-3</v>
      </c>
      <c r="BD19" s="14" t="s">
        <v>131</v>
      </c>
    </row>
    <row r="20" spans="1:56">
      <c r="A20" t="s">
        <v>685</v>
      </c>
      <c r="B20" t="s">
        <v>686</v>
      </c>
      <c r="C20" t="s">
        <v>122</v>
      </c>
      <c r="D20" t="s">
        <v>459</v>
      </c>
      <c r="E20" t="s">
        <v>105</v>
      </c>
      <c r="F20" s="65">
        <v>14</v>
      </c>
      <c r="G20" s="65">
        <v>0.19747999999999999</v>
      </c>
      <c r="H20" s="65">
        <v>8.8885748000000006E-5</v>
      </c>
      <c r="I20" s="66">
        <v>0</v>
      </c>
      <c r="J20" s="66">
        <v>0</v>
      </c>
      <c r="BD20" s="14" t="s">
        <v>122</v>
      </c>
    </row>
    <row r="21" spans="1:56">
      <c r="A21" t="s">
        <v>687</v>
      </c>
      <c r="B21" t="s">
        <v>688</v>
      </c>
      <c r="C21" t="s">
        <v>122</v>
      </c>
      <c r="D21" t="s">
        <v>459</v>
      </c>
      <c r="E21" t="s">
        <v>105</v>
      </c>
      <c r="F21" s="65">
        <v>12</v>
      </c>
      <c r="G21" s="65">
        <v>0.37487500000000001</v>
      </c>
      <c r="H21" s="65">
        <v>1.4462677499999999E-4</v>
      </c>
      <c r="I21" s="66">
        <v>0</v>
      </c>
      <c r="J21" s="66">
        <v>0</v>
      </c>
    </row>
    <row r="22" spans="1:56">
      <c r="A22" t="s">
        <v>689</v>
      </c>
      <c r="B22" t="s">
        <v>690</v>
      </c>
      <c r="C22" t="s">
        <v>122</v>
      </c>
      <c r="D22" t="s">
        <v>459</v>
      </c>
      <c r="E22" t="s">
        <v>201</v>
      </c>
      <c r="F22" s="65">
        <v>2</v>
      </c>
      <c r="G22" s="65">
        <v>1.0644</v>
      </c>
      <c r="H22" s="65">
        <v>7.7696942400000006E-5</v>
      </c>
      <c r="I22" s="66">
        <v>0</v>
      </c>
      <c r="J22" s="66">
        <v>0</v>
      </c>
    </row>
    <row r="23" spans="1:56">
      <c r="A23" s="81" t="s">
        <v>232</v>
      </c>
      <c r="B23" s="16"/>
      <c r="C23" s="16"/>
      <c r="D23" s="16"/>
      <c r="E23" s="16"/>
      <c r="F23" s="16"/>
      <c r="G23" s="16"/>
    </row>
    <row r="24" spans="1:56">
      <c r="A24" s="81" t="s">
        <v>246</v>
      </c>
      <c r="B24" s="16"/>
      <c r="C24" s="16"/>
      <c r="D24" s="16"/>
      <c r="E24" s="16"/>
      <c r="F24" s="16"/>
      <c r="G24" s="16"/>
    </row>
    <row r="25" spans="1:56">
      <c r="A25" s="81" t="s">
        <v>247</v>
      </c>
      <c r="B25" s="16"/>
      <c r="C25" s="16"/>
      <c r="D25" s="16"/>
      <c r="E25" s="16"/>
      <c r="F25" s="16"/>
      <c r="G25" s="16"/>
    </row>
    <row r="26" spans="1:56">
      <c r="A26" s="81" t="s">
        <v>248</v>
      </c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80" ht="26.25" customHeight="1">
      <c r="A6" s="95" t="s">
        <v>132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202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691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225</v>
      </c>
      <c r="B13" t="s">
        <v>225</v>
      </c>
      <c r="D13" t="s">
        <v>225</v>
      </c>
      <c r="G13" s="65">
        <v>0</v>
      </c>
      <c r="H13" t="s">
        <v>225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692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225</v>
      </c>
      <c r="B15" t="s">
        <v>225</v>
      </c>
      <c r="D15" t="s">
        <v>225</v>
      </c>
      <c r="G15" s="65">
        <v>0</v>
      </c>
      <c r="H15" t="s">
        <v>225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693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694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225</v>
      </c>
      <c r="B18" t="s">
        <v>225</v>
      </c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695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225</v>
      </c>
      <c r="B20" t="s">
        <v>225</v>
      </c>
      <c r="D20" t="s">
        <v>225</v>
      </c>
      <c r="G20" s="65">
        <v>0</v>
      </c>
      <c r="H20" t="s">
        <v>225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696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225</v>
      </c>
      <c r="B22" t="s">
        <v>225</v>
      </c>
      <c r="D22" t="s">
        <v>225</v>
      </c>
      <c r="G22" s="65">
        <v>0</v>
      </c>
      <c r="H22" t="s">
        <v>225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697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225</v>
      </c>
      <c r="B24" t="s">
        <v>225</v>
      </c>
      <c r="D24" t="s">
        <v>225</v>
      </c>
      <c r="G24" s="65">
        <v>0</v>
      </c>
      <c r="H24" t="s">
        <v>225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230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691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225</v>
      </c>
      <c r="B27" t="s">
        <v>225</v>
      </c>
      <c r="D27" t="s">
        <v>225</v>
      </c>
      <c r="G27" s="65">
        <v>0</v>
      </c>
      <c r="H27" t="s">
        <v>225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692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225</v>
      </c>
      <c r="B29" t="s">
        <v>225</v>
      </c>
      <c r="D29" t="s">
        <v>225</v>
      </c>
      <c r="G29" s="65">
        <v>0</v>
      </c>
      <c r="H29" t="s">
        <v>225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693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694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225</v>
      </c>
      <c r="B32" t="s">
        <v>225</v>
      </c>
      <c r="D32" t="s">
        <v>225</v>
      </c>
      <c r="G32" s="65">
        <v>0</v>
      </c>
      <c r="H32" t="s">
        <v>225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695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225</v>
      </c>
      <c r="B34" t="s">
        <v>225</v>
      </c>
      <c r="D34" t="s">
        <v>225</v>
      </c>
      <c r="G34" s="65">
        <v>0</v>
      </c>
      <c r="H34" t="s">
        <v>225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696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225</v>
      </c>
      <c r="B36" t="s">
        <v>225</v>
      </c>
      <c r="D36" t="s">
        <v>225</v>
      </c>
      <c r="G36" s="65">
        <v>0</v>
      </c>
      <c r="H36" t="s">
        <v>225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697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225</v>
      </c>
      <c r="B38" t="s">
        <v>225</v>
      </c>
      <c r="D38" t="s">
        <v>225</v>
      </c>
      <c r="G38" s="65">
        <v>0</v>
      </c>
      <c r="H38" t="s">
        <v>225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1" t="s">
        <v>232</v>
      </c>
    </row>
    <row r="40" spans="1:16">
      <c r="A40" s="81" t="s">
        <v>246</v>
      </c>
    </row>
    <row r="41" spans="1:16">
      <c r="A41" s="81" t="s">
        <v>247</v>
      </c>
    </row>
    <row r="42" spans="1:16">
      <c r="A42" s="81" t="s">
        <v>248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71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202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698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225</v>
      </c>
      <c r="B13" t="s">
        <v>225</v>
      </c>
      <c r="C13" t="s">
        <v>225</v>
      </c>
      <c r="F13" s="65">
        <v>0</v>
      </c>
      <c r="G13" t="s">
        <v>225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699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225</v>
      </c>
      <c r="B15" t="s">
        <v>225</v>
      </c>
      <c r="C15" t="s">
        <v>225</v>
      </c>
      <c r="F15" s="65">
        <v>0</v>
      </c>
      <c r="G15" t="s">
        <v>225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700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225</v>
      </c>
      <c r="B17" t="s">
        <v>225</v>
      </c>
      <c r="C17" t="s">
        <v>225</v>
      </c>
      <c r="F17" s="65">
        <v>0</v>
      </c>
      <c r="G17" t="s">
        <v>225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701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225</v>
      </c>
      <c r="B19" t="s">
        <v>225</v>
      </c>
      <c r="C19" t="s">
        <v>225</v>
      </c>
      <c r="F19" s="65">
        <v>0</v>
      </c>
      <c r="G19" t="s">
        <v>225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254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225</v>
      </c>
      <c r="B21" t="s">
        <v>225</v>
      </c>
      <c r="C21" t="s">
        <v>225</v>
      </c>
      <c r="F21" s="65">
        <v>0</v>
      </c>
      <c r="G21" t="s">
        <v>225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230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244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225</v>
      </c>
      <c r="B24" t="s">
        <v>225</v>
      </c>
      <c r="C24" t="s">
        <v>225</v>
      </c>
      <c r="F24" s="65">
        <v>0</v>
      </c>
      <c r="G24" t="s">
        <v>225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702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225</v>
      </c>
      <c r="B26" t="s">
        <v>225</v>
      </c>
      <c r="C26" t="s">
        <v>225</v>
      </c>
      <c r="F26" s="65">
        <v>0</v>
      </c>
      <c r="G26" t="s">
        <v>225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1" t="s">
        <v>246</v>
      </c>
    </row>
    <row r="28" spans="1:15">
      <c r="A28" s="81" t="s">
        <v>247</v>
      </c>
    </row>
    <row r="29" spans="1:15">
      <c r="A29" s="81" t="s">
        <v>248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64" ht="26.25" customHeight="1">
      <c r="A6" s="95" t="s">
        <v>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8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202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703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I13" s="65">
        <v>0</v>
      </c>
      <c r="J13" t="s">
        <v>225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704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225</v>
      </c>
      <c r="B15" t="s">
        <v>225</v>
      </c>
      <c r="C15" s="14"/>
      <c r="D15" s="14"/>
      <c r="E15" t="s">
        <v>225</v>
      </c>
      <c r="F15" t="s">
        <v>225</v>
      </c>
      <c r="I15" s="65">
        <v>0</v>
      </c>
      <c r="J15" t="s">
        <v>225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251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225</v>
      </c>
      <c r="B17" t="s">
        <v>225</v>
      </c>
      <c r="C17" s="14"/>
      <c r="D17" s="14"/>
      <c r="E17" t="s">
        <v>225</v>
      </c>
      <c r="F17" t="s">
        <v>225</v>
      </c>
      <c r="I17" s="65">
        <v>0</v>
      </c>
      <c r="J17" t="s">
        <v>225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254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225</v>
      </c>
      <c r="B19" t="s">
        <v>225</v>
      </c>
      <c r="C19" s="14"/>
      <c r="D19" s="14"/>
      <c r="E19" t="s">
        <v>225</v>
      </c>
      <c r="F19" t="s">
        <v>225</v>
      </c>
      <c r="I19" s="65">
        <v>0</v>
      </c>
      <c r="J19" t="s">
        <v>225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230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705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225</v>
      </c>
      <c r="B22" t="s">
        <v>225</v>
      </c>
      <c r="C22" s="14"/>
      <c r="D22" s="14"/>
      <c r="E22" t="s">
        <v>225</v>
      </c>
      <c r="F22" t="s">
        <v>225</v>
      </c>
      <c r="I22" s="65">
        <v>0</v>
      </c>
      <c r="J22" t="s">
        <v>225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706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I24" s="65">
        <v>0</v>
      </c>
      <c r="J24" t="s">
        <v>225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1" t="s">
        <v>232</v>
      </c>
      <c r="C25" s="14"/>
      <c r="D25" s="14"/>
      <c r="E25" s="14"/>
    </row>
    <row r="26" spans="1:18">
      <c r="A26" s="81" t="s">
        <v>246</v>
      </c>
      <c r="C26" s="14"/>
      <c r="D26" s="14"/>
      <c r="E26" s="14"/>
    </row>
    <row r="27" spans="1:18">
      <c r="A27" s="81" t="s">
        <v>247</v>
      </c>
      <c r="C27" s="14"/>
      <c r="D27" s="14"/>
      <c r="E27" s="14"/>
    </row>
    <row r="28" spans="1:18">
      <c r="A28" s="81" t="s">
        <v>248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80" ht="26.25" customHeight="1">
      <c r="A6" s="95" t="s">
        <v>88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8" t="s">
        <v>54</v>
      </c>
      <c r="M7" s="98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Y10" s="14"/>
      <c r="CB10" s="14"/>
    </row>
    <row r="11" spans="1:80">
      <c r="A11" s="67" t="s">
        <v>202</v>
      </c>
      <c r="B11" s="14"/>
      <c r="C11" s="14"/>
      <c r="D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80">
      <c r="A12" s="67" t="s">
        <v>703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I13" s="65">
        <v>0</v>
      </c>
      <c r="J13" t="s">
        <v>225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704</v>
      </c>
      <c r="B14" s="14"/>
      <c r="C14" s="14"/>
      <c r="D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80">
      <c r="A15" t="s">
        <v>225</v>
      </c>
      <c r="B15" t="s">
        <v>225</v>
      </c>
      <c r="C15" s="14"/>
      <c r="D15" s="14"/>
      <c r="E15" t="s">
        <v>225</v>
      </c>
      <c r="F15" t="s">
        <v>225</v>
      </c>
      <c r="I15" s="65">
        <v>0</v>
      </c>
      <c r="J15" t="s">
        <v>225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80">
      <c r="A16" s="67" t="s">
        <v>251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225</v>
      </c>
      <c r="B17" t="s">
        <v>225</v>
      </c>
      <c r="C17" s="14"/>
      <c r="D17" s="14"/>
      <c r="E17" t="s">
        <v>225</v>
      </c>
      <c r="F17" t="s">
        <v>225</v>
      </c>
      <c r="I17" s="65">
        <v>0</v>
      </c>
      <c r="J17" t="s">
        <v>225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254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225</v>
      </c>
      <c r="B19" t="s">
        <v>225</v>
      </c>
      <c r="C19" s="14"/>
      <c r="D19" s="14"/>
      <c r="E19" t="s">
        <v>225</v>
      </c>
      <c r="F19" t="s">
        <v>225</v>
      </c>
      <c r="I19" s="65">
        <v>0</v>
      </c>
      <c r="J19" t="s">
        <v>225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230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252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225</v>
      </c>
      <c r="B22" t="s">
        <v>225</v>
      </c>
      <c r="C22" s="14"/>
      <c r="D22" s="14"/>
      <c r="E22" t="s">
        <v>225</v>
      </c>
      <c r="F22" t="s">
        <v>225</v>
      </c>
      <c r="I22" s="65">
        <v>0</v>
      </c>
      <c r="J22" t="s">
        <v>225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253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I24" s="65">
        <v>0</v>
      </c>
      <c r="J24" t="s">
        <v>225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1" t="s">
        <v>232</v>
      </c>
      <c r="B25" s="14"/>
      <c r="C25" s="14"/>
      <c r="D25" s="14"/>
    </row>
    <row r="26" spans="1:18">
      <c r="A26" s="81" t="s">
        <v>246</v>
      </c>
      <c r="B26" s="14"/>
      <c r="C26" s="14"/>
      <c r="D26" s="14"/>
    </row>
    <row r="27" spans="1:18">
      <c r="A27" s="81" t="s">
        <v>247</v>
      </c>
      <c r="B27" s="14"/>
      <c r="C27" s="14"/>
      <c r="D27" s="14"/>
    </row>
    <row r="28" spans="1:18">
      <c r="A28" s="81" t="s">
        <v>248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97" ht="26.25" customHeight="1">
      <c r="A6" s="95" t="s">
        <v>90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21693.360000000001</v>
      </c>
      <c r="H10" s="7"/>
      <c r="I10" s="63">
        <v>2920.9654868551165</v>
      </c>
      <c r="J10" s="7"/>
      <c r="K10" s="64">
        <v>1</v>
      </c>
      <c r="L10" s="64">
        <v>2.12E-2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202</v>
      </c>
      <c r="B11" s="14"/>
      <c r="C11" s="14"/>
      <c r="D11" s="14"/>
      <c r="G11" s="69">
        <v>5049.6899999999996</v>
      </c>
      <c r="I11" s="69">
        <v>2867.1699839500002</v>
      </c>
      <c r="K11" s="68">
        <v>0.98160000000000003</v>
      </c>
      <c r="L11" s="68">
        <v>2.0799999999999999E-2</v>
      </c>
    </row>
    <row r="12" spans="1:97">
      <c r="A12" t="s">
        <v>707</v>
      </c>
      <c r="B12" t="s">
        <v>708</v>
      </c>
      <c r="C12" t="s">
        <v>122</v>
      </c>
      <c r="D12" t="s">
        <v>709</v>
      </c>
      <c r="E12" t="s">
        <v>345</v>
      </c>
      <c r="F12" t="s">
        <v>101</v>
      </c>
      <c r="G12" s="65">
        <v>2</v>
      </c>
      <c r="H12" s="65">
        <v>38338500</v>
      </c>
      <c r="I12" s="65">
        <v>766.77</v>
      </c>
      <c r="J12" s="66">
        <v>0</v>
      </c>
      <c r="K12" s="66">
        <v>0.26250000000000001</v>
      </c>
      <c r="L12" s="66">
        <v>5.5999999999999999E-3</v>
      </c>
    </row>
    <row r="13" spans="1:97">
      <c r="A13" t="s">
        <v>710</v>
      </c>
      <c r="B13" t="s">
        <v>711</v>
      </c>
      <c r="C13" t="s">
        <v>122</v>
      </c>
      <c r="D13" t="s">
        <v>712</v>
      </c>
      <c r="E13" t="s">
        <v>126</v>
      </c>
      <c r="F13" t="s">
        <v>101</v>
      </c>
      <c r="G13" s="65">
        <v>1283</v>
      </c>
      <c r="H13" s="65">
        <v>57108.88</v>
      </c>
      <c r="I13" s="65">
        <v>732.70693040000003</v>
      </c>
      <c r="J13" s="66">
        <v>0</v>
      </c>
      <c r="K13" s="66">
        <v>0.25080000000000002</v>
      </c>
      <c r="L13" s="66">
        <v>5.3E-3</v>
      </c>
    </row>
    <row r="14" spans="1:97">
      <c r="A14" t="s">
        <v>713</v>
      </c>
      <c r="B14" t="s">
        <v>714</v>
      </c>
      <c r="C14" t="s">
        <v>122</v>
      </c>
      <c r="D14" t="s">
        <v>715</v>
      </c>
      <c r="E14" t="s">
        <v>126</v>
      </c>
      <c r="F14" t="s">
        <v>105</v>
      </c>
      <c r="G14" s="65">
        <v>3764.69</v>
      </c>
      <c r="H14" s="65">
        <v>11300</v>
      </c>
      <c r="I14" s="65">
        <v>1367.6930535500001</v>
      </c>
      <c r="J14" s="66">
        <v>0</v>
      </c>
      <c r="K14" s="66">
        <v>0.46820000000000001</v>
      </c>
      <c r="L14" s="66">
        <v>9.9000000000000008E-3</v>
      </c>
    </row>
    <row r="15" spans="1:97">
      <c r="A15" s="67" t="s">
        <v>230</v>
      </c>
      <c r="B15" s="14"/>
      <c r="C15" s="14"/>
      <c r="D15" s="14"/>
      <c r="G15" s="69">
        <v>16643.669999999998</v>
      </c>
      <c r="I15" s="69">
        <v>53.7955029051165</v>
      </c>
      <c r="K15" s="68">
        <v>1.84E-2</v>
      </c>
      <c r="L15" s="68">
        <v>4.0000000000000002E-4</v>
      </c>
    </row>
    <row r="16" spans="1:97">
      <c r="A16" s="67" t="s">
        <v>252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225</v>
      </c>
      <c r="B17" t="s">
        <v>225</v>
      </c>
      <c r="C17" s="14"/>
      <c r="D17" s="14"/>
      <c r="E17" t="s">
        <v>225</v>
      </c>
      <c r="F17" t="s">
        <v>225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67" t="s">
        <v>253</v>
      </c>
      <c r="B18" s="14"/>
      <c r="C18" s="14"/>
      <c r="D18" s="14"/>
      <c r="G18" s="69">
        <v>16643.669999999998</v>
      </c>
      <c r="I18" s="69">
        <v>53.7955029051165</v>
      </c>
      <c r="K18" s="68">
        <v>1.84E-2</v>
      </c>
      <c r="L18" s="68">
        <v>4.0000000000000002E-4</v>
      </c>
    </row>
    <row r="19" spans="1:12">
      <c r="A19" t="s">
        <v>716</v>
      </c>
      <c r="B19" t="s">
        <v>717</v>
      </c>
      <c r="C19" t="s">
        <v>122</v>
      </c>
      <c r="D19" t="s">
        <v>709</v>
      </c>
      <c r="E19" t="s">
        <v>509</v>
      </c>
      <c r="F19" t="s">
        <v>109</v>
      </c>
      <c r="G19" s="65">
        <v>16643.669999999998</v>
      </c>
      <c r="H19" s="65">
        <v>81.95</v>
      </c>
      <c r="I19" s="65">
        <v>53.7955029051165</v>
      </c>
      <c r="J19" s="66">
        <v>0</v>
      </c>
      <c r="K19" s="66">
        <v>1.84E-2</v>
      </c>
      <c r="L19" s="66">
        <v>4.0000000000000002E-4</v>
      </c>
    </row>
    <row r="20" spans="1:12">
      <c r="A20" s="81" t="s">
        <v>232</v>
      </c>
      <c r="B20" s="14"/>
      <c r="C20" s="14"/>
      <c r="D20" s="14"/>
    </row>
    <row r="21" spans="1:12">
      <c r="A21" s="81" t="s">
        <v>246</v>
      </c>
      <c r="B21" s="14"/>
      <c r="C21" s="14"/>
      <c r="D21" s="14"/>
    </row>
    <row r="22" spans="1:12">
      <c r="A22" s="81" t="s">
        <v>247</v>
      </c>
      <c r="B22" s="14"/>
      <c r="C22" s="14"/>
      <c r="D22" s="14"/>
    </row>
    <row r="23" spans="1:12">
      <c r="A23" s="81" t="s">
        <v>248</v>
      </c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7"/>
    </row>
    <row r="6" spans="1:5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764266</v>
      </c>
      <c r="F10" s="7"/>
      <c r="G10" s="63">
        <v>2069.3566726321842</v>
      </c>
      <c r="H10" s="7"/>
      <c r="I10" s="64">
        <v>1</v>
      </c>
      <c r="J10" s="64">
        <v>1.4999999999999999E-2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202</v>
      </c>
      <c r="B11" s="14"/>
      <c r="E11" s="69">
        <v>554087.81999999995</v>
      </c>
      <c r="G11" s="69">
        <v>885.19256874268626</v>
      </c>
      <c r="I11" s="68">
        <v>0.42780000000000001</v>
      </c>
      <c r="J11" s="68">
        <v>6.4000000000000003E-3</v>
      </c>
    </row>
    <row r="12" spans="1:54">
      <c r="A12" s="67" t="s">
        <v>718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225</v>
      </c>
      <c r="B13" t="s">
        <v>225</v>
      </c>
      <c r="C13" t="s">
        <v>225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719</v>
      </c>
      <c r="B14" s="14"/>
      <c r="E14" s="69">
        <v>239976.4</v>
      </c>
      <c r="G14" s="69">
        <v>310.81577744283999</v>
      </c>
      <c r="I14" s="68">
        <v>0.1502</v>
      </c>
      <c r="J14" s="68">
        <v>2.3E-3</v>
      </c>
    </row>
    <row r="15" spans="1:54">
      <c r="A15" t="s">
        <v>720</v>
      </c>
      <c r="B15" t="s">
        <v>721</v>
      </c>
      <c r="C15" t="s">
        <v>101</v>
      </c>
      <c r="D15" t="s">
        <v>722</v>
      </c>
      <c r="E15" s="65">
        <v>239976.4</v>
      </c>
      <c r="F15" s="65">
        <v>129.51930999999999</v>
      </c>
      <c r="G15" s="65">
        <v>310.81577744283999</v>
      </c>
      <c r="H15" s="66">
        <v>8.2799907807037108E-4</v>
      </c>
      <c r="I15" s="66">
        <v>0.1502</v>
      </c>
      <c r="J15" s="66">
        <v>2.3E-3</v>
      </c>
    </row>
    <row r="16" spans="1:54">
      <c r="A16" s="67" t="s">
        <v>723</v>
      </c>
      <c r="B16" s="14"/>
      <c r="E16" s="69">
        <v>277846</v>
      </c>
      <c r="G16" s="69">
        <v>499.32106703161998</v>
      </c>
      <c r="I16" s="68">
        <v>0.24129999999999999</v>
      </c>
      <c r="J16" s="68">
        <v>3.5999999999999999E-3</v>
      </c>
    </row>
    <row r="17" spans="1:10">
      <c r="A17" t="s">
        <v>724</v>
      </c>
      <c r="B17" t="s">
        <v>725</v>
      </c>
      <c r="C17" t="s">
        <v>101</v>
      </c>
      <c r="D17" t="s">
        <v>726</v>
      </c>
      <c r="E17" s="65">
        <v>277846</v>
      </c>
      <c r="F17" s="65">
        <v>179.71144699999999</v>
      </c>
      <c r="G17" s="65">
        <v>499.32106703161998</v>
      </c>
      <c r="H17" s="66">
        <v>1.3826541355822387E-3</v>
      </c>
      <c r="I17" s="66">
        <v>0.24129999999999999</v>
      </c>
      <c r="J17" s="66">
        <v>3.5999999999999999E-3</v>
      </c>
    </row>
    <row r="18" spans="1:10">
      <c r="A18" s="67" t="s">
        <v>727</v>
      </c>
      <c r="B18" s="14"/>
      <c r="E18" s="69">
        <v>36265.42</v>
      </c>
      <c r="G18" s="69">
        <v>75.0557242682263</v>
      </c>
      <c r="I18" s="68">
        <v>3.6299999999999999E-2</v>
      </c>
      <c r="J18" s="68">
        <v>5.0000000000000001E-4</v>
      </c>
    </row>
    <row r="19" spans="1:10">
      <c r="A19" t="s">
        <v>728</v>
      </c>
      <c r="B19" t="s">
        <v>729</v>
      </c>
      <c r="C19" t="s">
        <v>105</v>
      </c>
      <c r="D19" t="s">
        <v>242</v>
      </c>
      <c r="E19" s="65">
        <v>36265.42</v>
      </c>
      <c r="F19" s="65">
        <v>64.373945999999961</v>
      </c>
      <c r="G19" s="65">
        <v>75.0557242682263</v>
      </c>
      <c r="H19" s="66">
        <v>1.2079348115257359E-3</v>
      </c>
      <c r="I19" s="66">
        <v>3.6299999999999999E-2</v>
      </c>
      <c r="J19" s="66">
        <v>5.0000000000000001E-4</v>
      </c>
    </row>
    <row r="20" spans="1:10">
      <c r="A20" s="67" t="s">
        <v>230</v>
      </c>
      <c r="B20" s="14"/>
      <c r="E20" s="69">
        <v>210178.18</v>
      </c>
      <c r="G20" s="69">
        <v>1184.1641038894979</v>
      </c>
      <c r="I20" s="68">
        <v>0.57220000000000004</v>
      </c>
      <c r="J20" s="68">
        <v>8.6E-3</v>
      </c>
    </row>
    <row r="21" spans="1:10">
      <c r="A21" s="67" t="s">
        <v>730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225</v>
      </c>
      <c r="B22" t="s">
        <v>225</v>
      </c>
      <c r="C22" t="s">
        <v>225</v>
      </c>
      <c r="E22" s="65">
        <v>0</v>
      </c>
      <c r="F22" s="65">
        <v>0</v>
      </c>
      <c r="G22" s="65">
        <v>0</v>
      </c>
      <c r="H22" s="66"/>
      <c r="I22" s="66">
        <v>0</v>
      </c>
      <c r="J22" s="66">
        <v>0</v>
      </c>
    </row>
    <row r="23" spans="1:10">
      <c r="A23" s="67" t="s">
        <v>731</v>
      </c>
      <c r="B23" s="14"/>
      <c r="E23" s="69">
        <v>107500.18</v>
      </c>
      <c r="G23" s="69">
        <v>796.30159378949804</v>
      </c>
      <c r="I23" s="68">
        <v>0.38479999999999998</v>
      </c>
      <c r="J23" s="68">
        <v>5.7999999999999996E-3</v>
      </c>
    </row>
    <row r="24" spans="1:10">
      <c r="A24" t="s">
        <v>732</v>
      </c>
      <c r="B24" t="s">
        <v>733</v>
      </c>
      <c r="C24" t="s">
        <v>105</v>
      </c>
      <c r="D24" t="s">
        <v>734</v>
      </c>
      <c r="E24" s="65">
        <v>7500.18</v>
      </c>
      <c r="F24" s="65">
        <v>1216.0583200000008</v>
      </c>
      <c r="G24" s="65">
        <v>293.229099739498</v>
      </c>
      <c r="H24" s="66">
        <v>2.041295620061114E-4</v>
      </c>
      <c r="I24" s="66">
        <v>0.14169999999999999</v>
      </c>
      <c r="J24" s="66">
        <v>2.0999999999999999E-3</v>
      </c>
    </row>
    <row r="25" spans="1:10">
      <c r="A25" t="s">
        <v>735</v>
      </c>
      <c r="B25" t="s">
        <v>736</v>
      </c>
      <c r="C25" t="s">
        <v>105</v>
      </c>
      <c r="D25" t="s">
        <v>737</v>
      </c>
      <c r="E25" s="65">
        <v>100000</v>
      </c>
      <c r="F25" s="65">
        <v>156.47667000000001</v>
      </c>
      <c r="G25" s="65">
        <v>503.07249404999999</v>
      </c>
      <c r="H25" s="66">
        <v>1.3120059980189687E-3</v>
      </c>
      <c r="I25" s="66">
        <v>0.24310000000000001</v>
      </c>
      <c r="J25" s="66">
        <v>3.7000000000000002E-3</v>
      </c>
    </row>
    <row r="26" spans="1:10">
      <c r="A26" s="67" t="s">
        <v>738</v>
      </c>
      <c r="B26" s="14"/>
      <c r="E26" s="69">
        <v>0</v>
      </c>
      <c r="G26" s="69">
        <v>0</v>
      </c>
      <c r="I26" s="68">
        <v>0</v>
      </c>
      <c r="J26" s="68">
        <v>0</v>
      </c>
    </row>
    <row r="27" spans="1:10">
      <c r="A27" t="s">
        <v>225</v>
      </c>
      <c r="B27" t="s">
        <v>225</v>
      </c>
      <c r="C27" t="s">
        <v>225</v>
      </c>
      <c r="E27" s="65">
        <v>0</v>
      </c>
      <c r="F27" s="65">
        <v>0</v>
      </c>
      <c r="G27" s="65">
        <v>0</v>
      </c>
      <c r="H27" s="66"/>
      <c r="I27" s="66">
        <v>0</v>
      </c>
      <c r="J27" s="66">
        <v>0</v>
      </c>
    </row>
    <row r="28" spans="1:10">
      <c r="A28" s="67" t="s">
        <v>739</v>
      </c>
      <c r="B28" s="14"/>
      <c r="E28" s="69">
        <v>102678</v>
      </c>
      <c r="G28" s="69">
        <v>387.86251010000001</v>
      </c>
      <c r="I28" s="68">
        <v>0.18740000000000001</v>
      </c>
      <c r="J28" s="68">
        <v>2.8E-3</v>
      </c>
    </row>
    <row r="29" spans="1:10">
      <c r="A29" t="s">
        <v>740</v>
      </c>
      <c r="B29" t="s">
        <v>741</v>
      </c>
      <c r="C29" t="s">
        <v>105</v>
      </c>
      <c r="D29" t="s">
        <v>742</v>
      </c>
      <c r="E29" s="65">
        <v>23467</v>
      </c>
      <c r="F29" s="65">
        <v>100</v>
      </c>
      <c r="G29" s="65">
        <v>75.446404999999999</v>
      </c>
      <c r="H29" s="66">
        <v>3.1851119090909089E-3</v>
      </c>
      <c r="I29" s="66">
        <v>3.6499999999999998E-2</v>
      </c>
      <c r="J29" s="66">
        <v>5.0000000000000001E-4</v>
      </c>
    </row>
    <row r="30" spans="1:10">
      <c r="A30" t="s">
        <v>743</v>
      </c>
      <c r="B30" t="s">
        <v>744</v>
      </c>
      <c r="C30" t="s">
        <v>109</v>
      </c>
      <c r="D30" t="s">
        <v>745</v>
      </c>
      <c r="E30" s="65">
        <v>79211</v>
      </c>
      <c r="F30" s="65">
        <v>100</v>
      </c>
      <c r="G30" s="65">
        <v>312.41610509999998</v>
      </c>
      <c r="H30" s="66">
        <v>3.831783349753694E-3</v>
      </c>
      <c r="I30" s="66">
        <v>0.151</v>
      </c>
      <c r="J30" s="66">
        <v>2.3E-3</v>
      </c>
    </row>
    <row r="31" spans="1:10">
      <c r="A31" s="81" t="s">
        <v>232</v>
      </c>
      <c r="B31" s="14"/>
    </row>
    <row r="32" spans="1:10">
      <c r="A32" s="81" t="s">
        <v>246</v>
      </c>
      <c r="B32" s="14"/>
    </row>
    <row r="33" spans="1:2">
      <c r="A33" s="81" t="s">
        <v>247</v>
      </c>
      <c r="B33" s="14"/>
    </row>
    <row r="34" spans="1:2">
      <c r="A34" s="81" t="s">
        <v>248</v>
      </c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8" ht="26.25" customHeight="1">
      <c r="A6" s="95" t="s">
        <v>140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746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225</v>
      </c>
      <c r="B12" t="s">
        <v>225</v>
      </c>
      <c r="C12" t="s">
        <v>225</v>
      </c>
      <c r="D12" t="s">
        <v>225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666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225</v>
      </c>
      <c r="B14" t="s">
        <v>225</v>
      </c>
      <c r="C14" t="s">
        <v>225</v>
      </c>
      <c r="D14" t="s">
        <v>225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1" t="s">
        <v>232</v>
      </c>
      <c r="B15" s="14"/>
      <c r="C15" s="14"/>
    </row>
    <row r="16" spans="1:58">
      <c r="A16" s="81" t="s">
        <v>246</v>
      </c>
      <c r="B16" s="14"/>
      <c r="C16" s="14"/>
    </row>
    <row r="17" spans="1:3">
      <c r="A17" s="81" t="s">
        <v>247</v>
      </c>
      <c r="B17" s="14"/>
      <c r="C17" s="14"/>
    </row>
    <row r="18" spans="1:3">
      <c r="A18" s="81" t="s">
        <v>248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1" ht="26.25" customHeight="1">
      <c r="A6" s="95" t="s">
        <v>141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202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667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225</v>
      </c>
      <c r="B13" t="s">
        <v>225</v>
      </c>
      <c r="C13" t="s">
        <v>225</v>
      </c>
      <c r="D13" t="s">
        <v>225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668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225</v>
      </c>
      <c r="B15" t="s">
        <v>225</v>
      </c>
      <c r="C15" t="s">
        <v>225</v>
      </c>
      <c r="D15" t="s">
        <v>225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747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225</v>
      </c>
      <c r="B17" t="s">
        <v>225</v>
      </c>
      <c r="C17" t="s">
        <v>225</v>
      </c>
      <c r="D17" t="s">
        <v>225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669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225</v>
      </c>
      <c r="B19" t="s">
        <v>225</v>
      </c>
      <c r="C19" t="s">
        <v>225</v>
      </c>
      <c r="D19" t="s">
        <v>225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254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225</v>
      </c>
      <c r="B21" t="s">
        <v>225</v>
      </c>
      <c r="C21" t="s">
        <v>225</v>
      </c>
      <c r="D21" t="s">
        <v>225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230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667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225</v>
      </c>
      <c r="B24" t="s">
        <v>225</v>
      </c>
      <c r="C24" t="s">
        <v>225</v>
      </c>
      <c r="D24" t="s">
        <v>225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672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225</v>
      </c>
      <c r="B26" t="s">
        <v>225</v>
      </c>
      <c r="C26" t="s">
        <v>225</v>
      </c>
      <c r="D26" t="s">
        <v>225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669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225</v>
      </c>
      <c r="B28" t="s">
        <v>225</v>
      </c>
      <c r="C28" t="s">
        <v>225</v>
      </c>
      <c r="D28" t="s">
        <v>225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673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225</v>
      </c>
      <c r="B30" t="s">
        <v>225</v>
      </c>
      <c r="C30" t="s">
        <v>225</v>
      </c>
      <c r="D30" t="s">
        <v>225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254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225</v>
      </c>
      <c r="B32" t="s">
        <v>225</v>
      </c>
      <c r="C32" t="s">
        <v>225</v>
      </c>
      <c r="D32" t="s">
        <v>225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1" t="s">
        <v>232</v>
      </c>
      <c r="B33" s="14"/>
      <c r="C33" s="14"/>
    </row>
    <row r="34" spans="1:3">
      <c r="A34" s="81" t="s">
        <v>246</v>
      </c>
      <c r="B34" s="14"/>
      <c r="C34" s="14"/>
    </row>
    <row r="35" spans="1:3">
      <c r="A35" s="81" t="s">
        <v>247</v>
      </c>
      <c r="B35" s="14"/>
      <c r="C35" s="14"/>
    </row>
    <row r="36" spans="1:3">
      <c r="A36" s="81" t="s">
        <v>248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78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s="16" customFormat="1">
      <c r="A6" s="80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11971.776315644</v>
      </c>
      <c r="J9" s="64">
        <v>1</v>
      </c>
      <c r="K9" s="64">
        <v>7.7899999999999997E-2</v>
      </c>
    </row>
    <row r="10" spans="1:12">
      <c r="A10" s="67" t="s">
        <v>202</v>
      </c>
      <c r="B10" s="23"/>
      <c r="C10" s="24"/>
      <c r="D10" s="24"/>
      <c r="E10" s="24"/>
      <c r="F10" s="24"/>
      <c r="G10" s="24"/>
      <c r="H10" s="68">
        <v>0</v>
      </c>
      <c r="I10" s="69">
        <f>I11+I15</f>
        <v>11971.776315644</v>
      </c>
      <c r="J10" s="68">
        <v>1</v>
      </c>
      <c r="K10" s="68">
        <v>7.7899999999999997E-2</v>
      </c>
    </row>
    <row r="11" spans="1:12">
      <c r="A11" s="67" t="s">
        <v>203</v>
      </c>
      <c r="B11" s="23"/>
      <c r="C11" s="24"/>
      <c r="D11" s="24"/>
      <c r="E11" s="24"/>
      <c r="F11" s="24"/>
      <c r="G11" s="24"/>
      <c r="H11" s="68">
        <v>0</v>
      </c>
      <c r="I11" s="69">
        <f>I12+I13+I14</f>
        <v>8024.2873399999999</v>
      </c>
      <c r="J11" s="68">
        <v>0.63160000000000005</v>
      </c>
      <c r="K11" s="68">
        <v>4.9200000000000001E-2</v>
      </c>
    </row>
    <row r="12" spans="1:12">
      <c r="A12" t="s">
        <v>204</v>
      </c>
      <c r="B12" t="s">
        <v>205</v>
      </c>
      <c r="C12" t="s">
        <v>206</v>
      </c>
      <c r="D12" t="s">
        <v>207</v>
      </c>
      <c r="E12" t="s">
        <v>208</v>
      </c>
      <c r="F12" t="s">
        <v>101</v>
      </c>
      <c r="G12" s="66">
        <v>0</v>
      </c>
      <c r="H12" s="66">
        <v>0</v>
      </c>
      <c r="I12" s="65">
        <v>170.45582999999999</v>
      </c>
      <c r="J12" s="66">
        <v>1.5900000000000001E-2</v>
      </c>
      <c r="K12" s="66">
        <v>1.1999999999999999E-3</v>
      </c>
    </row>
    <row r="13" spans="1:12">
      <c r="A13" t="s">
        <v>209</v>
      </c>
      <c r="B13" t="s">
        <v>210</v>
      </c>
      <c r="C13" t="s">
        <v>211</v>
      </c>
      <c r="D13" t="s">
        <v>207</v>
      </c>
      <c r="E13" t="s">
        <v>208</v>
      </c>
      <c r="F13" t="s">
        <v>101</v>
      </c>
      <c r="G13" s="66">
        <v>0</v>
      </c>
      <c r="H13" s="66">
        <v>0</v>
      </c>
      <c r="I13" s="65">
        <f>11961.99233+1257.685</f>
        <v>13219.677329999999</v>
      </c>
      <c r="J13" s="66">
        <v>1.1165</v>
      </c>
      <c r="K13" s="66">
        <v>8.6999999999999994E-2</v>
      </c>
    </row>
    <row r="14" spans="1:12">
      <c r="A14" t="s">
        <v>212</v>
      </c>
      <c r="B14" t="s">
        <v>210</v>
      </c>
      <c r="C14" t="s">
        <v>211</v>
      </c>
      <c r="D14" t="s">
        <v>207</v>
      </c>
      <c r="E14" t="s">
        <v>208</v>
      </c>
      <c r="F14" t="s">
        <v>101</v>
      </c>
      <c r="G14" s="66">
        <v>0</v>
      </c>
      <c r="H14" s="66">
        <v>0</v>
      </c>
      <c r="I14" s="65">
        <v>-5365.8458199999995</v>
      </c>
      <c r="J14" s="66">
        <v>-0.50080000000000002</v>
      </c>
      <c r="K14" s="66">
        <v>-3.9E-2</v>
      </c>
    </row>
    <row r="15" spans="1:12">
      <c r="A15" s="67" t="s">
        <v>213</v>
      </c>
      <c r="C15" s="14"/>
      <c r="H15" s="68">
        <v>0</v>
      </c>
      <c r="I15" s="69">
        <v>3947.4889756440002</v>
      </c>
      <c r="J15" s="68">
        <v>0.36840000000000001</v>
      </c>
      <c r="K15" s="68">
        <v>2.87E-2</v>
      </c>
    </row>
    <row r="16" spans="1:12">
      <c r="A16" t="s">
        <v>214</v>
      </c>
      <c r="B16" t="s">
        <v>215</v>
      </c>
      <c r="C16" t="s">
        <v>211</v>
      </c>
      <c r="D16" t="s">
        <v>207</v>
      </c>
      <c r="E16" t="s">
        <v>208</v>
      </c>
      <c r="F16" t="s">
        <v>109</v>
      </c>
      <c r="G16" s="66">
        <v>0</v>
      </c>
      <c r="H16" s="66">
        <v>0</v>
      </c>
      <c r="I16" s="65">
        <v>13.589081022</v>
      </c>
      <c r="J16" s="66">
        <v>1.2999999999999999E-3</v>
      </c>
      <c r="K16" s="66">
        <v>1E-4</v>
      </c>
    </row>
    <row r="17" spans="1:11">
      <c r="A17" t="s">
        <v>216</v>
      </c>
      <c r="B17" t="s">
        <v>217</v>
      </c>
      <c r="C17" t="s">
        <v>206</v>
      </c>
      <c r="D17" t="s">
        <v>207</v>
      </c>
      <c r="E17" t="s">
        <v>208</v>
      </c>
      <c r="F17" t="s">
        <v>105</v>
      </c>
      <c r="G17" s="66">
        <v>0</v>
      </c>
      <c r="H17" s="66">
        <v>0</v>
      </c>
      <c r="I17" s="65">
        <v>487.48167304999998</v>
      </c>
      <c r="J17" s="66">
        <v>4.5499999999999999E-2</v>
      </c>
      <c r="K17" s="66">
        <v>3.5000000000000001E-3</v>
      </c>
    </row>
    <row r="18" spans="1:11">
      <c r="A18" t="s">
        <v>218</v>
      </c>
      <c r="B18" t="s">
        <v>219</v>
      </c>
      <c r="C18" t="s">
        <v>211</v>
      </c>
      <c r="D18" t="s">
        <v>207</v>
      </c>
      <c r="E18" t="s">
        <v>208</v>
      </c>
      <c r="F18" t="s">
        <v>105</v>
      </c>
      <c r="G18" s="66">
        <v>0</v>
      </c>
      <c r="H18" s="66">
        <v>0</v>
      </c>
      <c r="I18" s="65">
        <v>3446.1031055499998</v>
      </c>
      <c r="J18" s="66">
        <v>0.3216</v>
      </c>
      <c r="K18" s="66">
        <v>2.5100000000000001E-2</v>
      </c>
    </row>
    <row r="19" spans="1:11">
      <c r="A19" t="s">
        <v>220</v>
      </c>
      <c r="B19" t="s">
        <v>221</v>
      </c>
      <c r="C19" t="s">
        <v>211</v>
      </c>
      <c r="D19" t="s">
        <v>207</v>
      </c>
      <c r="E19" t="s">
        <v>208</v>
      </c>
      <c r="F19" t="s">
        <v>112</v>
      </c>
      <c r="G19" s="66">
        <v>0</v>
      </c>
      <c r="H19" s="66">
        <v>0</v>
      </c>
      <c r="I19" s="65">
        <v>0.192628734</v>
      </c>
      <c r="J19" s="66">
        <v>0</v>
      </c>
      <c r="K19" s="66">
        <v>0</v>
      </c>
    </row>
    <row r="20" spans="1:11">
      <c r="A20" t="s">
        <v>222</v>
      </c>
      <c r="B20" t="s">
        <v>223</v>
      </c>
      <c r="C20" t="s">
        <v>211</v>
      </c>
      <c r="D20" t="s">
        <v>207</v>
      </c>
      <c r="E20" t="s">
        <v>208</v>
      </c>
      <c r="F20" t="s">
        <v>201</v>
      </c>
      <c r="G20" s="66">
        <v>0</v>
      </c>
      <c r="H20" s="66">
        <v>0</v>
      </c>
      <c r="I20" s="65">
        <v>0.122487288</v>
      </c>
      <c r="J20" s="66">
        <v>0</v>
      </c>
      <c r="K20" s="66">
        <v>0</v>
      </c>
    </row>
    <row r="21" spans="1:11">
      <c r="A21" s="67" t="s">
        <v>224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225</v>
      </c>
      <c r="B22" t="s">
        <v>225</v>
      </c>
      <c r="C22" s="14"/>
      <c r="D22" t="s">
        <v>225</v>
      </c>
      <c r="F22" t="s">
        <v>225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226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225</v>
      </c>
      <c r="B24" t="s">
        <v>225</v>
      </c>
      <c r="C24" s="14"/>
      <c r="D24" t="s">
        <v>225</v>
      </c>
      <c r="F24" t="s">
        <v>225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227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225</v>
      </c>
      <c r="B26" t="s">
        <v>225</v>
      </c>
      <c r="C26" s="14"/>
      <c r="D26" t="s">
        <v>225</v>
      </c>
      <c r="F26" t="s">
        <v>225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228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225</v>
      </c>
      <c r="B28" t="s">
        <v>225</v>
      </c>
      <c r="C28" s="14"/>
      <c r="D28" t="s">
        <v>225</v>
      </c>
      <c r="F28" t="s">
        <v>225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229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225</v>
      </c>
      <c r="B30" t="s">
        <v>225</v>
      </c>
      <c r="C30" s="14"/>
      <c r="D30" t="s">
        <v>225</v>
      </c>
      <c r="F30" t="s">
        <v>225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230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s="67" t="s">
        <v>231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225</v>
      </c>
      <c r="B33" t="s">
        <v>225</v>
      </c>
      <c r="C33" s="14"/>
      <c r="D33" t="s">
        <v>225</v>
      </c>
      <c r="F33" t="s">
        <v>225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229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225</v>
      </c>
      <c r="B35" t="s">
        <v>225</v>
      </c>
      <c r="C35" s="14"/>
      <c r="D35" t="s">
        <v>225</v>
      </c>
      <c r="F35" t="s">
        <v>225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t="s">
        <v>232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:A34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7"/>
    </row>
    <row r="6" spans="1:48" ht="26.25" customHeight="1">
      <c r="A6" s="95" t="s">
        <v>142</v>
      </c>
      <c r="B6" s="96"/>
      <c r="C6" s="96"/>
      <c r="D6" s="96"/>
      <c r="E6" s="96"/>
      <c r="F6" s="96"/>
      <c r="G6" s="96"/>
      <c r="H6" s="96"/>
      <c r="I6" s="96"/>
      <c r="J6" s="97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-5139210</v>
      </c>
      <c r="G10" s="7"/>
      <c r="H10" s="63">
        <v>581.45527396019133</v>
      </c>
      <c r="I10" s="64">
        <v>1</v>
      </c>
      <c r="J10" s="64">
        <v>4.1999999999999997E-3</v>
      </c>
      <c r="AV10" s="14"/>
    </row>
    <row r="11" spans="1:48">
      <c r="A11" s="67" t="s">
        <v>202</v>
      </c>
      <c r="B11" s="14"/>
      <c r="C11" s="14"/>
      <c r="F11" s="69">
        <v>-5139210</v>
      </c>
      <c r="H11" s="69">
        <v>581.45527396019133</v>
      </c>
      <c r="I11" s="68">
        <v>1</v>
      </c>
      <c r="J11" s="68">
        <v>4.1999999999999997E-3</v>
      </c>
    </row>
    <row r="12" spans="1:48">
      <c r="A12" s="67" t="s">
        <v>667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225</v>
      </c>
      <c r="B13" t="s">
        <v>225</v>
      </c>
      <c r="C13" t="s">
        <v>225</v>
      </c>
      <c r="D13" t="s">
        <v>225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668</v>
      </c>
      <c r="B14" s="14"/>
      <c r="C14" s="14"/>
      <c r="F14" s="69">
        <v>-5139210</v>
      </c>
      <c r="H14" s="69">
        <v>581.45527396019133</v>
      </c>
      <c r="I14" s="68">
        <v>1</v>
      </c>
      <c r="J14" s="68">
        <v>4.1999999999999997E-3</v>
      </c>
    </row>
    <row r="15" spans="1:48">
      <c r="A15" t="s">
        <v>748</v>
      </c>
      <c r="B15" t="s">
        <v>749</v>
      </c>
      <c r="C15" t="s">
        <v>122</v>
      </c>
      <c r="D15" t="s">
        <v>109</v>
      </c>
      <c r="E15" t="s">
        <v>750</v>
      </c>
      <c r="F15" s="65">
        <v>-648000</v>
      </c>
      <c r="G15" s="65">
        <v>-3.5307607909696603</v>
      </c>
      <c r="H15" s="65">
        <v>22.8793299254834</v>
      </c>
      <c r="I15" s="66">
        <v>3.9300000000000002E-2</v>
      </c>
      <c r="J15" s="66">
        <v>2.0000000000000001E-4</v>
      </c>
    </row>
    <row r="16" spans="1:48">
      <c r="A16" t="s">
        <v>751</v>
      </c>
      <c r="B16" t="s">
        <v>752</v>
      </c>
      <c r="C16" t="s">
        <v>122</v>
      </c>
      <c r="D16" t="s">
        <v>105</v>
      </c>
      <c r="E16" t="s">
        <v>750</v>
      </c>
      <c r="F16" s="65">
        <v>-3518000</v>
      </c>
      <c r="G16" s="65">
        <v>-13.963563354732688</v>
      </c>
      <c r="H16" s="65">
        <v>491.23815881949599</v>
      </c>
      <c r="I16" s="66">
        <v>0.8448</v>
      </c>
      <c r="J16" s="66">
        <v>3.5999999999999999E-3</v>
      </c>
    </row>
    <row r="17" spans="1:10">
      <c r="A17" t="s">
        <v>753</v>
      </c>
      <c r="B17" t="s">
        <v>754</v>
      </c>
      <c r="C17" t="s">
        <v>122</v>
      </c>
      <c r="D17" t="s">
        <v>105</v>
      </c>
      <c r="E17" t="s">
        <v>750</v>
      </c>
      <c r="F17" s="65">
        <v>-224000</v>
      </c>
      <c r="G17" s="65">
        <v>-14.348340112138304</v>
      </c>
      <c r="H17" s="65">
        <v>32.140281851189798</v>
      </c>
      <c r="I17" s="66">
        <v>5.5300000000000002E-2</v>
      </c>
      <c r="J17" s="66">
        <v>2.0000000000000001E-4</v>
      </c>
    </row>
    <row r="18" spans="1:10">
      <c r="A18" t="s">
        <v>755</v>
      </c>
      <c r="B18" t="s">
        <v>756</v>
      </c>
      <c r="C18" t="s">
        <v>122</v>
      </c>
      <c r="D18" t="s">
        <v>105</v>
      </c>
      <c r="E18" t="s">
        <v>757</v>
      </c>
      <c r="F18" s="65">
        <v>-670000</v>
      </c>
      <c r="G18" s="65">
        <v>-4.9542843527655371</v>
      </c>
      <c r="H18" s="65">
        <v>33.193705163529103</v>
      </c>
      <c r="I18" s="66">
        <v>5.7099999999999998E-2</v>
      </c>
      <c r="J18" s="66">
        <v>2.0000000000000001E-4</v>
      </c>
    </row>
    <row r="19" spans="1:10">
      <c r="A19" t="s">
        <v>758</v>
      </c>
      <c r="B19" t="s">
        <v>759</v>
      </c>
      <c r="C19" t="s">
        <v>122</v>
      </c>
      <c r="D19" t="s">
        <v>109</v>
      </c>
      <c r="E19" t="s">
        <v>760</v>
      </c>
      <c r="F19" s="65">
        <v>-79210</v>
      </c>
      <c r="G19" s="65">
        <v>-2.5297288227407901</v>
      </c>
      <c r="H19" s="65">
        <v>2.0037982004929802</v>
      </c>
      <c r="I19" s="66">
        <v>3.3999999999999998E-3</v>
      </c>
      <c r="J19" s="66">
        <v>0</v>
      </c>
    </row>
    <row r="20" spans="1:10">
      <c r="A20" s="67" t="s">
        <v>747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225</v>
      </c>
      <c r="B21" t="s">
        <v>225</v>
      </c>
      <c r="C21" t="s">
        <v>225</v>
      </c>
      <c r="D21" t="s">
        <v>225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669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225</v>
      </c>
      <c r="B23" t="s">
        <v>225</v>
      </c>
      <c r="C23" t="s">
        <v>225</v>
      </c>
      <c r="D23" t="s">
        <v>225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254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225</v>
      </c>
      <c r="B25" t="s">
        <v>225</v>
      </c>
      <c r="C25" t="s">
        <v>225</v>
      </c>
      <c r="D25" t="s">
        <v>225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230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s="67" t="s">
        <v>667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225</v>
      </c>
      <c r="B28" t="s">
        <v>225</v>
      </c>
      <c r="C28" t="s">
        <v>225</v>
      </c>
      <c r="D28" t="s">
        <v>225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672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225</v>
      </c>
      <c r="B30" t="s">
        <v>225</v>
      </c>
      <c r="C30" t="s">
        <v>225</v>
      </c>
      <c r="D30" t="s">
        <v>225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669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225</v>
      </c>
      <c r="B32" t="s">
        <v>225</v>
      </c>
      <c r="C32" t="s">
        <v>225</v>
      </c>
      <c r="D32" t="s">
        <v>225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10">
      <c r="A33" s="67" t="s">
        <v>254</v>
      </c>
      <c r="B33" s="14"/>
      <c r="C33" s="14"/>
      <c r="F33" s="69">
        <v>0</v>
      </c>
      <c r="H33" s="69">
        <v>0</v>
      </c>
      <c r="I33" s="68">
        <v>0</v>
      </c>
      <c r="J33" s="68">
        <v>0</v>
      </c>
    </row>
    <row r="34" spans="1:10">
      <c r="A34" t="s">
        <v>225</v>
      </c>
      <c r="B34" t="s">
        <v>225</v>
      </c>
      <c r="C34" t="s">
        <v>225</v>
      </c>
      <c r="D34" t="s">
        <v>225</v>
      </c>
      <c r="F34" s="65">
        <v>0</v>
      </c>
      <c r="G34" s="65">
        <v>0</v>
      </c>
      <c r="H34" s="65">
        <v>0</v>
      </c>
      <c r="I34" s="66">
        <v>0</v>
      </c>
      <c r="J34" s="66">
        <v>0</v>
      </c>
    </row>
    <row r="35" spans="1:10">
      <c r="A35" s="81" t="s">
        <v>232</v>
      </c>
      <c r="B35" s="14"/>
      <c r="C35" s="14"/>
    </row>
    <row r="36" spans="1:10">
      <c r="A36" s="81" t="s">
        <v>246</v>
      </c>
      <c r="B36" s="14"/>
      <c r="C36" s="14"/>
    </row>
    <row r="37" spans="1:10">
      <c r="A37" s="81" t="s">
        <v>247</v>
      </c>
      <c r="B37" s="14"/>
      <c r="C37" s="14"/>
    </row>
    <row r="38" spans="1:10">
      <c r="A38" s="81" t="s">
        <v>248</v>
      </c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77" ht="26.25" customHeight="1">
      <c r="A6" s="95" t="s">
        <v>144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202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691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225</v>
      </c>
      <c r="B13" t="s">
        <v>225</v>
      </c>
      <c r="C13" s="14"/>
      <c r="D13" t="s">
        <v>225</v>
      </c>
      <c r="G13" s="65">
        <v>0</v>
      </c>
      <c r="H13" t="s">
        <v>225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692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225</v>
      </c>
      <c r="B15" t="s">
        <v>225</v>
      </c>
      <c r="C15" s="14"/>
      <c r="D15" t="s">
        <v>225</v>
      </c>
      <c r="G15" s="65">
        <v>0</v>
      </c>
      <c r="H15" t="s">
        <v>225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693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694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225</v>
      </c>
      <c r="B18" t="s">
        <v>225</v>
      </c>
      <c r="C18" s="14"/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695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225</v>
      </c>
      <c r="B20" t="s">
        <v>225</v>
      </c>
      <c r="C20" s="14"/>
      <c r="D20" t="s">
        <v>225</v>
      </c>
      <c r="G20" s="65">
        <v>0</v>
      </c>
      <c r="H20" t="s">
        <v>225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696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225</v>
      </c>
      <c r="B22" t="s">
        <v>225</v>
      </c>
      <c r="C22" s="14"/>
      <c r="D22" t="s">
        <v>225</v>
      </c>
      <c r="G22" s="65">
        <v>0</v>
      </c>
      <c r="H22" t="s">
        <v>225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697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225</v>
      </c>
      <c r="B24" t="s">
        <v>225</v>
      </c>
      <c r="C24" s="14"/>
      <c r="D24" t="s">
        <v>225</v>
      </c>
      <c r="G24" s="65">
        <v>0</v>
      </c>
      <c r="H24" t="s">
        <v>225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230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691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225</v>
      </c>
      <c r="B27" t="s">
        <v>225</v>
      </c>
      <c r="C27" s="14"/>
      <c r="D27" t="s">
        <v>225</v>
      </c>
      <c r="G27" s="65">
        <v>0</v>
      </c>
      <c r="H27" t="s">
        <v>225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692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225</v>
      </c>
      <c r="B29" t="s">
        <v>225</v>
      </c>
      <c r="C29" s="14"/>
      <c r="D29" t="s">
        <v>225</v>
      </c>
      <c r="G29" s="65">
        <v>0</v>
      </c>
      <c r="H29" t="s">
        <v>225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693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694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225</v>
      </c>
      <c r="B32" t="s">
        <v>225</v>
      </c>
      <c r="C32" s="14"/>
      <c r="D32" t="s">
        <v>225</v>
      </c>
      <c r="G32" s="65">
        <v>0</v>
      </c>
      <c r="H32" t="s">
        <v>225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695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225</v>
      </c>
      <c r="B34" t="s">
        <v>225</v>
      </c>
      <c r="C34" s="14"/>
      <c r="D34" t="s">
        <v>225</v>
      </c>
      <c r="G34" s="65">
        <v>0</v>
      </c>
      <c r="H34" t="s">
        <v>225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696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225</v>
      </c>
      <c r="B36" t="s">
        <v>225</v>
      </c>
      <c r="C36" s="14"/>
      <c r="D36" t="s">
        <v>225</v>
      </c>
      <c r="G36" s="65">
        <v>0</v>
      </c>
      <c r="H36" t="s">
        <v>225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697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225</v>
      </c>
      <c r="B38" t="s">
        <v>225</v>
      </c>
      <c r="C38" s="14"/>
      <c r="D38" t="s">
        <v>225</v>
      </c>
      <c r="G38" s="65">
        <v>0</v>
      </c>
      <c r="H38" t="s">
        <v>225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1" t="s">
        <v>232</v>
      </c>
      <c r="C39" s="14"/>
    </row>
    <row r="40" spans="1:16">
      <c r="A40" s="81" t="s">
        <v>246</v>
      </c>
      <c r="C40" s="14"/>
    </row>
    <row r="41" spans="1:16">
      <c r="A41" s="81" t="s">
        <v>247</v>
      </c>
      <c r="C41" s="14"/>
    </row>
    <row r="42" spans="1:16">
      <c r="A42" s="81" t="s">
        <v>248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7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95" t="s">
        <v>145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59" s="16" customFormat="1" ht="36">
      <c r="A6" s="40" t="s">
        <v>95</v>
      </c>
      <c r="B6" s="41" t="s">
        <v>146</v>
      </c>
      <c r="C6" s="41" t="s">
        <v>48</v>
      </c>
      <c r="D6" s="98" t="s">
        <v>49</v>
      </c>
      <c r="E6" s="98" t="s">
        <v>50</v>
      </c>
      <c r="F6" s="98" t="s">
        <v>70</v>
      </c>
      <c r="G6" s="98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8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1.65</v>
      </c>
      <c r="I9" s="15"/>
      <c r="J9" s="15"/>
      <c r="K9" s="15"/>
      <c r="L9" s="64">
        <v>6.3500000000000001E-2</v>
      </c>
      <c r="M9" s="63">
        <v>374604.39</v>
      </c>
      <c r="N9" s="7"/>
      <c r="O9" s="63">
        <v>445.62258562911398</v>
      </c>
      <c r="P9" s="64">
        <v>1</v>
      </c>
      <c r="Q9" s="64">
        <v>3.2000000000000002E-3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202</v>
      </c>
      <c r="H10" s="69">
        <v>1.65</v>
      </c>
      <c r="L10" s="68">
        <v>6.3500000000000001E-2</v>
      </c>
      <c r="M10" s="69">
        <v>374604.39</v>
      </c>
      <c r="O10" s="69">
        <v>445.62258562911398</v>
      </c>
      <c r="P10" s="68">
        <v>1</v>
      </c>
      <c r="Q10" s="68">
        <v>3.2000000000000002E-3</v>
      </c>
    </row>
    <row r="11" spans="1:59">
      <c r="A11" s="67" t="s">
        <v>761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225</v>
      </c>
      <c r="C12" t="s">
        <v>225</v>
      </c>
      <c r="E12" t="s">
        <v>225</v>
      </c>
      <c r="H12" s="65">
        <v>0</v>
      </c>
      <c r="I12" t="s">
        <v>225</v>
      </c>
      <c r="J12" t="s">
        <v>225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762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225</v>
      </c>
      <c r="C14" t="s">
        <v>225</v>
      </c>
      <c r="E14" t="s">
        <v>225</v>
      </c>
      <c r="H14" s="65">
        <v>0</v>
      </c>
      <c r="I14" t="s">
        <v>225</v>
      </c>
      <c r="J14" t="s">
        <v>225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763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225</v>
      </c>
      <c r="C16" t="s">
        <v>225</v>
      </c>
      <c r="E16" t="s">
        <v>225</v>
      </c>
      <c r="H16" s="65">
        <v>0</v>
      </c>
      <c r="I16" t="s">
        <v>225</v>
      </c>
      <c r="J16" t="s">
        <v>225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764</v>
      </c>
      <c r="H17" s="69">
        <v>1.65</v>
      </c>
      <c r="L17" s="68">
        <v>6.3500000000000001E-2</v>
      </c>
      <c r="M17" s="69">
        <v>374604.39</v>
      </c>
      <c r="O17" s="69">
        <v>445.62258562911398</v>
      </c>
      <c r="P17" s="68">
        <v>1</v>
      </c>
      <c r="Q17" s="68">
        <v>3.2000000000000002E-3</v>
      </c>
    </row>
    <row r="18" spans="1:17">
      <c r="A18" t="s">
        <v>765</v>
      </c>
      <c r="B18" t="s">
        <v>766</v>
      </c>
      <c r="C18" t="s">
        <v>767</v>
      </c>
      <c r="D18" t="s">
        <v>709</v>
      </c>
      <c r="E18" t="s">
        <v>768</v>
      </c>
      <c r="F18" t="s">
        <v>769</v>
      </c>
      <c r="G18" t="s">
        <v>770</v>
      </c>
      <c r="I18" t="s">
        <v>345</v>
      </c>
      <c r="J18" t="s">
        <v>101</v>
      </c>
      <c r="K18" s="66">
        <v>0</v>
      </c>
      <c r="L18" s="66">
        <v>0</v>
      </c>
      <c r="M18" s="65">
        <v>28267.8</v>
      </c>
      <c r="N18" s="65">
        <v>333.72548999999998</v>
      </c>
      <c r="O18" s="65">
        <v>94.336854062219999</v>
      </c>
      <c r="P18" s="66">
        <v>0.2117</v>
      </c>
      <c r="Q18" s="66">
        <v>6.9999999999999999E-4</v>
      </c>
    </row>
    <row r="19" spans="1:17">
      <c r="A19" t="s">
        <v>771</v>
      </c>
      <c r="B19" t="s">
        <v>766</v>
      </c>
      <c r="C19" t="s">
        <v>772</v>
      </c>
      <c r="D19" t="s">
        <v>709</v>
      </c>
      <c r="E19" t="s">
        <v>768</v>
      </c>
      <c r="F19" t="s">
        <v>773</v>
      </c>
      <c r="G19" t="s">
        <v>770</v>
      </c>
      <c r="H19" s="65">
        <v>2.0699999999999998</v>
      </c>
      <c r="I19" t="s">
        <v>345</v>
      </c>
      <c r="J19" t="s">
        <v>101</v>
      </c>
      <c r="K19" s="66">
        <v>7.0000000000000007E-2</v>
      </c>
      <c r="L19" s="66">
        <v>6.7199999999999996E-2</v>
      </c>
      <c r="M19" s="65">
        <v>186274.34</v>
      </c>
      <c r="N19" s="65">
        <v>102.65691</v>
      </c>
      <c r="O19" s="65">
        <v>191.22348156689401</v>
      </c>
      <c r="P19" s="66">
        <v>0.42909999999999998</v>
      </c>
      <c r="Q19" s="66">
        <v>1.4E-3</v>
      </c>
    </row>
    <row r="20" spans="1:17">
      <c r="A20" t="s">
        <v>774</v>
      </c>
      <c r="B20" t="s">
        <v>766</v>
      </c>
      <c r="C20" t="s">
        <v>775</v>
      </c>
      <c r="D20" t="s">
        <v>709</v>
      </c>
      <c r="E20" t="s">
        <v>225</v>
      </c>
      <c r="F20" t="s">
        <v>242</v>
      </c>
      <c r="G20" t="s">
        <v>649</v>
      </c>
      <c r="H20" s="65">
        <v>2.04</v>
      </c>
      <c r="I20" t="s">
        <v>345</v>
      </c>
      <c r="J20" t="s">
        <v>101</v>
      </c>
      <c r="K20" s="66">
        <v>0.08</v>
      </c>
      <c r="L20" s="66">
        <v>9.2899999999999996E-2</v>
      </c>
      <c r="M20" s="65">
        <v>166280.4</v>
      </c>
      <c r="N20" s="65">
        <v>100</v>
      </c>
      <c r="O20" s="65">
        <v>166.28039999999999</v>
      </c>
      <c r="P20" s="66">
        <v>0.37309999999999999</v>
      </c>
      <c r="Q20" s="66">
        <v>1.1999999999999999E-3</v>
      </c>
    </row>
    <row r="21" spans="1:17">
      <c r="A21" t="s">
        <v>776</v>
      </c>
      <c r="B21" t="s">
        <v>766</v>
      </c>
      <c r="C21" t="s">
        <v>777</v>
      </c>
      <c r="D21" t="s">
        <v>709</v>
      </c>
      <c r="E21" t="s">
        <v>225</v>
      </c>
      <c r="F21" t="s">
        <v>778</v>
      </c>
      <c r="G21" t="s">
        <v>649</v>
      </c>
      <c r="I21" t="s">
        <v>345</v>
      </c>
      <c r="J21" t="s">
        <v>101</v>
      </c>
      <c r="K21" s="66">
        <v>0</v>
      </c>
      <c r="L21" s="66">
        <v>0</v>
      </c>
      <c r="M21" s="65">
        <v>-6218.15</v>
      </c>
      <c r="N21" s="65">
        <v>100</v>
      </c>
      <c r="O21" s="65">
        <v>-6.2181499999999996</v>
      </c>
      <c r="P21" s="66">
        <v>-1.4E-2</v>
      </c>
      <c r="Q21" s="66">
        <v>0</v>
      </c>
    </row>
    <row r="22" spans="1:17">
      <c r="A22" s="67" t="s">
        <v>779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225</v>
      </c>
      <c r="C23" t="s">
        <v>225</v>
      </c>
      <c r="E23" t="s">
        <v>225</v>
      </c>
      <c r="H23" s="65">
        <v>0</v>
      </c>
      <c r="I23" t="s">
        <v>225</v>
      </c>
      <c r="J23" t="s">
        <v>225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780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s="67" t="s">
        <v>781</v>
      </c>
      <c r="H25" s="69">
        <v>0</v>
      </c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t="s">
        <v>225</v>
      </c>
      <c r="C26" t="s">
        <v>225</v>
      </c>
      <c r="E26" t="s">
        <v>225</v>
      </c>
      <c r="H26" s="65">
        <v>0</v>
      </c>
      <c r="I26" t="s">
        <v>225</v>
      </c>
      <c r="J26" t="s">
        <v>225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</row>
    <row r="27" spans="1:17">
      <c r="A27" s="67" t="s">
        <v>782</v>
      </c>
      <c r="H27" s="69">
        <v>0</v>
      </c>
      <c r="L27" s="68">
        <v>0</v>
      </c>
      <c r="M27" s="69">
        <v>0</v>
      </c>
      <c r="O27" s="69">
        <v>0</v>
      </c>
      <c r="P27" s="68">
        <v>0</v>
      </c>
      <c r="Q27" s="68">
        <v>0</v>
      </c>
    </row>
    <row r="28" spans="1:17">
      <c r="A28" t="s">
        <v>225</v>
      </c>
      <c r="C28" t="s">
        <v>225</v>
      </c>
      <c r="E28" t="s">
        <v>225</v>
      </c>
      <c r="H28" s="65">
        <v>0</v>
      </c>
      <c r="I28" t="s">
        <v>225</v>
      </c>
      <c r="J28" t="s">
        <v>225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</row>
    <row r="29" spans="1:17">
      <c r="A29" s="67" t="s">
        <v>783</v>
      </c>
      <c r="H29" s="69">
        <v>0</v>
      </c>
      <c r="L29" s="68">
        <v>0</v>
      </c>
      <c r="M29" s="69">
        <v>0</v>
      </c>
      <c r="O29" s="69">
        <v>0</v>
      </c>
      <c r="P29" s="68">
        <v>0</v>
      </c>
      <c r="Q29" s="68">
        <v>0</v>
      </c>
    </row>
    <row r="30" spans="1:17">
      <c r="A30" t="s">
        <v>225</v>
      </c>
      <c r="C30" t="s">
        <v>225</v>
      </c>
      <c r="E30" t="s">
        <v>225</v>
      </c>
      <c r="H30" s="65">
        <v>0</v>
      </c>
      <c r="I30" t="s">
        <v>225</v>
      </c>
      <c r="J30" t="s">
        <v>225</v>
      </c>
      <c r="K30" s="66">
        <v>0</v>
      </c>
      <c r="L30" s="66">
        <v>0</v>
      </c>
      <c r="M30" s="65">
        <v>0</v>
      </c>
      <c r="N30" s="65">
        <v>0</v>
      </c>
      <c r="O30" s="65">
        <v>0</v>
      </c>
      <c r="P30" s="66">
        <v>0</v>
      </c>
      <c r="Q30" s="66">
        <v>0</v>
      </c>
    </row>
    <row r="31" spans="1:17">
      <c r="A31" s="67" t="s">
        <v>784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225</v>
      </c>
      <c r="C32" t="s">
        <v>225</v>
      </c>
      <c r="E32" t="s">
        <v>225</v>
      </c>
      <c r="H32" s="65">
        <v>0</v>
      </c>
      <c r="I32" t="s">
        <v>225</v>
      </c>
      <c r="J32" t="s">
        <v>225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230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s="67" t="s">
        <v>785</v>
      </c>
      <c r="H34" s="69">
        <v>0</v>
      </c>
      <c r="L34" s="68">
        <v>0</v>
      </c>
      <c r="M34" s="69">
        <v>0</v>
      </c>
      <c r="O34" s="69">
        <v>0</v>
      </c>
      <c r="P34" s="68">
        <v>0</v>
      </c>
      <c r="Q34" s="68">
        <v>0</v>
      </c>
    </row>
    <row r="35" spans="1:17">
      <c r="A35" t="s">
        <v>225</v>
      </c>
      <c r="C35" t="s">
        <v>225</v>
      </c>
      <c r="E35" t="s">
        <v>225</v>
      </c>
      <c r="H35" s="65">
        <v>0</v>
      </c>
      <c r="I35" t="s">
        <v>225</v>
      </c>
      <c r="J35" t="s">
        <v>225</v>
      </c>
      <c r="K35" s="66">
        <v>0</v>
      </c>
      <c r="L35" s="66">
        <v>0</v>
      </c>
      <c r="M35" s="65">
        <v>0</v>
      </c>
      <c r="N35" s="65">
        <v>0</v>
      </c>
      <c r="O35" s="65">
        <v>0</v>
      </c>
      <c r="P35" s="66">
        <v>0</v>
      </c>
      <c r="Q35" s="66">
        <v>0</v>
      </c>
    </row>
    <row r="36" spans="1:17">
      <c r="A36" s="67" t="s">
        <v>763</v>
      </c>
      <c r="H36" s="69">
        <v>0</v>
      </c>
      <c r="L36" s="68">
        <v>0</v>
      </c>
      <c r="M36" s="69">
        <v>0</v>
      </c>
      <c r="O36" s="69">
        <v>0</v>
      </c>
      <c r="P36" s="68">
        <v>0</v>
      </c>
      <c r="Q36" s="68">
        <v>0</v>
      </c>
    </row>
    <row r="37" spans="1:17">
      <c r="A37" t="s">
        <v>225</v>
      </c>
      <c r="C37" t="s">
        <v>225</v>
      </c>
      <c r="E37" t="s">
        <v>225</v>
      </c>
      <c r="H37" s="65">
        <v>0</v>
      </c>
      <c r="I37" t="s">
        <v>225</v>
      </c>
      <c r="J37" t="s">
        <v>225</v>
      </c>
      <c r="K37" s="66">
        <v>0</v>
      </c>
      <c r="L37" s="66">
        <v>0</v>
      </c>
      <c r="M37" s="65">
        <v>0</v>
      </c>
      <c r="N37" s="65">
        <v>0</v>
      </c>
      <c r="O37" s="65">
        <v>0</v>
      </c>
      <c r="P37" s="66">
        <v>0</v>
      </c>
      <c r="Q37" s="66">
        <v>0</v>
      </c>
    </row>
    <row r="38" spans="1:17">
      <c r="A38" s="67" t="s">
        <v>764</v>
      </c>
      <c r="H38" s="69">
        <v>0</v>
      </c>
      <c r="L38" s="68">
        <v>0</v>
      </c>
      <c r="M38" s="69">
        <v>0</v>
      </c>
      <c r="O38" s="69">
        <v>0</v>
      </c>
      <c r="P38" s="68">
        <v>0</v>
      </c>
      <c r="Q38" s="68">
        <v>0</v>
      </c>
    </row>
    <row r="39" spans="1:17">
      <c r="A39" t="s">
        <v>225</v>
      </c>
      <c r="C39" t="s">
        <v>225</v>
      </c>
      <c r="E39" t="s">
        <v>225</v>
      </c>
      <c r="H39" s="65">
        <v>0</v>
      </c>
      <c r="I39" t="s">
        <v>225</v>
      </c>
      <c r="J39" t="s">
        <v>225</v>
      </c>
      <c r="K39" s="66">
        <v>0</v>
      </c>
      <c r="L39" s="66">
        <v>0</v>
      </c>
      <c r="M39" s="65">
        <v>0</v>
      </c>
      <c r="N39" s="65">
        <v>0</v>
      </c>
      <c r="O39" s="65">
        <v>0</v>
      </c>
      <c r="P39" s="66">
        <v>0</v>
      </c>
      <c r="Q39" s="66">
        <v>0</v>
      </c>
    </row>
    <row r="40" spans="1:17">
      <c r="A40" s="67" t="s">
        <v>784</v>
      </c>
      <c r="H40" s="69">
        <v>0</v>
      </c>
      <c r="L40" s="68">
        <v>0</v>
      </c>
      <c r="M40" s="69">
        <v>0</v>
      </c>
      <c r="O40" s="69">
        <v>0</v>
      </c>
      <c r="P40" s="68">
        <v>0</v>
      </c>
      <c r="Q40" s="68">
        <v>0</v>
      </c>
    </row>
    <row r="41" spans="1:17">
      <c r="A41" t="s">
        <v>225</v>
      </c>
      <c r="C41" t="s">
        <v>225</v>
      </c>
      <c r="E41" t="s">
        <v>225</v>
      </c>
      <c r="H41" s="65">
        <v>0</v>
      </c>
      <c r="I41" t="s">
        <v>225</v>
      </c>
      <c r="J41" t="s">
        <v>225</v>
      </c>
      <c r="K41" s="66">
        <v>0</v>
      </c>
      <c r="L41" s="66">
        <v>0</v>
      </c>
      <c r="M41" s="65">
        <v>0</v>
      </c>
      <c r="N41" s="65">
        <v>0</v>
      </c>
      <c r="O41" s="65">
        <v>0</v>
      </c>
      <c r="P41" s="66">
        <v>0</v>
      </c>
      <c r="Q41" s="66">
        <v>0</v>
      </c>
    </row>
    <row r="42" spans="1:17">
      <c r="A42" s="81" t="s">
        <v>232</v>
      </c>
    </row>
    <row r="43" spans="1:17">
      <c r="A43" s="81" t="s">
        <v>246</v>
      </c>
    </row>
    <row r="44" spans="1:17">
      <c r="A44" s="81" t="s">
        <v>247</v>
      </c>
    </row>
    <row r="45" spans="1:17">
      <c r="A45" s="81" t="s">
        <v>248</v>
      </c>
    </row>
    <row r="46" spans="1:17" hidden="1"/>
    <row r="47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00" t="s">
        <v>152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202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703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225</v>
      </c>
      <c r="B12" t="s">
        <v>225</v>
      </c>
      <c r="D12" t="s">
        <v>225</v>
      </c>
      <c r="F12" s="65">
        <v>0</v>
      </c>
      <c r="G12" t="s">
        <v>225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704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225</v>
      </c>
      <c r="B14" t="s">
        <v>225</v>
      </c>
      <c r="D14" t="s">
        <v>225</v>
      </c>
      <c r="F14" s="65">
        <v>0</v>
      </c>
      <c r="G14" t="s">
        <v>225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786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225</v>
      </c>
      <c r="B16" t="s">
        <v>225</v>
      </c>
      <c r="D16" t="s">
        <v>225</v>
      </c>
      <c r="F16" s="65">
        <v>0</v>
      </c>
      <c r="G16" t="s">
        <v>225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787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225</v>
      </c>
      <c r="B18" t="s">
        <v>225</v>
      </c>
      <c r="D18" t="s">
        <v>225</v>
      </c>
      <c r="F18" s="65">
        <v>0</v>
      </c>
      <c r="G18" t="s">
        <v>225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254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225</v>
      </c>
      <c r="B20" t="s">
        <v>225</v>
      </c>
      <c r="D20" t="s">
        <v>225</v>
      </c>
      <c r="F20" s="65">
        <v>0</v>
      </c>
      <c r="G20" t="s">
        <v>225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230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225</v>
      </c>
      <c r="B22" t="s">
        <v>225</v>
      </c>
      <c r="D22" t="s">
        <v>225</v>
      </c>
      <c r="F22" s="65">
        <v>0</v>
      </c>
      <c r="G22" t="s">
        <v>225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1" t="s">
        <v>232</v>
      </c>
    </row>
    <row r="24" spans="1:14">
      <c r="A24" s="81" t="s">
        <v>246</v>
      </c>
    </row>
    <row r="25" spans="1:14">
      <c r="A25" s="81" t="s">
        <v>247</v>
      </c>
    </row>
    <row r="26" spans="1:14">
      <c r="A26" s="81" t="s">
        <v>248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0" t="s">
        <v>155</v>
      </c>
      <c r="B5" s="101"/>
      <c r="C5" s="101"/>
      <c r="D5" s="101"/>
      <c r="E5" s="101"/>
      <c r="F5" s="101"/>
      <c r="G5" s="101"/>
      <c r="H5" s="101"/>
      <c r="I5" s="102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202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788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225</v>
      </c>
      <c r="D12" s="66">
        <v>0</v>
      </c>
      <c r="E12" t="s">
        <v>225</v>
      </c>
      <c r="F12" s="65">
        <v>0</v>
      </c>
      <c r="G12" s="66">
        <v>0</v>
      </c>
      <c r="H12" s="66">
        <v>0</v>
      </c>
    </row>
    <row r="13" spans="1:54">
      <c r="A13" s="67" t="s">
        <v>789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225</v>
      </c>
      <c r="D14" s="66">
        <v>0</v>
      </c>
      <c r="E14" t="s">
        <v>225</v>
      </c>
      <c r="F14" s="65">
        <v>0</v>
      </c>
      <c r="G14" s="66">
        <v>0</v>
      </c>
      <c r="H14" s="66">
        <v>0</v>
      </c>
    </row>
    <row r="15" spans="1:54">
      <c r="A15" s="67" t="s">
        <v>230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788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225</v>
      </c>
      <c r="D17" s="66">
        <v>0</v>
      </c>
      <c r="E17" t="s">
        <v>225</v>
      </c>
      <c r="F17" s="65">
        <v>0</v>
      </c>
      <c r="G17" s="66">
        <v>0</v>
      </c>
      <c r="H17" s="66">
        <v>0</v>
      </c>
    </row>
    <row r="18" spans="1:8">
      <c r="A18" s="67" t="s">
        <v>789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225</v>
      </c>
      <c r="D19" s="66">
        <v>0</v>
      </c>
      <c r="E19" t="s">
        <v>225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0" t="s">
        <v>161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225</v>
      </c>
      <c r="C11" t="s">
        <v>225</v>
      </c>
      <c r="D11" s="16"/>
      <c r="E11" s="66">
        <v>0</v>
      </c>
      <c r="F11" t="s">
        <v>225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230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225</v>
      </c>
      <c r="C13" t="s">
        <v>225</v>
      </c>
      <c r="D13" s="16"/>
      <c r="E13" s="66">
        <v>0</v>
      </c>
      <c r="F13" t="s">
        <v>225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0" t="s">
        <v>166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2286.6004573320001</v>
      </c>
      <c r="I9" s="64">
        <v>1</v>
      </c>
      <c r="J9" s="64">
        <v>1.66E-2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225</v>
      </c>
      <c r="B11" t="s">
        <v>225</v>
      </c>
      <c r="C11" t="s">
        <v>225</v>
      </c>
      <c r="D11" s="16"/>
      <c r="E11" s="66">
        <v>0</v>
      </c>
      <c r="F11" t="s">
        <v>225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230</v>
      </c>
      <c r="C12" s="16"/>
      <c r="D12" s="16"/>
      <c r="E12" s="16"/>
      <c r="F12" s="16"/>
      <c r="G12" s="68">
        <v>0</v>
      </c>
      <c r="H12" s="69">
        <v>2286.6004573320001</v>
      </c>
      <c r="I12" s="68">
        <v>1</v>
      </c>
      <c r="J12" s="68">
        <v>1.66E-2</v>
      </c>
    </row>
    <row r="13" spans="1:59">
      <c r="A13" t="s">
        <v>790</v>
      </c>
      <c r="B13" t="s">
        <v>791</v>
      </c>
      <c r="C13" t="s">
        <v>225</v>
      </c>
      <c r="D13" t="s">
        <v>649</v>
      </c>
      <c r="E13" s="66">
        <v>0</v>
      </c>
      <c r="F13" t="s">
        <v>105</v>
      </c>
      <c r="G13" s="66">
        <v>0</v>
      </c>
      <c r="H13" s="65">
        <v>-32.15</v>
      </c>
      <c r="I13" s="66">
        <v>-1.41E-2</v>
      </c>
      <c r="J13" s="66">
        <v>-2.0000000000000001E-4</v>
      </c>
    </row>
    <row r="14" spans="1:59">
      <c r="A14" t="s">
        <v>792</v>
      </c>
      <c r="B14" t="s">
        <v>793</v>
      </c>
      <c r="C14" t="s">
        <v>225</v>
      </c>
      <c r="D14" t="s">
        <v>649</v>
      </c>
      <c r="E14" s="66">
        <v>0</v>
      </c>
      <c r="F14" t="s">
        <v>201</v>
      </c>
      <c r="G14" s="66">
        <v>0</v>
      </c>
      <c r="H14" s="65">
        <v>46.870038137999998</v>
      </c>
      <c r="I14" s="66">
        <v>2.0500000000000001E-2</v>
      </c>
      <c r="J14" s="66">
        <v>2.9999999999999997E-4</v>
      </c>
    </row>
    <row r="15" spans="1:59">
      <c r="A15" t="s">
        <v>794</v>
      </c>
      <c r="B15" t="s">
        <v>795</v>
      </c>
      <c r="C15" t="s">
        <v>225</v>
      </c>
      <c r="D15" t="s">
        <v>649</v>
      </c>
      <c r="E15" s="66">
        <v>0</v>
      </c>
      <c r="F15" t="s">
        <v>112</v>
      </c>
      <c r="G15" s="66">
        <v>0</v>
      </c>
      <c r="H15" s="65">
        <v>-3.5135199999999998E-2</v>
      </c>
      <c r="I15" s="66">
        <v>0</v>
      </c>
      <c r="J15" s="66">
        <v>0</v>
      </c>
    </row>
    <row r="16" spans="1:59">
      <c r="A16" t="s">
        <v>796</v>
      </c>
      <c r="B16" t="s">
        <v>797</v>
      </c>
      <c r="C16" t="s">
        <v>225</v>
      </c>
      <c r="D16" t="s">
        <v>649</v>
      </c>
      <c r="E16" s="66">
        <v>0</v>
      </c>
      <c r="F16" t="s">
        <v>109</v>
      </c>
      <c r="G16" s="66">
        <v>0</v>
      </c>
      <c r="H16" s="65">
        <v>224.081438394</v>
      </c>
      <c r="I16" s="66">
        <v>9.8000000000000004E-2</v>
      </c>
      <c r="J16" s="66">
        <v>1.6000000000000001E-3</v>
      </c>
    </row>
    <row r="17" spans="1:10">
      <c r="A17" t="s">
        <v>798</v>
      </c>
      <c r="B17" t="s">
        <v>799</v>
      </c>
      <c r="C17" t="s">
        <v>225</v>
      </c>
      <c r="D17" t="s">
        <v>649</v>
      </c>
      <c r="E17" s="66">
        <v>0</v>
      </c>
      <c r="F17" t="s">
        <v>105</v>
      </c>
      <c r="G17" s="66">
        <v>0</v>
      </c>
      <c r="H17" s="65">
        <v>2047.834116</v>
      </c>
      <c r="I17" s="66">
        <v>0.89559999999999995</v>
      </c>
      <c r="J17" s="66">
        <v>1.49E-2</v>
      </c>
    </row>
    <row r="18" spans="1:10" hidden="1">
      <c r="C18" s="16"/>
      <c r="D18" s="16"/>
      <c r="E18" s="16"/>
      <c r="F18" s="16"/>
      <c r="G18" s="16"/>
    </row>
    <row r="19" spans="1:10" hidden="1">
      <c r="C19" s="16"/>
      <c r="D19" s="16"/>
      <c r="E19" s="16"/>
      <c r="F19" s="16"/>
      <c r="G19" s="16"/>
    </row>
    <row r="20" spans="1:10" hidden="1">
      <c r="C20" s="16"/>
      <c r="D20" s="16"/>
      <c r="E20" s="16"/>
      <c r="F20" s="16"/>
      <c r="G20" s="16"/>
    </row>
    <row r="21" spans="1:10" hidden="1">
      <c r="C21" s="16"/>
      <c r="D21" s="16"/>
      <c r="E21" s="16"/>
      <c r="F21" s="16"/>
      <c r="G21" s="16"/>
    </row>
    <row r="22" spans="1:10" hidden="1">
      <c r="C22" s="16"/>
      <c r="D22" s="16"/>
      <c r="E22" s="16"/>
      <c r="F22" s="16"/>
      <c r="G22" s="16"/>
    </row>
    <row r="23" spans="1:10" hidden="1">
      <c r="C23" s="16"/>
      <c r="D23" s="16"/>
      <c r="E23" s="16"/>
      <c r="F23" s="16"/>
      <c r="G23" s="16"/>
    </row>
    <row r="24" spans="1:10" hidden="1">
      <c r="C24" s="16"/>
      <c r="D24" s="16"/>
      <c r="E24" s="16"/>
      <c r="F24" s="16"/>
      <c r="G24" s="16"/>
    </row>
    <row r="25" spans="1:10" hidden="1">
      <c r="C25" s="16"/>
      <c r="D25" s="16"/>
      <c r="E25" s="16"/>
      <c r="F25" s="16"/>
      <c r="G25" s="16"/>
    </row>
    <row r="26" spans="1:10" hidden="1">
      <c r="C26" s="16"/>
      <c r="D26" s="16"/>
      <c r="E26" s="16"/>
      <c r="F26" s="16"/>
      <c r="G26" s="16"/>
    </row>
    <row r="27" spans="1:10" hidden="1">
      <c r="C27" s="16"/>
      <c r="D27" s="16"/>
      <c r="E27" s="16"/>
      <c r="F27" s="16"/>
      <c r="G27" s="16"/>
    </row>
    <row r="28" spans="1:10" hidden="1">
      <c r="C28" s="16"/>
      <c r="D28" s="16"/>
      <c r="E28" s="16"/>
      <c r="F28" s="16"/>
      <c r="G28" s="16"/>
    </row>
    <row r="29" spans="1:10" hidden="1">
      <c r="C29" s="16"/>
      <c r="D29" s="16"/>
      <c r="E29" s="16"/>
      <c r="F29" s="16"/>
      <c r="G29" s="16"/>
    </row>
    <row r="30" spans="1:10" hidden="1">
      <c r="C30" s="16"/>
      <c r="D30" s="16"/>
      <c r="E30" s="16"/>
      <c r="F30" s="16"/>
      <c r="G30" s="16"/>
    </row>
    <row r="31" spans="1:10" hidden="1">
      <c r="C31" s="16"/>
      <c r="D31" s="16"/>
      <c r="E31" s="16"/>
      <c r="F31" s="16"/>
      <c r="G31" s="16"/>
    </row>
    <row r="32" spans="1:10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00" t="s">
        <v>168</v>
      </c>
      <c r="B5" s="101"/>
      <c r="C5" s="101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</f>
        <v>866.04000000000008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202</v>
      </c>
      <c r="B10" s="69">
        <f>B11+B12+B13</f>
        <v>866.04000000000008</v>
      </c>
    </row>
    <row r="11" spans="1:16">
      <c r="A11" s="70" t="s">
        <v>800</v>
      </c>
      <c r="B11" s="70">
        <v>94.23</v>
      </c>
      <c r="C11" s="71">
        <v>44252</v>
      </c>
    </row>
    <row r="12" spans="1:16">
      <c r="A12" s="70" t="s">
        <v>801</v>
      </c>
      <c r="B12" s="70">
        <v>161.37</v>
      </c>
      <c r="C12" s="71">
        <v>44926</v>
      </c>
    </row>
    <row r="13" spans="1:16">
      <c r="A13" t="s">
        <v>740</v>
      </c>
      <c r="B13" s="65">
        <v>610.44000000000005</v>
      </c>
      <c r="C13" s="71">
        <v>45748</v>
      </c>
    </row>
    <row r="14" spans="1:16">
      <c r="A14" s="67" t="s">
        <v>230</v>
      </c>
      <c r="B14" s="69">
        <v>0</v>
      </c>
    </row>
    <row r="15" spans="1:16">
      <c r="A15" t="s">
        <v>225</v>
      </c>
      <c r="B15" s="65">
        <v>0</v>
      </c>
    </row>
    <row r="16" spans="1:16" hidden="1"/>
    <row r="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95" t="s">
        <v>172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250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225</v>
      </c>
      <c r="B12" t="s">
        <v>225</v>
      </c>
      <c r="C12" t="s">
        <v>225</v>
      </c>
      <c r="D12" t="s">
        <v>225</v>
      </c>
      <c r="G12" s="65">
        <v>0</v>
      </c>
      <c r="H12" t="s">
        <v>225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235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225</v>
      </c>
      <c r="B14" t="s">
        <v>225</v>
      </c>
      <c r="C14" t="s">
        <v>225</v>
      </c>
      <c r="D14" t="s">
        <v>225</v>
      </c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225</v>
      </c>
      <c r="B16" t="s">
        <v>225</v>
      </c>
      <c r="C16" t="s">
        <v>225</v>
      </c>
      <c r="D16" t="s">
        <v>225</v>
      </c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254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225</v>
      </c>
      <c r="B18" t="s">
        <v>225</v>
      </c>
      <c r="C18" t="s">
        <v>225</v>
      </c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225</v>
      </c>
      <c r="B21" t="s">
        <v>225</v>
      </c>
      <c r="C21" t="s">
        <v>225</v>
      </c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253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225</v>
      </c>
      <c r="B23" t="s">
        <v>225</v>
      </c>
      <c r="C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1" t="s">
        <v>232</v>
      </c>
      <c r="C24" s="14"/>
    </row>
    <row r="25" spans="1:15">
      <c r="A25" s="81" t="s">
        <v>246</v>
      </c>
      <c r="C25" s="14"/>
    </row>
    <row r="26" spans="1:15">
      <c r="A26" s="81" t="s">
        <v>248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A2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95" t="s">
        <v>176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703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225</v>
      </c>
      <c r="B12" t="s">
        <v>225</v>
      </c>
      <c r="C12" t="s">
        <v>225</v>
      </c>
      <c r="D12" t="s">
        <v>225</v>
      </c>
      <c r="G12" s="65">
        <v>0</v>
      </c>
      <c r="H12" t="s">
        <v>225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704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225</v>
      </c>
      <c r="B14" t="s">
        <v>225</v>
      </c>
      <c r="C14" t="s">
        <v>225</v>
      </c>
      <c r="D14" t="s">
        <v>225</v>
      </c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225</v>
      </c>
      <c r="B16" t="s">
        <v>225</v>
      </c>
      <c r="C16" t="s">
        <v>225</v>
      </c>
      <c r="D16" t="s">
        <v>225</v>
      </c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254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225</v>
      </c>
      <c r="B18" t="s">
        <v>225</v>
      </c>
      <c r="C18" t="s">
        <v>225</v>
      </c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225</v>
      </c>
      <c r="B21" t="s">
        <v>225</v>
      </c>
      <c r="C21" t="s">
        <v>225</v>
      </c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253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225</v>
      </c>
      <c r="B23" t="s">
        <v>225</v>
      </c>
      <c r="C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1" t="s">
        <v>232</v>
      </c>
      <c r="C24" s="14"/>
    </row>
    <row r="25" spans="1:15">
      <c r="A25" s="81" t="s">
        <v>246</v>
      </c>
      <c r="C25" s="14"/>
    </row>
    <row r="26" spans="1:15">
      <c r="A26" s="81" t="s">
        <v>248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83" t="s">
        <v>67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52" ht="27.75" customHeight="1">
      <c r="A6" s="86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9" t="s">
        <v>191</v>
      </c>
      <c r="N7" s="41" t="s">
        <v>55</v>
      </c>
      <c r="O7" s="41" t="s">
        <v>188</v>
      </c>
      <c r="P7" s="41" t="s">
        <v>56</v>
      </c>
      <c r="Q7" s="90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9.73</v>
      </c>
      <c r="H10" s="7"/>
      <c r="I10" s="7"/>
      <c r="J10" s="64">
        <v>8.3000000000000001E-3</v>
      </c>
      <c r="K10" s="63">
        <v>8999729</v>
      </c>
      <c r="L10" s="7"/>
      <c r="M10" s="63">
        <v>0</v>
      </c>
      <c r="N10" s="63">
        <v>8809.8347181000008</v>
      </c>
      <c r="O10" s="7"/>
      <c r="P10" s="64">
        <v>1</v>
      </c>
      <c r="Q10" s="64">
        <v>6.4100000000000004E-2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202</v>
      </c>
      <c r="B11" s="14"/>
      <c r="C11" s="14"/>
      <c r="G11" s="69">
        <v>9.73</v>
      </c>
      <c r="J11" s="68">
        <v>8.3000000000000001E-3</v>
      </c>
      <c r="K11" s="69">
        <v>8999729</v>
      </c>
      <c r="M11" s="69">
        <v>0</v>
      </c>
      <c r="N11" s="69">
        <v>8809.8347181000008</v>
      </c>
      <c r="P11" s="68">
        <v>1</v>
      </c>
      <c r="Q11" s="68">
        <v>6.4100000000000004E-2</v>
      </c>
    </row>
    <row r="12" spans="1:52">
      <c r="A12" s="67" t="s">
        <v>233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s="67" t="s">
        <v>234</v>
      </c>
      <c r="B13" s="14"/>
      <c r="C13" s="14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t="s">
        <v>225</v>
      </c>
      <c r="B14" t="s">
        <v>225</v>
      </c>
      <c r="C14" s="14"/>
      <c r="D14" t="s">
        <v>225</v>
      </c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N14" s="65">
        <v>0</v>
      </c>
      <c r="O14" s="66">
        <v>0</v>
      </c>
      <c r="P14" s="66">
        <v>0</v>
      </c>
      <c r="Q14" s="66">
        <v>0</v>
      </c>
    </row>
    <row r="15" spans="1:52">
      <c r="A15" s="67" t="s">
        <v>235</v>
      </c>
      <c r="B15" s="14"/>
      <c r="C15" s="14"/>
      <c r="G15" s="69">
        <v>9.73</v>
      </c>
      <c r="J15" s="68">
        <v>8.3000000000000001E-3</v>
      </c>
      <c r="K15" s="69">
        <v>8999729</v>
      </c>
      <c r="M15" s="69">
        <v>0</v>
      </c>
      <c r="N15" s="69">
        <v>8809.8347181000008</v>
      </c>
      <c r="P15" s="68">
        <v>1</v>
      </c>
      <c r="Q15" s="68">
        <v>6.4100000000000004E-2</v>
      </c>
    </row>
    <row r="16" spans="1:52">
      <c r="A16" s="67" t="s">
        <v>236</v>
      </c>
      <c r="B16" s="14"/>
      <c r="C16" s="14"/>
      <c r="G16" s="69">
        <v>0</v>
      </c>
      <c r="J16" s="68">
        <v>0</v>
      </c>
      <c r="K16" s="69">
        <v>0</v>
      </c>
      <c r="M16" s="69">
        <v>0</v>
      </c>
      <c r="N16" s="69">
        <v>0</v>
      </c>
      <c r="P16" s="68">
        <v>0</v>
      </c>
      <c r="Q16" s="68">
        <v>0</v>
      </c>
    </row>
    <row r="17" spans="1:17">
      <c r="A17" t="s">
        <v>225</v>
      </c>
      <c r="B17" t="s">
        <v>225</v>
      </c>
      <c r="C17" s="14"/>
      <c r="D17" t="s">
        <v>225</v>
      </c>
      <c r="G17" s="65">
        <v>0</v>
      </c>
      <c r="H17" t="s">
        <v>225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237</v>
      </c>
      <c r="B18" s="14"/>
      <c r="C18" s="14"/>
      <c r="G18" s="69">
        <v>0</v>
      </c>
      <c r="J18" s="68">
        <v>0</v>
      </c>
      <c r="K18" s="69">
        <v>0</v>
      </c>
      <c r="M18" s="69">
        <v>0</v>
      </c>
      <c r="N18" s="69">
        <v>0</v>
      </c>
      <c r="P18" s="68">
        <v>0</v>
      </c>
      <c r="Q18" s="68">
        <v>0</v>
      </c>
    </row>
    <row r="19" spans="1:17">
      <c r="A19" t="s">
        <v>225</v>
      </c>
      <c r="B19" t="s">
        <v>225</v>
      </c>
      <c r="C19" s="14"/>
      <c r="D19" t="s">
        <v>225</v>
      </c>
      <c r="G19" s="65">
        <v>0</v>
      </c>
      <c r="H19" t="s">
        <v>225</v>
      </c>
      <c r="I19" s="66">
        <v>0</v>
      </c>
      <c r="J19" s="66">
        <v>0</v>
      </c>
      <c r="K19" s="65">
        <v>0</v>
      </c>
      <c r="L19" s="65">
        <v>0</v>
      </c>
      <c r="N19" s="65">
        <v>0</v>
      </c>
      <c r="O19" s="66">
        <v>0</v>
      </c>
      <c r="P19" s="66">
        <v>0</v>
      </c>
      <c r="Q19" s="66">
        <v>0</v>
      </c>
    </row>
    <row r="20" spans="1:17">
      <c r="A20" s="67" t="s">
        <v>238</v>
      </c>
      <c r="B20" s="14"/>
      <c r="C20" s="14"/>
      <c r="G20" s="69">
        <v>9.73</v>
      </c>
      <c r="J20" s="68">
        <v>8.3000000000000001E-3</v>
      </c>
      <c r="K20" s="69">
        <v>8999729</v>
      </c>
      <c r="M20" s="69">
        <v>0</v>
      </c>
      <c r="N20" s="69">
        <v>8809.8347181000008</v>
      </c>
      <c r="P20" s="68">
        <v>1</v>
      </c>
      <c r="Q20" s="68">
        <v>6.4100000000000004E-2</v>
      </c>
    </row>
    <row r="21" spans="1:17">
      <c r="A21" t="s">
        <v>239</v>
      </c>
      <c r="B21" t="s">
        <v>240</v>
      </c>
      <c r="C21" t="s">
        <v>99</v>
      </c>
      <c r="D21" t="s">
        <v>241</v>
      </c>
      <c r="F21" t="s">
        <v>242</v>
      </c>
      <c r="G21" s="65">
        <v>9.73</v>
      </c>
      <c r="H21" t="s">
        <v>101</v>
      </c>
      <c r="I21" s="66">
        <v>2.9999999999999997E-4</v>
      </c>
      <c r="J21" s="66">
        <v>8.3000000000000001E-3</v>
      </c>
      <c r="K21" s="65">
        <v>8999729</v>
      </c>
      <c r="L21" s="65">
        <v>97.89</v>
      </c>
      <c r="M21" s="65">
        <v>0</v>
      </c>
      <c r="N21" s="65">
        <v>8809.8347181000008</v>
      </c>
      <c r="O21" s="66">
        <v>8.9999999999999998E-4</v>
      </c>
      <c r="P21" s="66">
        <v>1</v>
      </c>
      <c r="Q21" s="66">
        <v>6.4100000000000004E-2</v>
      </c>
    </row>
    <row r="22" spans="1:17">
      <c r="A22" s="67" t="s">
        <v>243</v>
      </c>
      <c r="B22" s="14"/>
      <c r="C22" s="14"/>
      <c r="G22" s="69">
        <v>0</v>
      </c>
      <c r="J22" s="68">
        <v>0</v>
      </c>
      <c r="K22" s="69">
        <v>0</v>
      </c>
      <c r="M22" s="69">
        <v>0</v>
      </c>
      <c r="N22" s="69">
        <v>0</v>
      </c>
      <c r="P22" s="68">
        <v>0</v>
      </c>
      <c r="Q22" s="68">
        <v>0</v>
      </c>
    </row>
    <row r="23" spans="1:17">
      <c r="A23" t="s">
        <v>225</v>
      </c>
      <c r="B23" t="s">
        <v>225</v>
      </c>
      <c r="C23" s="14"/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N23" s="65">
        <v>0</v>
      </c>
      <c r="O23" s="66">
        <v>0</v>
      </c>
      <c r="P23" s="66">
        <v>0</v>
      </c>
      <c r="Q23" s="66">
        <v>0</v>
      </c>
    </row>
    <row r="24" spans="1:17">
      <c r="A24" s="67" t="s">
        <v>230</v>
      </c>
      <c r="B24" s="14"/>
      <c r="C24" s="14"/>
      <c r="G24" s="69">
        <v>0</v>
      </c>
      <c r="J24" s="68">
        <v>0</v>
      </c>
      <c r="K24" s="69">
        <v>0</v>
      </c>
      <c r="M24" s="69">
        <v>0</v>
      </c>
      <c r="N24" s="69">
        <v>0</v>
      </c>
      <c r="P24" s="68">
        <v>0</v>
      </c>
      <c r="Q24" s="68">
        <v>0</v>
      </c>
    </row>
    <row r="25" spans="1:17">
      <c r="A25" s="67" t="s">
        <v>244</v>
      </c>
      <c r="B25" s="14"/>
      <c r="C25" s="14"/>
      <c r="G25" s="69">
        <v>0</v>
      </c>
      <c r="J25" s="68">
        <v>0</v>
      </c>
      <c r="K25" s="69">
        <v>0</v>
      </c>
      <c r="M25" s="69">
        <v>0</v>
      </c>
      <c r="N25" s="69">
        <v>0</v>
      </c>
      <c r="P25" s="68">
        <v>0</v>
      </c>
      <c r="Q25" s="68">
        <v>0</v>
      </c>
    </row>
    <row r="26" spans="1:17">
      <c r="A26" t="s">
        <v>225</v>
      </c>
      <c r="B26" t="s">
        <v>225</v>
      </c>
      <c r="C26" s="14"/>
      <c r="D26" t="s">
        <v>225</v>
      </c>
      <c r="G26" s="65">
        <v>0</v>
      </c>
      <c r="H26" t="s">
        <v>225</v>
      </c>
      <c r="I26" s="66">
        <v>0</v>
      </c>
      <c r="J26" s="66">
        <v>0</v>
      </c>
      <c r="K26" s="65">
        <v>0</v>
      </c>
      <c r="L26" s="65">
        <v>0</v>
      </c>
      <c r="N26" s="65">
        <v>0</v>
      </c>
      <c r="O26" s="66">
        <v>0</v>
      </c>
      <c r="P26" s="66">
        <v>0</v>
      </c>
      <c r="Q26" s="66">
        <v>0</v>
      </c>
    </row>
    <row r="27" spans="1:17">
      <c r="A27" s="67" t="s">
        <v>245</v>
      </c>
      <c r="B27" s="14"/>
      <c r="C27" s="14"/>
      <c r="G27" s="69">
        <v>0</v>
      </c>
      <c r="J27" s="68">
        <v>0</v>
      </c>
      <c r="K27" s="69">
        <v>0</v>
      </c>
      <c r="M27" s="69">
        <v>0</v>
      </c>
      <c r="N27" s="69">
        <v>0</v>
      </c>
      <c r="P27" s="68">
        <v>0</v>
      </c>
      <c r="Q27" s="68">
        <v>0</v>
      </c>
    </row>
    <row r="28" spans="1:17">
      <c r="A28" t="s">
        <v>225</v>
      </c>
      <c r="B28" t="s">
        <v>225</v>
      </c>
      <c r="C28" s="14"/>
      <c r="D28" t="s">
        <v>225</v>
      </c>
      <c r="G28" s="65">
        <v>0</v>
      </c>
      <c r="H28" t="s">
        <v>225</v>
      </c>
      <c r="I28" s="66">
        <v>0</v>
      </c>
      <c r="J28" s="66">
        <v>0</v>
      </c>
      <c r="K28" s="65">
        <v>0</v>
      </c>
      <c r="L28" s="65">
        <v>0</v>
      </c>
      <c r="N28" s="65">
        <v>0</v>
      </c>
      <c r="O28" s="66">
        <v>0</v>
      </c>
      <c r="P28" s="66">
        <v>0</v>
      </c>
      <c r="Q28" s="66">
        <v>0</v>
      </c>
    </row>
    <row r="29" spans="1:17">
      <c r="A29" s="81" t="s">
        <v>246</v>
      </c>
      <c r="B29" s="14"/>
      <c r="C29" s="14"/>
    </row>
    <row r="30" spans="1:17">
      <c r="A30" s="81" t="s">
        <v>247</v>
      </c>
      <c r="B30" s="14"/>
      <c r="C30" s="14"/>
    </row>
    <row r="31" spans="1:17">
      <c r="A31" s="81" t="s">
        <v>248</v>
      </c>
      <c r="B31" s="14"/>
      <c r="C31" s="14"/>
    </row>
    <row r="32" spans="1:17">
      <c r="A32" s="81" t="s">
        <v>249</v>
      </c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95" t="s">
        <v>178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202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703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225</v>
      </c>
      <c r="B12" t="s">
        <v>225</v>
      </c>
      <c r="C12" t="s">
        <v>225</v>
      </c>
      <c r="D12" t="s">
        <v>225</v>
      </c>
      <c r="E12" s="13"/>
      <c r="F12" s="13"/>
      <c r="G12" s="65">
        <v>0</v>
      </c>
      <c r="H12" t="s">
        <v>225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704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225</v>
      </c>
      <c r="B14" t="s">
        <v>225</v>
      </c>
      <c r="C14" t="s">
        <v>225</v>
      </c>
      <c r="D14" t="s">
        <v>225</v>
      </c>
      <c r="E14" s="13"/>
      <c r="F14" s="13"/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251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225</v>
      </c>
      <c r="B16" t="s">
        <v>225</v>
      </c>
      <c r="C16" t="s">
        <v>225</v>
      </c>
      <c r="D16" t="s">
        <v>225</v>
      </c>
      <c r="E16" s="13"/>
      <c r="F16" s="13"/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254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225</v>
      </c>
      <c r="B18" t="s">
        <v>225</v>
      </c>
      <c r="C18" t="s">
        <v>225</v>
      </c>
      <c r="D18" t="s">
        <v>225</v>
      </c>
      <c r="E18" s="13"/>
      <c r="F18" s="13"/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230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252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225</v>
      </c>
      <c r="B21" t="s">
        <v>225</v>
      </c>
      <c r="C21" t="s">
        <v>225</v>
      </c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253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225</v>
      </c>
      <c r="B23" t="s">
        <v>225</v>
      </c>
      <c r="C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1" t="s">
        <v>232</v>
      </c>
      <c r="C24" s="14"/>
    </row>
    <row r="25" spans="1:22">
      <c r="A25" s="81" t="s">
        <v>246</v>
      </c>
      <c r="C25" s="14"/>
    </row>
    <row r="26" spans="1:22">
      <c r="A26" s="81" t="s">
        <v>247</v>
      </c>
      <c r="C26" s="14"/>
    </row>
    <row r="27" spans="1:22">
      <c r="A27" s="81" t="s">
        <v>248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82" t="s">
        <v>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BO5" s="16"/>
    </row>
    <row r="6" spans="1:67" ht="26.25" customHeight="1">
      <c r="A6" s="82" t="s">
        <v>81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J6" s="16"/>
      <c r="BO6" s="16"/>
    </row>
    <row r="7" spans="1:67" s="16" customFormat="1" ht="20.25">
      <c r="A7" s="93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9" t="s">
        <v>191</v>
      </c>
      <c r="Q7" s="43" t="s">
        <v>55</v>
      </c>
      <c r="R7" s="43" t="s">
        <v>72</v>
      </c>
      <c r="S7" s="43" t="s">
        <v>56</v>
      </c>
      <c r="T7" s="94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202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250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225</v>
      </c>
      <c r="B13" t="s">
        <v>225</v>
      </c>
      <c r="C13" s="14"/>
      <c r="D13" s="14"/>
      <c r="E13" s="14"/>
      <c r="F13" t="s">
        <v>225</v>
      </c>
      <c r="G13" t="s">
        <v>225</v>
      </c>
      <c r="J13" s="65">
        <v>0</v>
      </c>
      <c r="K13" t="s">
        <v>225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235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225</v>
      </c>
      <c r="B15" t="s">
        <v>225</v>
      </c>
      <c r="C15" s="14"/>
      <c r="D15" s="14"/>
      <c r="E15" s="14"/>
      <c r="F15" t="s">
        <v>225</v>
      </c>
      <c r="G15" t="s">
        <v>225</v>
      </c>
      <c r="J15" s="65">
        <v>0</v>
      </c>
      <c r="K15" t="s">
        <v>225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251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225</v>
      </c>
      <c r="B17" t="s">
        <v>225</v>
      </c>
      <c r="C17" s="14"/>
      <c r="D17" s="14"/>
      <c r="E17" s="14"/>
      <c r="F17" t="s">
        <v>225</v>
      </c>
      <c r="G17" t="s">
        <v>225</v>
      </c>
      <c r="J17" s="65">
        <v>0</v>
      </c>
      <c r="K17" t="s">
        <v>225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230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252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225</v>
      </c>
      <c r="B20" t="s">
        <v>225</v>
      </c>
      <c r="C20" s="14"/>
      <c r="D20" s="14"/>
      <c r="E20" s="14"/>
      <c r="F20" t="s">
        <v>225</v>
      </c>
      <c r="G20" t="s">
        <v>225</v>
      </c>
      <c r="J20" s="65">
        <v>0</v>
      </c>
      <c r="K20" t="s">
        <v>225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253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225</v>
      </c>
      <c r="B22" t="s">
        <v>225</v>
      </c>
      <c r="C22" s="14"/>
      <c r="D22" s="14"/>
      <c r="E22" s="14"/>
      <c r="F22" t="s">
        <v>225</v>
      </c>
      <c r="G22" t="s">
        <v>225</v>
      </c>
      <c r="J22" s="65">
        <v>0</v>
      </c>
      <c r="K22" t="s">
        <v>225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1" t="s">
        <v>232</v>
      </c>
      <c r="B23" s="14"/>
      <c r="C23" s="14"/>
      <c r="D23" s="14"/>
      <c r="E23" s="14"/>
      <c r="F23" s="14"/>
    </row>
    <row r="24" spans="1:20">
      <c r="A24" s="81" t="s">
        <v>246</v>
      </c>
      <c r="B24" s="14"/>
      <c r="C24" s="14"/>
      <c r="D24" s="14"/>
      <c r="E24" s="14"/>
      <c r="F24" s="14"/>
    </row>
    <row r="25" spans="1:20">
      <c r="A25" s="81" t="s">
        <v>247</v>
      </c>
      <c r="B25" s="14"/>
      <c r="C25" s="14"/>
      <c r="D25" s="14"/>
      <c r="E25" s="14"/>
      <c r="F25" s="14"/>
    </row>
    <row r="26" spans="1:20">
      <c r="A26" s="81" t="s">
        <v>248</v>
      </c>
      <c r="B26" s="14"/>
      <c r="C26" s="14"/>
      <c r="D26" s="14"/>
      <c r="E26" s="14"/>
      <c r="F26" s="14"/>
    </row>
    <row r="27" spans="1:20">
      <c r="A27" s="81" t="s">
        <v>249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65" ht="26.25" customHeight="1">
      <c r="A6" s="95" t="s">
        <v>88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9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H10" s="14"/>
      <c r="BI10" s="16"/>
      <c r="BJ10" s="14"/>
      <c r="BM10" s="14"/>
    </row>
    <row r="11" spans="1:65">
      <c r="A11" s="67" t="s">
        <v>202</v>
      </c>
      <c r="B11" s="14"/>
      <c r="C11" s="14"/>
      <c r="D11" s="14"/>
      <c r="E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5">
      <c r="A12" s="67" t="s">
        <v>250</v>
      </c>
      <c r="B12" s="14"/>
      <c r="C12" s="14"/>
      <c r="D12" s="14"/>
      <c r="E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5">
      <c r="A13" t="s">
        <v>225</v>
      </c>
      <c r="B13" t="s">
        <v>225</v>
      </c>
      <c r="C13" s="14"/>
      <c r="D13" s="14"/>
      <c r="E13" s="14"/>
      <c r="F13" t="s">
        <v>225</v>
      </c>
      <c r="G13" t="s">
        <v>225</v>
      </c>
      <c r="J13" s="65">
        <v>0</v>
      </c>
      <c r="K13" t="s">
        <v>225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5">
      <c r="A14" s="67" t="s">
        <v>235</v>
      </c>
      <c r="B14" s="14"/>
      <c r="C14" s="14"/>
      <c r="D14" s="14"/>
      <c r="E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5">
      <c r="A15" t="s">
        <v>225</v>
      </c>
      <c r="B15" t="s">
        <v>225</v>
      </c>
      <c r="C15" s="14"/>
      <c r="D15" s="14"/>
      <c r="E15" s="14"/>
      <c r="F15" t="s">
        <v>225</v>
      </c>
      <c r="G15" t="s">
        <v>225</v>
      </c>
      <c r="J15" s="65">
        <v>0</v>
      </c>
      <c r="K15" t="s">
        <v>225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5">
      <c r="A16" s="67" t="s">
        <v>251</v>
      </c>
      <c r="B16" s="14"/>
      <c r="C16" s="14"/>
      <c r="D16" s="14"/>
      <c r="E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225</v>
      </c>
      <c r="B17" t="s">
        <v>225</v>
      </c>
      <c r="C17" s="14"/>
      <c r="D17" s="14"/>
      <c r="E17" s="14"/>
      <c r="F17" t="s">
        <v>225</v>
      </c>
      <c r="G17" t="s">
        <v>225</v>
      </c>
      <c r="J17" s="65">
        <v>0</v>
      </c>
      <c r="K17" t="s">
        <v>225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254</v>
      </c>
      <c r="B18" s="14"/>
      <c r="C18" s="14"/>
      <c r="D18" s="14"/>
      <c r="E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t="s">
        <v>225</v>
      </c>
      <c r="B19" t="s">
        <v>225</v>
      </c>
      <c r="C19" s="14"/>
      <c r="D19" s="14"/>
      <c r="E19" s="14"/>
      <c r="F19" t="s">
        <v>225</v>
      </c>
      <c r="G19" t="s">
        <v>225</v>
      </c>
      <c r="J19" s="65">
        <v>0</v>
      </c>
      <c r="K19" t="s">
        <v>225</v>
      </c>
      <c r="L19" s="66">
        <v>0</v>
      </c>
      <c r="M19" s="66">
        <v>0</v>
      </c>
      <c r="N19" s="65">
        <v>0</v>
      </c>
      <c r="O19" s="65">
        <v>0</v>
      </c>
      <c r="Q19" s="65">
        <v>0</v>
      </c>
      <c r="R19" s="66">
        <v>0</v>
      </c>
      <c r="S19" s="66">
        <v>0</v>
      </c>
      <c r="T19" s="66">
        <v>0</v>
      </c>
    </row>
    <row r="20" spans="1:20">
      <c r="A20" s="67" t="s">
        <v>230</v>
      </c>
      <c r="B20" s="14"/>
      <c r="C20" s="14"/>
      <c r="D20" s="14"/>
      <c r="E20" s="14"/>
      <c r="J20" s="69">
        <v>0</v>
      </c>
      <c r="M20" s="68">
        <v>0</v>
      </c>
      <c r="N20" s="69">
        <v>0</v>
      </c>
      <c r="P20" s="69">
        <v>0</v>
      </c>
      <c r="Q20" s="69">
        <v>0</v>
      </c>
      <c r="S20" s="68">
        <v>0</v>
      </c>
      <c r="T20" s="68">
        <v>0</v>
      </c>
    </row>
    <row r="21" spans="1:20">
      <c r="A21" s="67" t="s">
        <v>252</v>
      </c>
      <c r="B21" s="14"/>
      <c r="C21" s="14"/>
      <c r="D21" s="14"/>
      <c r="E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225</v>
      </c>
      <c r="B22" t="s">
        <v>225</v>
      </c>
      <c r="C22" s="14"/>
      <c r="D22" s="14"/>
      <c r="E22" s="14"/>
      <c r="F22" t="s">
        <v>225</v>
      </c>
      <c r="G22" t="s">
        <v>225</v>
      </c>
      <c r="J22" s="65">
        <v>0</v>
      </c>
      <c r="K22" t="s">
        <v>225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67" t="s">
        <v>253</v>
      </c>
      <c r="B23" s="14"/>
      <c r="C23" s="14"/>
      <c r="D23" s="14"/>
      <c r="E23" s="14"/>
      <c r="J23" s="69">
        <v>0</v>
      </c>
      <c r="M23" s="68">
        <v>0</v>
      </c>
      <c r="N23" s="69">
        <v>0</v>
      </c>
      <c r="P23" s="69">
        <v>0</v>
      </c>
      <c r="Q23" s="69">
        <v>0</v>
      </c>
      <c r="S23" s="68">
        <v>0</v>
      </c>
      <c r="T23" s="68">
        <v>0</v>
      </c>
    </row>
    <row r="24" spans="1:20">
      <c r="A24" t="s">
        <v>225</v>
      </c>
      <c r="B24" t="s">
        <v>225</v>
      </c>
      <c r="C24" s="14"/>
      <c r="D24" s="14"/>
      <c r="E24" s="14"/>
      <c r="F24" t="s">
        <v>225</v>
      </c>
      <c r="G24" t="s">
        <v>225</v>
      </c>
      <c r="J24" s="65">
        <v>0</v>
      </c>
      <c r="K24" t="s">
        <v>225</v>
      </c>
      <c r="L24" s="66">
        <v>0</v>
      </c>
      <c r="M24" s="66">
        <v>0</v>
      </c>
      <c r="N24" s="65">
        <v>0</v>
      </c>
      <c r="O24" s="65">
        <v>0</v>
      </c>
      <c r="Q24" s="65">
        <v>0</v>
      </c>
      <c r="R24" s="66">
        <v>0</v>
      </c>
      <c r="S24" s="66">
        <v>0</v>
      </c>
      <c r="T24" s="66">
        <v>0</v>
      </c>
    </row>
    <row r="25" spans="1:20">
      <c r="A25" s="81" t="s">
        <v>232</v>
      </c>
      <c r="B25" s="14"/>
      <c r="C25" s="14"/>
      <c r="D25" s="14"/>
      <c r="E25" s="14"/>
    </row>
    <row r="26" spans="1:20">
      <c r="A26" s="81" t="s">
        <v>246</v>
      </c>
      <c r="B26" s="14"/>
      <c r="C26" s="14"/>
      <c r="D26" s="14"/>
      <c r="E26" s="14"/>
    </row>
    <row r="27" spans="1:20">
      <c r="A27" s="81" t="s">
        <v>247</v>
      </c>
      <c r="B27" s="14"/>
      <c r="C27" s="14"/>
      <c r="D27" s="14"/>
      <c r="E27" s="14"/>
    </row>
    <row r="28" spans="1:20">
      <c r="A28" s="81" t="s">
        <v>248</v>
      </c>
      <c r="B28" s="14"/>
      <c r="C28" s="14"/>
      <c r="D28" s="14"/>
      <c r="E28" s="14"/>
    </row>
    <row r="29" spans="1:20">
      <c r="A29" s="81" t="s">
        <v>249</v>
      </c>
      <c r="B29" s="14"/>
      <c r="C29" s="14"/>
      <c r="D29" s="14"/>
      <c r="E29" s="14"/>
    </row>
    <row r="30" spans="1:20" hidden="1"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50.7109375" style="13" customWidth="1"/>
    <col min="2" max="2" width="14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BI5" s="16"/>
    </row>
    <row r="6" spans="1:61" ht="26.25" customHeight="1">
      <c r="A6" s="95" t="s">
        <v>90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E6" s="16"/>
      <c r="BI6" s="16"/>
    </row>
    <row r="7" spans="1:61" s="16" customFormat="1" ht="20.25">
      <c r="A7" s="40" t="s">
        <v>47</v>
      </c>
      <c r="B7" s="41" t="s">
        <v>48</v>
      </c>
      <c r="C7" s="98" t="s">
        <v>69</v>
      </c>
      <c r="D7" s="98" t="s">
        <v>82</v>
      </c>
      <c r="E7" s="98" t="s">
        <v>49</v>
      </c>
      <c r="F7" s="98" t="s">
        <v>83</v>
      </c>
      <c r="G7" s="98" t="s">
        <v>52</v>
      </c>
      <c r="H7" s="89" t="s">
        <v>186</v>
      </c>
      <c r="I7" s="89" t="s">
        <v>187</v>
      </c>
      <c r="J7" s="89" t="s">
        <v>191</v>
      </c>
      <c r="K7" s="89" t="s">
        <v>55</v>
      </c>
      <c r="L7" s="89" t="s">
        <v>72</v>
      </c>
      <c r="M7" s="89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3458858.33</v>
      </c>
      <c r="I10" s="7"/>
      <c r="J10" s="63">
        <v>25.984639999999999</v>
      </c>
      <c r="K10" s="63">
        <v>42348.292847810997</v>
      </c>
      <c r="L10" s="7"/>
      <c r="M10" s="64">
        <v>1</v>
      </c>
      <c r="N10" s="64">
        <v>0.30790000000000001</v>
      </c>
      <c r="BE10" s="14"/>
      <c r="BF10" s="16"/>
      <c r="BG10" s="14"/>
      <c r="BI10" s="14"/>
    </row>
    <row r="11" spans="1:61">
      <c r="A11" s="67" t="s">
        <v>202</v>
      </c>
      <c r="D11" s="14"/>
      <c r="E11" s="14"/>
      <c r="F11" s="14"/>
      <c r="H11" s="69">
        <v>3395470.33</v>
      </c>
      <c r="J11" s="69">
        <v>24.64678</v>
      </c>
      <c r="K11" s="69">
        <v>30536.660070000002</v>
      </c>
      <c r="M11" s="68">
        <v>0.72109999999999996</v>
      </c>
      <c r="N11" s="68">
        <v>0.222</v>
      </c>
    </row>
    <row r="12" spans="1:61">
      <c r="A12" s="67" t="s">
        <v>255</v>
      </c>
      <c r="D12" s="14"/>
      <c r="E12" s="14"/>
      <c r="F12" s="14"/>
      <c r="H12" s="69">
        <v>622497.72</v>
      </c>
      <c r="J12" s="69">
        <v>0</v>
      </c>
      <c r="K12" s="69">
        <v>13317.852612000001</v>
      </c>
      <c r="M12" s="68">
        <v>0.3145</v>
      </c>
      <c r="N12" s="68">
        <v>9.6799999999999997E-2</v>
      </c>
    </row>
    <row r="13" spans="1:61">
      <c r="A13" t="s">
        <v>256</v>
      </c>
      <c r="B13" t="s">
        <v>257</v>
      </c>
      <c r="C13" t="s">
        <v>99</v>
      </c>
      <c r="D13" t="s">
        <v>122</v>
      </c>
      <c r="E13" t="s">
        <v>258</v>
      </c>
      <c r="F13" t="s">
        <v>259</v>
      </c>
      <c r="G13" t="s">
        <v>101</v>
      </c>
      <c r="H13" s="65">
        <v>6563</v>
      </c>
      <c r="I13" s="65">
        <v>4828</v>
      </c>
      <c r="J13" s="65">
        <v>0</v>
      </c>
      <c r="K13" s="65">
        <v>316.86164000000002</v>
      </c>
      <c r="L13" s="66">
        <v>1E-4</v>
      </c>
      <c r="M13" s="66">
        <v>7.4999999999999997E-3</v>
      </c>
      <c r="N13" s="66">
        <v>2.3E-3</v>
      </c>
    </row>
    <row r="14" spans="1:61">
      <c r="A14" t="s">
        <v>260</v>
      </c>
      <c r="B14" t="s">
        <v>261</v>
      </c>
      <c r="C14" t="s">
        <v>99</v>
      </c>
      <c r="D14" t="s">
        <v>122</v>
      </c>
      <c r="E14" t="s">
        <v>262</v>
      </c>
      <c r="F14" t="s">
        <v>263</v>
      </c>
      <c r="G14" t="s">
        <v>101</v>
      </c>
      <c r="H14" s="65">
        <v>69652</v>
      </c>
      <c r="I14" s="65">
        <v>2442</v>
      </c>
      <c r="J14" s="65">
        <v>0</v>
      </c>
      <c r="K14" s="65">
        <v>1700.90184</v>
      </c>
      <c r="L14" s="66">
        <v>2.9999999999999997E-4</v>
      </c>
      <c r="M14" s="66">
        <v>4.02E-2</v>
      </c>
      <c r="N14" s="66">
        <v>1.24E-2</v>
      </c>
    </row>
    <row r="15" spans="1:61">
      <c r="A15" t="s">
        <v>264</v>
      </c>
      <c r="B15" t="s">
        <v>265</v>
      </c>
      <c r="C15" t="s">
        <v>99</v>
      </c>
      <c r="D15" t="s">
        <v>122</v>
      </c>
      <c r="E15" t="s">
        <v>266</v>
      </c>
      <c r="F15" t="s">
        <v>267</v>
      </c>
      <c r="G15" t="s">
        <v>101</v>
      </c>
      <c r="H15" s="65">
        <v>4414</v>
      </c>
      <c r="I15" s="65">
        <v>8514</v>
      </c>
      <c r="J15" s="65">
        <v>0</v>
      </c>
      <c r="K15" s="65">
        <v>375.80795999999998</v>
      </c>
      <c r="L15" s="66">
        <v>0</v>
      </c>
      <c r="M15" s="66">
        <v>8.8999999999999999E-3</v>
      </c>
      <c r="N15" s="66">
        <v>2.7000000000000001E-3</v>
      </c>
    </row>
    <row r="16" spans="1:61">
      <c r="A16" t="s">
        <v>268</v>
      </c>
      <c r="B16" t="s">
        <v>269</v>
      </c>
      <c r="C16" t="s">
        <v>99</v>
      </c>
      <c r="D16" t="s">
        <v>122</v>
      </c>
      <c r="E16" t="s">
        <v>270</v>
      </c>
      <c r="F16" t="s">
        <v>267</v>
      </c>
      <c r="G16" t="s">
        <v>101</v>
      </c>
      <c r="H16" s="65">
        <v>107257</v>
      </c>
      <c r="I16" s="65">
        <v>1236</v>
      </c>
      <c r="J16" s="65">
        <v>0</v>
      </c>
      <c r="K16" s="65">
        <v>1325.69652</v>
      </c>
      <c r="L16" s="66">
        <v>1E-4</v>
      </c>
      <c r="M16" s="66">
        <v>3.1300000000000001E-2</v>
      </c>
      <c r="N16" s="66">
        <v>9.5999999999999992E-3</v>
      </c>
    </row>
    <row r="17" spans="1:14">
      <c r="A17" t="s">
        <v>271</v>
      </c>
      <c r="B17" t="s">
        <v>272</v>
      </c>
      <c r="C17" t="s">
        <v>99</v>
      </c>
      <c r="D17" t="s">
        <v>122</v>
      </c>
      <c r="E17" t="s">
        <v>273</v>
      </c>
      <c r="F17" t="s">
        <v>267</v>
      </c>
      <c r="G17" t="s">
        <v>101</v>
      </c>
      <c r="H17" s="65">
        <v>92273</v>
      </c>
      <c r="I17" s="65">
        <v>1890</v>
      </c>
      <c r="J17" s="65">
        <v>0</v>
      </c>
      <c r="K17" s="65">
        <v>1743.9597000000001</v>
      </c>
      <c r="L17" s="66">
        <v>1E-4</v>
      </c>
      <c r="M17" s="66">
        <v>4.1200000000000001E-2</v>
      </c>
      <c r="N17" s="66">
        <v>1.2699999999999999E-2</v>
      </c>
    </row>
    <row r="18" spans="1:14">
      <c r="A18" t="s">
        <v>274</v>
      </c>
      <c r="B18" t="s">
        <v>275</v>
      </c>
      <c r="C18" t="s">
        <v>99</v>
      </c>
      <c r="D18" t="s">
        <v>122</v>
      </c>
      <c r="E18" t="s">
        <v>276</v>
      </c>
      <c r="F18" t="s">
        <v>267</v>
      </c>
      <c r="G18" t="s">
        <v>101</v>
      </c>
      <c r="H18" s="65">
        <v>32777</v>
      </c>
      <c r="I18" s="65">
        <v>2199</v>
      </c>
      <c r="J18" s="65">
        <v>0</v>
      </c>
      <c r="K18" s="65">
        <v>720.76622999999995</v>
      </c>
      <c r="L18" s="66">
        <v>0</v>
      </c>
      <c r="M18" s="66">
        <v>1.7000000000000001E-2</v>
      </c>
      <c r="N18" s="66">
        <v>5.1999999999999998E-3</v>
      </c>
    </row>
    <row r="19" spans="1:14">
      <c r="A19" t="s">
        <v>277</v>
      </c>
      <c r="B19" t="s">
        <v>278</v>
      </c>
      <c r="C19" t="s">
        <v>99</v>
      </c>
      <c r="D19" t="s">
        <v>122</v>
      </c>
      <c r="E19" t="s">
        <v>279</v>
      </c>
      <c r="F19" t="s">
        <v>280</v>
      </c>
      <c r="G19" t="s">
        <v>101</v>
      </c>
      <c r="H19" s="65">
        <v>11351</v>
      </c>
      <c r="I19" s="65">
        <v>3400</v>
      </c>
      <c r="J19" s="65">
        <v>0</v>
      </c>
      <c r="K19" s="65">
        <v>385.93400000000003</v>
      </c>
      <c r="L19" s="66">
        <v>1E-4</v>
      </c>
      <c r="M19" s="66">
        <v>9.1000000000000004E-3</v>
      </c>
      <c r="N19" s="66">
        <v>2.8E-3</v>
      </c>
    </row>
    <row r="20" spans="1:14">
      <c r="A20" t="s">
        <v>281</v>
      </c>
      <c r="B20" t="s">
        <v>282</v>
      </c>
      <c r="C20" t="s">
        <v>99</v>
      </c>
      <c r="D20" t="s">
        <v>122</v>
      </c>
      <c r="E20" t="s">
        <v>283</v>
      </c>
      <c r="F20" t="s">
        <v>284</v>
      </c>
      <c r="G20" t="s">
        <v>101</v>
      </c>
      <c r="H20" s="65">
        <v>28320</v>
      </c>
      <c r="I20" s="65">
        <v>2480</v>
      </c>
      <c r="J20" s="65">
        <v>0</v>
      </c>
      <c r="K20" s="65">
        <v>702.33600000000001</v>
      </c>
      <c r="L20" s="66">
        <v>1E-4</v>
      </c>
      <c r="M20" s="66">
        <v>1.66E-2</v>
      </c>
      <c r="N20" s="66">
        <v>5.1000000000000004E-3</v>
      </c>
    </row>
    <row r="21" spans="1:14">
      <c r="A21" t="s">
        <v>285</v>
      </c>
      <c r="B21" t="s">
        <v>286</v>
      </c>
      <c r="C21" t="s">
        <v>99</v>
      </c>
      <c r="D21" t="s">
        <v>122</v>
      </c>
      <c r="E21" t="s">
        <v>287</v>
      </c>
      <c r="F21" t="s">
        <v>288</v>
      </c>
      <c r="G21" t="s">
        <v>101</v>
      </c>
      <c r="H21" s="65">
        <v>15029.72</v>
      </c>
      <c r="I21" s="65">
        <v>4870</v>
      </c>
      <c r="J21" s="65">
        <v>0</v>
      </c>
      <c r="K21" s="65">
        <v>731.94736399999999</v>
      </c>
      <c r="L21" s="66">
        <v>1E-4</v>
      </c>
      <c r="M21" s="66">
        <v>1.7299999999999999E-2</v>
      </c>
      <c r="N21" s="66">
        <v>5.3E-3</v>
      </c>
    </row>
    <row r="22" spans="1:14">
      <c r="A22" t="s">
        <v>289</v>
      </c>
      <c r="B22" t="s">
        <v>290</v>
      </c>
      <c r="C22" t="s">
        <v>99</v>
      </c>
      <c r="D22" t="s">
        <v>122</v>
      </c>
      <c r="E22" t="s">
        <v>291</v>
      </c>
      <c r="F22" t="s">
        <v>288</v>
      </c>
      <c r="G22" t="s">
        <v>101</v>
      </c>
      <c r="H22" s="65">
        <v>17857</v>
      </c>
      <c r="I22" s="65">
        <v>828</v>
      </c>
      <c r="J22" s="65">
        <v>0</v>
      </c>
      <c r="K22" s="65">
        <v>147.85596000000001</v>
      </c>
      <c r="L22" s="66">
        <v>0</v>
      </c>
      <c r="M22" s="66">
        <v>3.5000000000000001E-3</v>
      </c>
      <c r="N22" s="66">
        <v>1.1000000000000001E-3</v>
      </c>
    </row>
    <row r="23" spans="1:14">
      <c r="A23" t="s">
        <v>292</v>
      </c>
      <c r="B23" t="s">
        <v>293</v>
      </c>
      <c r="C23" t="s">
        <v>99</v>
      </c>
      <c r="D23" t="s">
        <v>122</v>
      </c>
      <c r="E23" t="s">
        <v>294</v>
      </c>
      <c r="F23" t="s">
        <v>288</v>
      </c>
      <c r="G23" t="s">
        <v>101</v>
      </c>
      <c r="H23" s="65">
        <v>6791</v>
      </c>
      <c r="I23" s="65">
        <v>17450</v>
      </c>
      <c r="J23" s="65">
        <v>0</v>
      </c>
      <c r="K23" s="65">
        <v>1185.0295000000001</v>
      </c>
      <c r="L23" s="66">
        <v>1E-4</v>
      </c>
      <c r="M23" s="66">
        <v>2.8000000000000001E-2</v>
      </c>
      <c r="N23" s="66">
        <v>8.6E-3</v>
      </c>
    </row>
    <row r="24" spans="1:14">
      <c r="A24" t="s">
        <v>295</v>
      </c>
      <c r="B24" t="s">
        <v>296</v>
      </c>
      <c r="C24" t="s">
        <v>99</v>
      </c>
      <c r="D24" t="s">
        <v>122</v>
      </c>
      <c r="E24" t="s">
        <v>297</v>
      </c>
      <c r="F24" t="s">
        <v>298</v>
      </c>
      <c r="G24" t="s">
        <v>101</v>
      </c>
      <c r="H24" s="65">
        <v>11620</v>
      </c>
      <c r="I24" s="65">
        <v>3055</v>
      </c>
      <c r="J24" s="65">
        <v>0</v>
      </c>
      <c r="K24" s="65">
        <v>354.99099999999999</v>
      </c>
      <c r="L24" s="66">
        <v>0</v>
      </c>
      <c r="M24" s="66">
        <v>8.3999999999999995E-3</v>
      </c>
      <c r="N24" s="66">
        <v>2.5999999999999999E-3</v>
      </c>
    </row>
    <row r="25" spans="1:14">
      <c r="A25" t="s">
        <v>299</v>
      </c>
      <c r="B25" t="s">
        <v>300</v>
      </c>
      <c r="C25" t="s">
        <v>99</v>
      </c>
      <c r="D25" t="s">
        <v>122</v>
      </c>
      <c r="E25" t="s">
        <v>301</v>
      </c>
      <c r="F25" t="s">
        <v>298</v>
      </c>
      <c r="G25" t="s">
        <v>101</v>
      </c>
      <c r="H25" s="65">
        <v>4064</v>
      </c>
      <c r="I25" s="65">
        <v>14360</v>
      </c>
      <c r="J25" s="65">
        <v>0</v>
      </c>
      <c r="K25" s="65">
        <v>583.59040000000005</v>
      </c>
      <c r="L25" s="66">
        <v>0</v>
      </c>
      <c r="M25" s="66">
        <v>1.38E-2</v>
      </c>
      <c r="N25" s="66">
        <v>4.1999999999999997E-3</v>
      </c>
    </row>
    <row r="26" spans="1:14">
      <c r="A26" t="s">
        <v>302</v>
      </c>
      <c r="B26" t="s">
        <v>303</v>
      </c>
      <c r="C26" t="s">
        <v>99</v>
      </c>
      <c r="D26" t="s">
        <v>122</v>
      </c>
      <c r="E26" t="s">
        <v>304</v>
      </c>
      <c r="F26" t="s">
        <v>128</v>
      </c>
      <c r="G26" t="s">
        <v>101</v>
      </c>
      <c r="H26" s="65">
        <v>2627</v>
      </c>
      <c r="I26" s="65">
        <v>90000</v>
      </c>
      <c r="J26" s="65">
        <v>0</v>
      </c>
      <c r="K26" s="65">
        <v>2364.3000000000002</v>
      </c>
      <c r="L26" s="66">
        <v>0</v>
      </c>
      <c r="M26" s="66">
        <v>5.5800000000000002E-2</v>
      </c>
      <c r="N26" s="66">
        <v>1.72E-2</v>
      </c>
    </row>
    <row r="27" spans="1:14">
      <c r="A27" t="s">
        <v>305</v>
      </c>
      <c r="B27" t="s">
        <v>306</v>
      </c>
      <c r="C27" t="s">
        <v>99</v>
      </c>
      <c r="D27" t="s">
        <v>122</v>
      </c>
      <c r="E27" t="s">
        <v>307</v>
      </c>
      <c r="F27" t="s">
        <v>131</v>
      </c>
      <c r="G27" t="s">
        <v>101</v>
      </c>
      <c r="H27" s="65">
        <v>211902</v>
      </c>
      <c r="I27" s="65">
        <v>319.89999999999998</v>
      </c>
      <c r="J27" s="65">
        <v>0</v>
      </c>
      <c r="K27" s="65">
        <v>677.87449800000002</v>
      </c>
      <c r="L27" s="66">
        <v>1E-4</v>
      </c>
      <c r="M27" s="66">
        <v>1.6E-2</v>
      </c>
      <c r="N27" s="66">
        <v>4.8999999999999998E-3</v>
      </c>
    </row>
    <row r="28" spans="1:14">
      <c r="A28" s="67" t="s">
        <v>308</v>
      </c>
      <c r="D28" s="14"/>
      <c r="E28" s="14"/>
      <c r="F28" s="14"/>
      <c r="H28" s="69">
        <v>1832947.25</v>
      </c>
      <c r="J28" s="69">
        <v>18.25216</v>
      </c>
      <c r="K28" s="69">
        <v>11907.428222799999</v>
      </c>
      <c r="M28" s="68">
        <v>0.28120000000000001</v>
      </c>
      <c r="N28" s="68">
        <v>8.6599999999999996E-2</v>
      </c>
    </row>
    <row r="29" spans="1:14">
      <c r="A29" t="s">
        <v>309</v>
      </c>
      <c r="B29" t="s">
        <v>310</v>
      </c>
      <c r="C29" t="s">
        <v>99</v>
      </c>
      <c r="D29" t="s">
        <v>122</v>
      </c>
      <c r="E29" t="s">
        <v>311</v>
      </c>
      <c r="F29" t="s">
        <v>100</v>
      </c>
      <c r="G29" t="s">
        <v>101</v>
      </c>
      <c r="H29" s="65">
        <v>1758</v>
      </c>
      <c r="I29" s="65">
        <v>32240</v>
      </c>
      <c r="J29" s="65">
        <v>0</v>
      </c>
      <c r="K29" s="65">
        <v>566.77919999999995</v>
      </c>
      <c r="L29" s="66">
        <v>1E-4</v>
      </c>
      <c r="M29" s="66">
        <v>1.34E-2</v>
      </c>
      <c r="N29" s="66">
        <v>4.1000000000000003E-3</v>
      </c>
    </row>
    <row r="30" spans="1:14">
      <c r="A30" t="s">
        <v>312</v>
      </c>
      <c r="B30" t="s">
        <v>313</v>
      </c>
      <c r="C30" t="s">
        <v>99</v>
      </c>
      <c r="D30" t="s">
        <v>122</v>
      </c>
      <c r="E30" t="s">
        <v>314</v>
      </c>
      <c r="F30" t="s">
        <v>315</v>
      </c>
      <c r="G30" t="s">
        <v>101</v>
      </c>
      <c r="H30" s="65">
        <v>1122652</v>
      </c>
      <c r="I30" s="65">
        <v>72.8</v>
      </c>
      <c r="J30" s="65">
        <v>0</v>
      </c>
      <c r="K30" s="65">
        <v>817.29065600000001</v>
      </c>
      <c r="L30" s="66">
        <v>4.0000000000000002E-4</v>
      </c>
      <c r="M30" s="66">
        <v>1.9300000000000001E-2</v>
      </c>
      <c r="N30" s="66">
        <v>5.8999999999999999E-3</v>
      </c>
    </row>
    <row r="31" spans="1:14">
      <c r="A31" t="s">
        <v>316</v>
      </c>
      <c r="B31" t="s">
        <v>317</v>
      </c>
      <c r="C31" t="s">
        <v>99</v>
      </c>
      <c r="D31" t="s">
        <v>122</v>
      </c>
      <c r="E31" t="s">
        <v>318</v>
      </c>
      <c r="F31" t="s">
        <v>319</v>
      </c>
      <c r="G31" t="s">
        <v>101</v>
      </c>
      <c r="H31" s="65">
        <v>3846</v>
      </c>
      <c r="I31" s="65">
        <v>13070</v>
      </c>
      <c r="J31" s="65">
        <v>0</v>
      </c>
      <c r="K31" s="65">
        <v>502.67219999999998</v>
      </c>
      <c r="L31" s="66">
        <v>2.9999999999999997E-4</v>
      </c>
      <c r="M31" s="66">
        <v>1.1900000000000001E-2</v>
      </c>
      <c r="N31" s="66">
        <v>3.7000000000000002E-3</v>
      </c>
    </row>
    <row r="32" spans="1:14">
      <c r="A32" t="s">
        <v>320</v>
      </c>
      <c r="B32" t="s">
        <v>321</v>
      </c>
      <c r="C32" t="s">
        <v>99</v>
      </c>
      <c r="D32" t="s">
        <v>122</v>
      </c>
      <c r="E32" t="s">
        <v>322</v>
      </c>
      <c r="F32" t="s">
        <v>319</v>
      </c>
      <c r="G32" t="s">
        <v>101</v>
      </c>
      <c r="H32" s="65">
        <v>860</v>
      </c>
      <c r="I32" s="65">
        <v>14960</v>
      </c>
      <c r="J32" s="65">
        <v>0</v>
      </c>
      <c r="K32" s="65">
        <v>128.65600000000001</v>
      </c>
      <c r="L32" s="66">
        <v>0</v>
      </c>
      <c r="M32" s="66">
        <v>3.0000000000000001E-3</v>
      </c>
      <c r="N32" s="66">
        <v>8.9999999999999998E-4</v>
      </c>
    </row>
    <row r="33" spans="1:14">
      <c r="A33" t="s">
        <v>323</v>
      </c>
      <c r="B33" t="s">
        <v>324</v>
      </c>
      <c r="C33" t="s">
        <v>99</v>
      </c>
      <c r="D33" t="s">
        <v>122</v>
      </c>
      <c r="E33" t="s">
        <v>325</v>
      </c>
      <c r="F33" t="s">
        <v>111</v>
      </c>
      <c r="G33" t="s">
        <v>101</v>
      </c>
      <c r="H33" s="65">
        <v>1569</v>
      </c>
      <c r="I33" s="65">
        <v>21410</v>
      </c>
      <c r="J33" s="65">
        <v>0</v>
      </c>
      <c r="K33" s="65">
        <v>335.92290000000003</v>
      </c>
      <c r="L33" s="66">
        <v>2.0000000000000001E-4</v>
      </c>
      <c r="M33" s="66">
        <v>7.9000000000000008E-3</v>
      </c>
      <c r="N33" s="66">
        <v>2.3999999999999998E-3</v>
      </c>
    </row>
    <row r="34" spans="1:14">
      <c r="A34" t="s">
        <v>326</v>
      </c>
      <c r="B34" t="s">
        <v>327</v>
      </c>
      <c r="C34" t="s">
        <v>99</v>
      </c>
      <c r="D34" t="s">
        <v>122</v>
      </c>
      <c r="E34" t="s">
        <v>328</v>
      </c>
      <c r="F34" t="s">
        <v>280</v>
      </c>
      <c r="G34" t="s">
        <v>101</v>
      </c>
      <c r="H34" s="65">
        <v>5837</v>
      </c>
      <c r="I34" s="65">
        <v>10000</v>
      </c>
      <c r="J34" s="65">
        <v>0</v>
      </c>
      <c r="K34" s="65">
        <v>583.70000000000005</v>
      </c>
      <c r="L34" s="66">
        <v>2.9999999999999997E-4</v>
      </c>
      <c r="M34" s="66">
        <v>1.38E-2</v>
      </c>
      <c r="N34" s="66">
        <v>4.1999999999999997E-3</v>
      </c>
    </row>
    <row r="35" spans="1:14">
      <c r="A35" t="s">
        <v>329</v>
      </c>
      <c r="B35" t="s">
        <v>330</v>
      </c>
      <c r="C35" t="s">
        <v>99</v>
      </c>
      <c r="D35" t="s">
        <v>122</v>
      </c>
      <c r="E35" t="s">
        <v>331</v>
      </c>
      <c r="F35" t="s">
        <v>280</v>
      </c>
      <c r="G35" t="s">
        <v>101</v>
      </c>
      <c r="H35" s="65">
        <v>42784</v>
      </c>
      <c r="I35" s="65">
        <v>388</v>
      </c>
      <c r="J35" s="65">
        <v>4.2727399999999998</v>
      </c>
      <c r="K35" s="65">
        <v>170.27466000000001</v>
      </c>
      <c r="L35" s="66">
        <v>0</v>
      </c>
      <c r="M35" s="66">
        <v>4.0000000000000001E-3</v>
      </c>
      <c r="N35" s="66">
        <v>1.1999999999999999E-3</v>
      </c>
    </row>
    <row r="36" spans="1:14">
      <c r="A36" t="s">
        <v>332</v>
      </c>
      <c r="B36" t="s">
        <v>333</v>
      </c>
      <c r="C36" t="s">
        <v>99</v>
      </c>
      <c r="D36" t="s">
        <v>122</v>
      </c>
      <c r="E36" t="s">
        <v>334</v>
      </c>
      <c r="F36" t="s">
        <v>280</v>
      </c>
      <c r="G36" t="s">
        <v>101</v>
      </c>
      <c r="H36" s="65">
        <v>67215.7</v>
      </c>
      <c r="I36" s="65">
        <v>62.9</v>
      </c>
      <c r="J36" s="65">
        <v>5.9130500000000001</v>
      </c>
      <c r="K36" s="65">
        <v>48.191725300000002</v>
      </c>
      <c r="L36" s="66">
        <v>0</v>
      </c>
      <c r="M36" s="66">
        <v>1.1000000000000001E-3</v>
      </c>
      <c r="N36" s="66">
        <v>4.0000000000000002E-4</v>
      </c>
    </row>
    <row r="37" spans="1:14">
      <c r="A37" t="s">
        <v>335</v>
      </c>
      <c r="B37" t="s">
        <v>336</v>
      </c>
      <c r="C37" t="s">
        <v>99</v>
      </c>
      <c r="D37" t="s">
        <v>122</v>
      </c>
      <c r="E37" t="s">
        <v>337</v>
      </c>
      <c r="F37" t="s">
        <v>280</v>
      </c>
      <c r="G37" t="s">
        <v>101</v>
      </c>
      <c r="H37" s="65">
        <v>158346</v>
      </c>
      <c r="I37" s="65">
        <v>122</v>
      </c>
      <c r="J37" s="65">
        <v>0</v>
      </c>
      <c r="K37" s="65">
        <v>193.18212</v>
      </c>
      <c r="L37" s="66">
        <v>1E-4</v>
      </c>
      <c r="M37" s="66">
        <v>4.5999999999999999E-3</v>
      </c>
      <c r="N37" s="66">
        <v>1.4E-3</v>
      </c>
    </row>
    <row r="38" spans="1:14">
      <c r="A38" t="s">
        <v>338</v>
      </c>
      <c r="B38" t="s">
        <v>339</v>
      </c>
      <c r="C38" t="s">
        <v>99</v>
      </c>
      <c r="D38" t="s">
        <v>122</v>
      </c>
      <c r="E38" t="s">
        <v>340</v>
      </c>
      <c r="F38" t="s">
        <v>341</v>
      </c>
      <c r="G38" t="s">
        <v>101</v>
      </c>
      <c r="H38" s="65">
        <v>9199</v>
      </c>
      <c r="I38" s="65">
        <v>7132</v>
      </c>
      <c r="J38" s="65">
        <v>0</v>
      </c>
      <c r="K38" s="65">
        <v>656.07267999999999</v>
      </c>
      <c r="L38" s="66">
        <v>2.0000000000000001E-4</v>
      </c>
      <c r="M38" s="66">
        <v>1.55E-2</v>
      </c>
      <c r="N38" s="66">
        <v>4.7999999999999996E-3</v>
      </c>
    </row>
    <row r="39" spans="1:14">
      <c r="A39" t="s">
        <v>342</v>
      </c>
      <c r="B39" t="s">
        <v>343</v>
      </c>
      <c r="C39" t="s">
        <v>99</v>
      </c>
      <c r="D39" t="s">
        <v>122</v>
      </c>
      <c r="E39" t="s">
        <v>344</v>
      </c>
      <c r="F39" t="s">
        <v>345</v>
      </c>
      <c r="G39" t="s">
        <v>101</v>
      </c>
      <c r="H39" s="65">
        <v>1757</v>
      </c>
      <c r="I39" s="65">
        <v>34570</v>
      </c>
      <c r="J39" s="65">
        <v>0</v>
      </c>
      <c r="K39" s="65">
        <v>607.39490000000001</v>
      </c>
      <c r="L39" s="66">
        <v>1E-4</v>
      </c>
      <c r="M39" s="66">
        <v>1.43E-2</v>
      </c>
      <c r="N39" s="66">
        <v>4.4000000000000003E-3</v>
      </c>
    </row>
    <row r="40" spans="1:14">
      <c r="A40" t="s">
        <v>346</v>
      </c>
      <c r="B40" t="s">
        <v>347</v>
      </c>
      <c r="C40" t="s">
        <v>99</v>
      </c>
      <c r="D40" t="s">
        <v>122</v>
      </c>
      <c r="E40" t="s">
        <v>348</v>
      </c>
      <c r="F40" t="s">
        <v>284</v>
      </c>
      <c r="G40" t="s">
        <v>101</v>
      </c>
      <c r="H40" s="65">
        <v>495</v>
      </c>
      <c r="I40" s="65">
        <v>15310</v>
      </c>
      <c r="J40" s="65">
        <v>0</v>
      </c>
      <c r="K40" s="65">
        <v>75.784499999999994</v>
      </c>
      <c r="L40" s="66">
        <v>0</v>
      </c>
      <c r="M40" s="66">
        <v>1.8E-3</v>
      </c>
      <c r="N40" s="66">
        <v>5.9999999999999995E-4</v>
      </c>
    </row>
    <row r="41" spans="1:14">
      <c r="A41" t="s">
        <v>349</v>
      </c>
      <c r="B41" t="s">
        <v>350</v>
      </c>
      <c r="C41" t="s">
        <v>99</v>
      </c>
      <c r="D41" t="s">
        <v>122</v>
      </c>
      <c r="E41" t="s">
        <v>351</v>
      </c>
      <c r="F41" t="s">
        <v>352</v>
      </c>
      <c r="G41" t="s">
        <v>101</v>
      </c>
      <c r="H41" s="65">
        <v>14911</v>
      </c>
      <c r="I41" s="65">
        <v>2598</v>
      </c>
      <c r="J41" s="65">
        <v>0</v>
      </c>
      <c r="K41" s="65">
        <v>387.38778000000002</v>
      </c>
      <c r="L41" s="66">
        <v>2.9999999999999997E-4</v>
      </c>
      <c r="M41" s="66">
        <v>9.1000000000000004E-3</v>
      </c>
      <c r="N41" s="66">
        <v>2.8E-3</v>
      </c>
    </row>
    <row r="42" spans="1:14">
      <c r="A42" t="s">
        <v>353</v>
      </c>
      <c r="B42" t="s">
        <v>354</v>
      </c>
      <c r="C42" t="s">
        <v>99</v>
      </c>
      <c r="D42" t="s">
        <v>122</v>
      </c>
      <c r="E42" t="s">
        <v>355</v>
      </c>
      <c r="F42" t="s">
        <v>352</v>
      </c>
      <c r="G42" t="s">
        <v>101</v>
      </c>
      <c r="H42" s="65">
        <v>55</v>
      </c>
      <c r="I42" s="65">
        <v>29780</v>
      </c>
      <c r="J42" s="65">
        <v>0</v>
      </c>
      <c r="K42" s="65">
        <v>16.379000000000001</v>
      </c>
      <c r="L42" s="66">
        <v>0</v>
      </c>
      <c r="M42" s="66">
        <v>4.0000000000000002E-4</v>
      </c>
      <c r="N42" s="66">
        <v>1E-4</v>
      </c>
    </row>
    <row r="43" spans="1:14">
      <c r="A43" t="s">
        <v>356</v>
      </c>
      <c r="B43" t="s">
        <v>357</v>
      </c>
      <c r="C43" t="s">
        <v>99</v>
      </c>
      <c r="D43" t="s">
        <v>122</v>
      </c>
      <c r="E43" t="s">
        <v>358</v>
      </c>
      <c r="F43" t="s">
        <v>352</v>
      </c>
      <c r="G43" t="s">
        <v>101</v>
      </c>
      <c r="H43" s="65">
        <v>12394</v>
      </c>
      <c r="I43" s="65">
        <v>2097</v>
      </c>
      <c r="J43" s="65">
        <v>3.7181999999999999</v>
      </c>
      <c r="K43" s="65">
        <v>263.62038000000001</v>
      </c>
      <c r="L43" s="66">
        <v>1E-4</v>
      </c>
      <c r="M43" s="66">
        <v>6.1999999999999998E-3</v>
      </c>
      <c r="N43" s="66">
        <v>1.9E-3</v>
      </c>
    </row>
    <row r="44" spans="1:14">
      <c r="A44" t="s">
        <v>359</v>
      </c>
      <c r="B44" t="s">
        <v>360</v>
      </c>
      <c r="C44" t="s">
        <v>99</v>
      </c>
      <c r="D44" t="s">
        <v>122</v>
      </c>
      <c r="E44" t="s">
        <v>361</v>
      </c>
      <c r="F44" t="s">
        <v>288</v>
      </c>
      <c r="G44" t="s">
        <v>101</v>
      </c>
      <c r="H44" s="65">
        <v>42900</v>
      </c>
      <c r="I44" s="65">
        <v>2618</v>
      </c>
      <c r="J44" s="65">
        <v>0</v>
      </c>
      <c r="K44" s="65">
        <v>1123.1220000000001</v>
      </c>
      <c r="L44" s="66">
        <v>2.0000000000000001E-4</v>
      </c>
      <c r="M44" s="66">
        <v>2.6499999999999999E-2</v>
      </c>
      <c r="N44" s="66">
        <v>8.2000000000000007E-3</v>
      </c>
    </row>
    <row r="45" spans="1:14">
      <c r="A45" t="s">
        <v>362</v>
      </c>
      <c r="B45" t="s">
        <v>363</v>
      </c>
      <c r="C45" t="s">
        <v>99</v>
      </c>
      <c r="D45" t="s">
        <v>122</v>
      </c>
      <c r="E45" t="s">
        <v>364</v>
      </c>
      <c r="F45" t="s">
        <v>288</v>
      </c>
      <c r="G45" t="s">
        <v>101</v>
      </c>
      <c r="H45" s="65">
        <v>2012</v>
      </c>
      <c r="I45" s="65">
        <v>9780</v>
      </c>
      <c r="J45" s="65">
        <v>0</v>
      </c>
      <c r="K45" s="65">
        <v>196.77359999999999</v>
      </c>
      <c r="L45" s="66">
        <v>1E-4</v>
      </c>
      <c r="M45" s="66">
        <v>4.5999999999999999E-3</v>
      </c>
      <c r="N45" s="66">
        <v>1.4E-3</v>
      </c>
    </row>
    <row r="46" spans="1:14">
      <c r="A46" t="s">
        <v>365</v>
      </c>
      <c r="B46" t="s">
        <v>366</v>
      </c>
      <c r="C46" t="s">
        <v>99</v>
      </c>
      <c r="D46" t="s">
        <v>122</v>
      </c>
      <c r="E46" t="s">
        <v>367</v>
      </c>
      <c r="F46" t="s">
        <v>288</v>
      </c>
      <c r="G46" t="s">
        <v>101</v>
      </c>
      <c r="H46" s="65">
        <v>107203</v>
      </c>
      <c r="I46" s="65">
        <v>724.8</v>
      </c>
      <c r="J46" s="65">
        <v>0</v>
      </c>
      <c r="K46" s="65">
        <v>777.00734399999999</v>
      </c>
      <c r="L46" s="66">
        <v>5.0000000000000001E-4</v>
      </c>
      <c r="M46" s="66">
        <v>1.83E-2</v>
      </c>
      <c r="N46" s="66">
        <v>5.5999999999999999E-3</v>
      </c>
    </row>
    <row r="47" spans="1:14">
      <c r="A47" t="s">
        <v>368</v>
      </c>
      <c r="B47" t="s">
        <v>369</v>
      </c>
      <c r="C47" t="s">
        <v>99</v>
      </c>
      <c r="D47" t="s">
        <v>122</v>
      </c>
      <c r="E47" t="s">
        <v>370</v>
      </c>
      <c r="F47" t="s">
        <v>371</v>
      </c>
      <c r="G47" t="s">
        <v>101</v>
      </c>
      <c r="H47" s="65">
        <v>7436</v>
      </c>
      <c r="I47" s="65">
        <v>8839</v>
      </c>
      <c r="J47" s="65">
        <v>0</v>
      </c>
      <c r="K47" s="65">
        <v>657.26804000000004</v>
      </c>
      <c r="L47" s="66">
        <v>1E-4</v>
      </c>
      <c r="M47" s="66">
        <v>1.55E-2</v>
      </c>
      <c r="N47" s="66">
        <v>4.7999999999999996E-3</v>
      </c>
    </row>
    <row r="48" spans="1:14">
      <c r="A48" t="s">
        <v>372</v>
      </c>
      <c r="B48" t="s">
        <v>373</v>
      </c>
      <c r="C48" t="s">
        <v>99</v>
      </c>
      <c r="D48" t="s">
        <v>122</v>
      </c>
      <c r="E48" t="s">
        <v>374</v>
      </c>
      <c r="F48" t="s">
        <v>371</v>
      </c>
      <c r="G48" t="s">
        <v>101</v>
      </c>
      <c r="H48" s="65">
        <v>26930</v>
      </c>
      <c r="I48" s="65">
        <v>2097</v>
      </c>
      <c r="J48" s="65">
        <v>0</v>
      </c>
      <c r="K48" s="65">
        <v>564.72209999999995</v>
      </c>
      <c r="L48" s="66">
        <v>5.0000000000000001E-4</v>
      </c>
      <c r="M48" s="66">
        <v>1.3299999999999999E-2</v>
      </c>
      <c r="N48" s="66">
        <v>4.1000000000000003E-3</v>
      </c>
    </row>
    <row r="49" spans="1:14">
      <c r="A49" t="s">
        <v>375</v>
      </c>
      <c r="B49" t="s">
        <v>376</v>
      </c>
      <c r="C49" t="s">
        <v>99</v>
      </c>
      <c r="D49" t="s">
        <v>122</v>
      </c>
      <c r="E49" t="s">
        <v>377</v>
      </c>
      <c r="F49" t="s">
        <v>124</v>
      </c>
      <c r="G49" t="s">
        <v>101</v>
      </c>
      <c r="H49" s="65">
        <v>1033</v>
      </c>
      <c r="I49" s="65">
        <v>26800</v>
      </c>
      <c r="J49" s="65">
        <v>0</v>
      </c>
      <c r="K49" s="65">
        <v>276.84399999999999</v>
      </c>
      <c r="L49" s="66">
        <v>1E-4</v>
      </c>
      <c r="M49" s="66">
        <v>6.4999999999999997E-3</v>
      </c>
      <c r="N49" s="66">
        <v>2E-3</v>
      </c>
    </row>
    <row r="50" spans="1:14">
      <c r="A50" t="s">
        <v>378</v>
      </c>
      <c r="B50" t="s">
        <v>379</v>
      </c>
      <c r="C50" t="s">
        <v>99</v>
      </c>
      <c r="D50" t="s">
        <v>122</v>
      </c>
      <c r="E50" t="s">
        <v>380</v>
      </c>
      <c r="F50" t="s">
        <v>124</v>
      </c>
      <c r="G50" t="s">
        <v>101</v>
      </c>
      <c r="H50" s="65">
        <v>127250</v>
      </c>
      <c r="I50" s="65">
        <v>670</v>
      </c>
      <c r="J50" s="65">
        <v>0</v>
      </c>
      <c r="K50" s="65">
        <v>852.57500000000005</v>
      </c>
      <c r="L50" s="66">
        <v>2.0000000000000001E-4</v>
      </c>
      <c r="M50" s="66">
        <v>2.01E-2</v>
      </c>
      <c r="N50" s="66">
        <v>6.1999999999999998E-3</v>
      </c>
    </row>
    <row r="51" spans="1:14">
      <c r="A51" t="s">
        <v>381</v>
      </c>
      <c r="B51" t="s">
        <v>382</v>
      </c>
      <c r="C51" t="s">
        <v>99</v>
      </c>
      <c r="D51" t="s">
        <v>122</v>
      </c>
      <c r="E51" t="s">
        <v>383</v>
      </c>
      <c r="F51" t="s">
        <v>384</v>
      </c>
      <c r="G51" t="s">
        <v>101</v>
      </c>
      <c r="H51" s="65">
        <v>2292</v>
      </c>
      <c r="I51" s="65">
        <v>15240</v>
      </c>
      <c r="J51" s="65">
        <v>0</v>
      </c>
      <c r="K51" s="65">
        <v>349.30079999999998</v>
      </c>
      <c r="L51" s="66">
        <v>1E-4</v>
      </c>
      <c r="M51" s="66">
        <v>8.2000000000000007E-3</v>
      </c>
      <c r="N51" s="66">
        <v>2.5000000000000001E-3</v>
      </c>
    </row>
    <row r="52" spans="1:14">
      <c r="A52" t="s">
        <v>385</v>
      </c>
      <c r="B52" t="s">
        <v>386</v>
      </c>
      <c r="C52" t="s">
        <v>99</v>
      </c>
      <c r="D52" t="s">
        <v>122</v>
      </c>
      <c r="E52" t="s">
        <v>387</v>
      </c>
      <c r="F52" t="s">
        <v>127</v>
      </c>
      <c r="G52" t="s">
        <v>101</v>
      </c>
      <c r="H52" s="65">
        <v>25981</v>
      </c>
      <c r="I52" s="65">
        <v>1681</v>
      </c>
      <c r="J52" s="65">
        <v>4.3481699999999996</v>
      </c>
      <c r="K52" s="65">
        <v>441.08877999999999</v>
      </c>
      <c r="L52" s="66">
        <v>1E-4</v>
      </c>
      <c r="M52" s="66">
        <v>1.04E-2</v>
      </c>
      <c r="N52" s="66">
        <v>3.2000000000000002E-3</v>
      </c>
    </row>
    <row r="53" spans="1:14">
      <c r="A53" t="s">
        <v>388</v>
      </c>
      <c r="B53" t="s">
        <v>389</v>
      </c>
      <c r="C53" t="s">
        <v>99</v>
      </c>
      <c r="D53" t="s">
        <v>122</v>
      </c>
      <c r="E53" t="s">
        <v>390</v>
      </c>
      <c r="F53" t="s">
        <v>127</v>
      </c>
      <c r="G53" t="s">
        <v>101</v>
      </c>
      <c r="H53" s="65">
        <v>27273.55</v>
      </c>
      <c r="I53" s="65">
        <v>1085</v>
      </c>
      <c r="J53" s="65">
        <v>0</v>
      </c>
      <c r="K53" s="65">
        <v>295.91801750000002</v>
      </c>
      <c r="L53" s="66">
        <v>1E-4</v>
      </c>
      <c r="M53" s="66">
        <v>7.0000000000000001E-3</v>
      </c>
      <c r="N53" s="66">
        <v>2.2000000000000001E-3</v>
      </c>
    </row>
    <row r="54" spans="1:14">
      <c r="A54" t="s">
        <v>391</v>
      </c>
      <c r="B54" t="s">
        <v>392</v>
      </c>
      <c r="C54" t="s">
        <v>99</v>
      </c>
      <c r="D54" t="s">
        <v>122</v>
      </c>
      <c r="E54" t="s">
        <v>393</v>
      </c>
      <c r="F54" t="s">
        <v>127</v>
      </c>
      <c r="G54" t="s">
        <v>101</v>
      </c>
      <c r="H54" s="65">
        <v>1257</v>
      </c>
      <c r="I54" s="65">
        <v>58800</v>
      </c>
      <c r="J54" s="65">
        <v>0</v>
      </c>
      <c r="K54" s="65">
        <v>739.11599999999999</v>
      </c>
      <c r="L54" s="66">
        <v>5.0000000000000001E-4</v>
      </c>
      <c r="M54" s="66">
        <v>1.7500000000000002E-2</v>
      </c>
      <c r="N54" s="66">
        <v>5.4000000000000003E-3</v>
      </c>
    </row>
    <row r="55" spans="1:14">
      <c r="A55" t="s">
        <v>394</v>
      </c>
      <c r="B55" t="s">
        <v>395</v>
      </c>
      <c r="C55" t="s">
        <v>99</v>
      </c>
      <c r="D55" t="s">
        <v>122</v>
      </c>
      <c r="E55" t="s">
        <v>396</v>
      </c>
      <c r="F55" t="s">
        <v>131</v>
      </c>
      <c r="G55" t="s">
        <v>101</v>
      </c>
      <c r="H55" s="65">
        <v>17701</v>
      </c>
      <c r="I55" s="65">
        <v>1584</v>
      </c>
      <c r="J55" s="65">
        <v>0</v>
      </c>
      <c r="K55" s="65">
        <v>280.38384000000002</v>
      </c>
      <c r="L55" s="66">
        <v>1E-4</v>
      </c>
      <c r="M55" s="66">
        <v>6.6E-3</v>
      </c>
      <c r="N55" s="66">
        <v>2E-3</v>
      </c>
    </row>
    <row r="56" spans="1:14">
      <c r="A56" s="67" t="s">
        <v>397</v>
      </c>
      <c r="D56" s="14"/>
      <c r="E56" s="14"/>
      <c r="F56" s="14"/>
      <c r="H56" s="69">
        <v>940025.36</v>
      </c>
      <c r="J56" s="69">
        <v>6.3946199999999997</v>
      </c>
      <c r="K56" s="69">
        <v>5311.3792352</v>
      </c>
      <c r="M56" s="68">
        <v>0.12540000000000001</v>
      </c>
      <c r="N56" s="68">
        <v>3.8600000000000002E-2</v>
      </c>
    </row>
    <row r="57" spans="1:14">
      <c r="A57" t="s">
        <v>398</v>
      </c>
      <c r="B57" t="s">
        <v>399</v>
      </c>
      <c r="C57" t="s">
        <v>99</v>
      </c>
      <c r="D57" t="s">
        <v>122</v>
      </c>
      <c r="E57" t="s">
        <v>400</v>
      </c>
      <c r="F57" t="s">
        <v>259</v>
      </c>
      <c r="G57" t="s">
        <v>101</v>
      </c>
      <c r="H57" s="65">
        <v>20708</v>
      </c>
      <c r="I57" s="65">
        <v>1348</v>
      </c>
      <c r="J57" s="65">
        <v>0</v>
      </c>
      <c r="K57" s="65">
        <v>279.14384000000001</v>
      </c>
      <c r="L57" s="66">
        <v>2.0000000000000001E-4</v>
      </c>
      <c r="M57" s="66">
        <v>6.6E-3</v>
      </c>
      <c r="N57" s="66">
        <v>2E-3</v>
      </c>
    </row>
    <row r="58" spans="1:14">
      <c r="A58" t="s">
        <v>401</v>
      </c>
      <c r="B58" t="s">
        <v>402</v>
      </c>
      <c r="C58" t="s">
        <v>99</v>
      </c>
      <c r="D58" t="s">
        <v>122</v>
      </c>
      <c r="E58" t="s">
        <v>403</v>
      </c>
      <c r="F58" t="s">
        <v>259</v>
      </c>
      <c r="G58" t="s">
        <v>101</v>
      </c>
      <c r="H58" s="65">
        <v>22038</v>
      </c>
      <c r="I58" s="65">
        <v>748.4</v>
      </c>
      <c r="J58" s="65">
        <v>0</v>
      </c>
      <c r="K58" s="65">
        <v>164.93239199999999</v>
      </c>
      <c r="L58" s="66">
        <v>2.9999999999999997E-4</v>
      </c>
      <c r="M58" s="66">
        <v>3.8999999999999998E-3</v>
      </c>
      <c r="N58" s="66">
        <v>1.1999999999999999E-3</v>
      </c>
    </row>
    <row r="59" spans="1:14">
      <c r="A59" t="s">
        <v>404</v>
      </c>
      <c r="B59" t="s">
        <v>405</v>
      </c>
      <c r="C59" t="s">
        <v>99</v>
      </c>
      <c r="D59" t="s">
        <v>122</v>
      </c>
      <c r="E59" t="s">
        <v>406</v>
      </c>
      <c r="F59" t="s">
        <v>259</v>
      </c>
      <c r="G59" t="s">
        <v>101</v>
      </c>
      <c r="H59" s="65">
        <v>17087</v>
      </c>
      <c r="I59" s="65">
        <v>864.1</v>
      </c>
      <c r="J59" s="65">
        <v>0</v>
      </c>
      <c r="K59" s="65">
        <v>147.64876699999999</v>
      </c>
      <c r="L59" s="66">
        <v>1.1000000000000001E-3</v>
      </c>
      <c r="M59" s="66">
        <v>3.5000000000000001E-3</v>
      </c>
      <c r="N59" s="66">
        <v>1.1000000000000001E-3</v>
      </c>
    </row>
    <row r="60" spans="1:14">
      <c r="A60" t="s">
        <v>407</v>
      </c>
      <c r="B60" t="s">
        <v>408</v>
      </c>
      <c r="C60" t="s">
        <v>99</v>
      </c>
      <c r="D60" t="s">
        <v>122</v>
      </c>
      <c r="E60" t="s">
        <v>409</v>
      </c>
      <c r="F60" t="s">
        <v>315</v>
      </c>
      <c r="G60" t="s">
        <v>101</v>
      </c>
      <c r="H60" s="65">
        <v>42583.06</v>
      </c>
      <c r="I60" s="65">
        <v>2751</v>
      </c>
      <c r="J60" s="65">
        <v>0</v>
      </c>
      <c r="K60" s="65">
        <v>1171.4599806000001</v>
      </c>
      <c r="L60" s="66">
        <v>2.9999999999999997E-4</v>
      </c>
      <c r="M60" s="66">
        <v>2.7699999999999999E-2</v>
      </c>
      <c r="N60" s="66">
        <v>8.5000000000000006E-3</v>
      </c>
    </row>
    <row r="61" spans="1:14">
      <c r="A61" t="s">
        <v>410</v>
      </c>
      <c r="B61" t="s">
        <v>411</v>
      </c>
      <c r="C61" t="s">
        <v>99</v>
      </c>
      <c r="D61" t="s">
        <v>122</v>
      </c>
      <c r="E61" t="s">
        <v>412</v>
      </c>
      <c r="F61" t="s">
        <v>413</v>
      </c>
      <c r="G61" t="s">
        <v>101</v>
      </c>
      <c r="H61" s="65">
        <v>25000</v>
      </c>
      <c r="I61" s="65">
        <v>1001</v>
      </c>
      <c r="J61" s="65">
        <v>0</v>
      </c>
      <c r="K61" s="65">
        <v>250.25</v>
      </c>
      <c r="L61" s="66">
        <v>6.1999999999999998E-3</v>
      </c>
      <c r="M61" s="66">
        <v>5.8999999999999999E-3</v>
      </c>
      <c r="N61" s="66">
        <v>1.8E-3</v>
      </c>
    </row>
    <row r="62" spans="1:14">
      <c r="A62" t="s">
        <v>414</v>
      </c>
      <c r="B62" t="s">
        <v>415</v>
      </c>
      <c r="C62" t="s">
        <v>99</v>
      </c>
      <c r="D62" t="s">
        <v>122</v>
      </c>
      <c r="E62" t="s">
        <v>416</v>
      </c>
      <c r="F62" t="s">
        <v>319</v>
      </c>
      <c r="G62" t="s">
        <v>101</v>
      </c>
      <c r="H62" s="65">
        <v>30150</v>
      </c>
      <c r="I62" s="65">
        <v>391.8</v>
      </c>
      <c r="J62" s="65">
        <v>0</v>
      </c>
      <c r="K62" s="65">
        <v>118.1277</v>
      </c>
      <c r="L62" s="66">
        <v>8.0000000000000004E-4</v>
      </c>
      <c r="M62" s="66">
        <v>2.8E-3</v>
      </c>
      <c r="N62" s="66">
        <v>8.9999999999999998E-4</v>
      </c>
    </row>
    <row r="63" spans="1:14">
      <c r="A63" t="s">
        <v>417</v>
      </c>
      <c r="B63" t="s">
        <v>418</v>
      </c>
      <c r="C63" t="s">
        <v>99</v>
      </c>
      <c r="D63" t="s">
        <v>122</v>
      </c>
      <c r="E63" t="s">
        <v>419</v>
      </c>
      <c r="F63" t="s">
        <v>319</v>
      </c>
      <c r="G63" t="s">
        <v>101</v>
      </c>
      <c r="H63" s="65">
        <v>27694</v>
      </c>
      <c r="I63" s="65">
        <v>1781</v>
      </c>
      <c r="J63" s="65">
        <v>0</v>
      </c>
      <c r="K63" s="65">
        <v>493.23014000000001</v>
      </c>
      <c r="L63" s="66">
        <v>5.0000000000000001E-4</v>
      </c>
      <c r="M63" s="66">
        <v>1.1599999999999999E-2</v>
      </c>
      <c r="N63" s="66">
        <v>3.5999999999999999E-3</v>
      </c>
    </row>
    <row r="64" spans="1:14">
      <c r="A64" t="s">
        <v>420</v>
      </c>
      <c r="B64" t="s">
        <v>421</v>
      </c>
      <c r="C64" t="s">
        <v>99</v>
      </c>
      <c r="D64" t="s">
        <v>122</v>
      </c>
      <c r="E64" t="s">
        <v>422</v>
      </c>
      <c r="F64" t="s">
        <v>423</v>
      </c>
      <c r="G64" t="s">
        <v>101</v>
      </c>
      <c r="H64" s="65">
        <v>103000</v>
      </c>
      <c r="I64" s="65">
        <v>138.1</v>
      </c>
      <c r="J64" s="65">
        <v>0</v>
      </c>
      <c r="K64" s="65">
        <v>142.24299999999999</v>
      </c>
      <c r="L64" s="66">
        <v>1.4E-3</v>
      </c>
      <c r="M64" s="66">
        <v>3.3999999999999998E-3</v>
      </c>
      <c r="N64" s="66">
        <v>1E-3</v>
      </c>
    </row>
    <row r="65" spans="1:14">
      <c r="A65" t="s">
        <v>424</v>
      </c>
      <c r="B65" t="s">
        <v>425</v>
      </c>
      <c r="C65" t="s">
        <v>99</v>
      </c>
      <c r="D65" t="s">
        <v>122</v>
      </c>
      <c r="E65" t="s">
        <v>426</v>
      </c>
      <c r="F65" t="s">
        <v>427</v>
      </c>
      <c r="G65" t="s">
        <v>101</v>
      </c>
      <c r="H65" s="65">
        <v>40400</v>
      </c>
      <c r="I65" s="65">
        <v>707.9</v>
      </c>
      <c r="J65" s="65">
        <v>0</v>
      </c>
      <c r="K65" s="65">
        <v>285.99160000000001</v>
      </c>
      <c r="L65" s="66">
        <v>5.7999999999999996E-3</v>
      </c>
      <c r="M65" s="66">
        <v>6.7999999999999996E-3</v>
      </c>
      <c r="N65" s="66">
        <v>2.0999999999999999E-3</v>
      </c>
    </row>
    <row r="66" spans="1:14">
      <c r="A66" t="s">
        <v>428</v>
      </c>
      <c r="B66" t="s">
        <v>429</v>
      </c>
      <c r="C66" t="s">
        <v>99</v>
      </c>
      <c r="D66" t="s">
        <v>122</v>
      </c>
      <c r="E66" t="s">
        <v>430</v>
      </c>
      <c r="F66" t="s">
        <v>280</v>
      </c>
      <c r="G66" t="s">
        <v>101</v>
      </c>
      <c r="H66" s="65">
        <v>72606</v>
      </c>
      <c r="I66" s="65">
        <v>146</v>
      </c>
      <c r="J66" s="65">
        <v>0</v>
      </c>
      <c r="K66" s="65">
        <v>106.00476</v>
      </c>
      <c r="L66" s="66">
        <v>4.0000000000000002E-4</v>
      </c>
      <c r="M66" s="66">
        <v>2.5000000000000001E-3</v>
      </c>
      <c r="N66" s="66">
        <v>8.0000000000000004E-4</v>
      </c>
    </row>
    <row r="67" spans="1:14">
      <c r="A67" t="s">
        <v>431</v>
      </c>
      <c r="B67" t="s">
        <v>432</v>
      </c>
      <c r="C67" t="s">
        <v>99</v>
      </c>
      <c r="D67" t="s">
        <v>122</v>
      </c>
      <c r="E67" t="s">
        <v>433</v>
      </c>
      <c r="F67" t="s">
        <v>434</v>
      </c>
      <c r="G67" t="s">
        <v>101</v>
      </c>
      <c r="H67" s="65">
        <v>5550</v>
      </c>
      <c r="I67" s="65">
        <v>2564</v>
      </c>
      <c r="J67" s="65">
        <v>0</v>
      </c>
      <c r="K67" s="65">
        <v>142.30199999999999</v>
      </c>
      <c r="L67" s="66">
        <v>2.0000000000000001E-4</v>
      </c>
      <c r="M67" s="66">
        <v>3.3999999999999998E-3</v>
      </c>
      <c r="N67" s="66">
        <v>1E-3</v>
      </c>
    </row>
    <row r="68" spans="1:14">
      <c r="A68" t="s">
        <v>435</v>
      </c>
      <c r="B68" t="s">
        <v>436</v>
      </c>
      <c r="C68" t="s">
        <v>99</v>
      </c>
      <c r="D68" t="s">
        <v>122</v>
      </c>
      <c r="E68" t="s">
        <v>437</v>
      </c>
      <c r="F68" t="s">
        <v>288</v>
      </c>
      <c r="G68" t="s">
        <v>101</v>
      </c>
      <c r="H68" s="65">
        <v>35285.300000000003</v>
      </c>
      <c r="I68" s="65">
        <v>613.20000000000005</v>
      </c>
      <c r="J68" s="65">
        <v>0</v>
      </c>
      <c r="K68" s="65">
        <v>216.3694596</v>
      </c>
      <c r="L68" s="66">
        <v>2.9999999999999997E-4</v>
      </c>
      <c r="M68" s="66">
        <v>5.1000000000000004E-3</v>
      </c>
      <c r="N68" s="66">
        <v>1.6000000000000001E-3</v>
      </c>
    </row>
    <row r="69" spans="1:14">
      <c r="A69" t="s">
        <v>438</v>
      </c>
      <c r="B69" t="s">
        <v>439</v>
      </c>
      <c r="C69" t="s">
        <v>99</v>
      </c>
      <c r="D69" t="s">
        <v>122</v>
      </c>
      <c r="E69" t="s">
        <v>440</v>
      </c>
      <c r="F69" t="s">
        <v>298</v>
      </c>
      <c r="G69" t="s">
        <v>101</v>
      </c>
      <c r="H69" s="65">
        <v>213841</v>
      </c>
      <c r="I69" s="65">
        <v>264.60000000000002</v>
      </c>
      <c r="J69" s="65">
        <v>0</v>
      </c>
      <c r="K69" s="65">
        <v>565.82328600000005</v>
      </c>
      <c r="L69" s="66">
        <v>1.8E-3</v>
      </c>
      <c r="M69" s="66">
        <v>1.34E-2</v>
      </c>
      <c r="N69" s="66">
        <v>4.1000000000000003E-3</v>
      </c>
    </row>
    <row r="70" spans="1:14">
      <c r="A70" t="s">
        <v>441</v>
      </c>
      <c r="B70" t="s">
        <v>442</v>
      </c>
      <c r="C70" t="s">
        <v>99</v>
      </c>
      <c r="D70" t="s">
        <v>122</v>
      </c>
      <c r="E70" t="s">
        <v>443</v>
      </c>
      <c r="F70" t="s">
        <v>124</v>
      </c>
      <c r="G70" t="s">
        <v>101</v>
      </c>
      <c r="H70" s="65">
        <v>11495</v>
      </c>
      <c r="I70" s="65">
        <v>1607</v>
      </c>
      <c r="J70" s="65">
        <v>0</v>
      </c>
      <c r="K70" s="65">
        <v>184.72465</v>
      </c>
      <c r="L70" s="66">
        <v>1E-4</v>
      </c>
      <c r="M70" s="66">
        <v>4.4000000000000003E-3</v>
      </c>
      <c r="N70" s="66">
        <v>1.2999999999999999E-3</v>
      </c>
    </row>
    <row r="71" spans="1:14">
      <c r="A71" t="s">
        <v>444</v>
      </c>
      <c r="B71" t="s">
        <v>445</v>
      </c>
      <c r="C71" t="s">
        <v>99</v>
      </c>
      <c r="D71" t="s">
        <v>122</v>
      </c>
      <c r="E71" t="s">
        <v>446</v>
      </c>
      <c r="F71" t="s">
        <v>127</v>
      </c>
      <c r="G71" t="s">
        <v>101</v>
      </c>
      <c r="H71" s="65">
        <v>148480</v>
      </c>
      <c r="I71" s="65">
        <v>317.3</v>
      </c>
      <c r="J71" s="65">
        <v>0</v>
      </c>
      <c r="K71" s="65">
        <v>471.12704000000002</v>
      </c>
      <c r="L71" s="66">
        <v>1.4E-3</v>
      </c>
      <c r="M71" s="66">
        <v>1.11E-2</v>
      </c>
      <c r="N71" s="66">
        <v>3.3999999999999998E-3</v>
      </c>
    </row>
    <row r="72" spans="1:14">
      <c r="A72" t="s">
        <v>447</v>
      </c>
      <c r="B72" t="s">
        <v>448</v>
      </c>
      <c r="C72" t="s">
        <v>99</v>
      </c>
      <c r="D72" t="s">
        <v>122</v>
      </c>
      <c r="E72" t="s">
        <v>449</v>
      </c>
      <c r="F72" t="s">
        <v>127</v>
      </c>
      <c r="G72" t="s">
        <v>101</v>
      </c>
      <c r="H72" s="65">
        <v>16108</v>
      </c>
      <c r="I72" s="65">
        <v>1750</v>
      </c>
      <c r="J72" s="65">
        <v>6.3946199999999997</v>
      </c>
      <c r="K72" s="65">
        <v>288.28462000000002</v>
      </c>
      <c r="L72" s="66">
        <v>5.0000000000000001E-4</v>
      </c>
      <c r="M72" s="66">
        <v>6.7999999999999996E-3</v>
      </c>
      <c r="N72" s="66">
        <v>2.0999999999999999E-3</v>
      </c>
    </row>
    <row r="73" spans="1:14">
      <c r="A73" t="s">
        <v>450</v>
      </c>
      <c r="B73" t="s">
        <v>451</v>
      </c>
      <c r="C73" t="s">
        <v>99</v>
      </c>
      <c r="D73" t="s">
        <v>122</v>
      </c>
      <c r="E73" t="s">
        <v>452</v>
      </c>
      <c r="F73" t="s">
        <v>128</v>
      </c>
      <c r="G73" t="s">
        <v>101</v>
      </c>
      <c r="H73" s="65">
        <v>108000</v>
      </c>
      <c r="I73" s="65">
        <v>262.7</v>
      </c>
      <c r="J73" s="65">
        <v>0</v>
      </c>
      <c r="K73" s="65">
        <v>283.71600000000001</v>
      </c>
      <c r="L73" s="66">
        <v>2.9999999999999997E-4</v>
      </c>
      <c r="M73" s="66">
        <v>6.7000000000000002E-3</v>
      </c>
      <c r="N73" s="66">
        <v>2.0999999999999999E-3</v>
      </c>
    </row>
    <row r="74" spans="1:14">
      <c r="A74" s="67" t="s">
        <v>453</v>
      </c>
      <c r="D74" s="14"/>
      <c r="E74" s="14"/>
      <c r="F74" s="14"/>
      <c r="H74" s="69">
        <v>0</v>
      </c>
      <c r="J74" s="69">
        <v>0</v>
      </c>
      <c r="K74" s="69">
        <v>0</v>
      </c>
      <c r="M74" s="68">
        <v>0</v>
      </c>
      <c r="N74" s="68">
        <v>0</v>
      </c>
    </row>
    <row r="75" spans="1:14">
      <c r="A75" t="s">
        <v>225</v>
      </c>
      <c r="B75" t="s">
        <v>225</v>
      </c>
      <c r="D75" s="14"/>
      <c r="E75" s="14"/>
      <c r="F75" t="s">
        <v>225</v>
      </c>
      <c r="G75" t="s">
        <v>225</v>
      </c>
      <c r="H75" s="65">
        <v>0</v>
      </c>
      <c r="I75" s="65">
        <v>0</v>
      </c>
      <c r="K75" s="65">
        <v>0</v>
      </c>
      <c r="L75" s="66">
        <v>0</v>
      </c>
      <c r="M75" s="66">
        <v>0</v>
      </c>
      <c r="N75" s="66">
        <v>0</v>
      </c>
    </row>
    <row r="76" spans="1:14">
      <c r="A76" s="67" t="s">
        <v>230</v>
      </c>
      <c r="D76" s="14"/>
      <c r="E76" s="14"/>
      <c r="F76" s="14"/>
      <c r="H76" s="69">
        <v>63388</v>
      </c>
      <c r="J76" s="69">
        <v>1.33786</v>
      </c>
      <c r="K76" s="69">
        <v>11811.632777811001</v>
      </c>
      <c r="M76" s="68">
        <v>0.27889999999999998</v>
      </c>
      <c r="N76" s="68">
        <v>8.5900000000000004E-2</v>
      </c>
    </row>
    <row r="77" spans="1:14">
      <c r="A77" s="67" t="s">
        <v>252</v>
      </c>
      <c r="D77" s="14"/>
      <c r="E77" s="14"/>
      <c r="F77" s="14"/>
      <c r="H77" s="69">
        <v>17545</v>
      </c>
      <c r="J77" s="69">
        <v>0</v>
      </c>
      <c r="K77" s="69">
        <v>2194.1417572999999</v>
      </c>
      <c r="M77" s="68">
        <v>5.1799999999999999E-2</v>
      </c>
      <c r="N77" s="68">
        <v>1.6E-2</v>
      </c>
    </row>
    <row r="78" spans="1:14">
      <c r="A78" t="s">
        <v>454</v>
      </c>
      <c r="B78" t="s">
        <v>455</v>
      </c>
      <c r="C78" t="s">
        <v>456</v>
      </c>
      <c r="D78" t="s">
        <v>457</v>
      </c>
      <c r="E78" t="s">
        <v>458</v>
      </c>
      <c r="F78" t="s">
        <v>459</v>
      </c>
      <c r="G78" t="s">
        <v>105</v>
      </c>
      <c r="H78" s="65">
        <v>1639</v>
      </c>
      <c r="I78" s="65">
        <v>8913</v>
      </c>
      <c r="J78" s="65">
        <v>0</v>
      </c>
      <c r="K78" s="65">
        <v>469.66028505000003</v>
      </c>
      <c r="L78" s="66">
        <v>0</v>
      </c>
      <c r="M78" s="66">
        <v>1.11E-2</v>
      </c>
      <c r="N78" s="66">
        <v>3.3999999999999998E-3</v>
      </c>
    </row>
    <row r="79" spans="1:14">
      <c r="A79" t="s">
        <v>460</v>
      </c>
      <c r="B79" t="s">
        <v>461</v>
      </c>
      <c r="C79" t="s">
        <v>462</v>
      </c>
      <c r="D79" t="s">
        <v>457</v>
      </c>
      <c r="E79" t="s">
        <v>463</v>
      </c>
      <c r="F79" t="s">
        <v>459</v>
      </c>
      <c r="G79" t="s">
        <v>105</v>
      </c>
      <c r="H79" s="65">
        <v>13375</v>
      </c>
      <c r="I79" s="65">
        <v>975</v>
      </c>
      <c r="J79" s="65">
        <v>0</v>
      </c>
      <c r="K79" s="65">
        <v>419.25609374999999</v>
      </c>
      <c r="L79" s="66">
        <v>2.9999999999999997E-4</v>
      </c>
      <c r="M79" s="66">
        <v>9.9000000000000008E-3</v>
      </c>
      <c r="N79" s="66">
        <v>3.0000000000000001E-3</v>
      </c>
    </row>
    <row r="80" spans="1:14">
      <c r="A80" t="s">
        <v>464</v>
      </c>
      <c r="B80" t="s">
        <v>465</v>
      </c>
      <c r="C80" t="s">
        <v>462</v>
      </c>
      <c r="D80" t="s">
        <v>457</v>
      </c>
      <c r="E80" t="s">
        <v>466</v>
      </c>
      <c r="F80" t="s">
        <v>467</v>
      </c>
      <c r="G80" t="s">
        <v>105</v>
      </c>
      <c r="H80" s="65">
        <v>1031</v>
      </c>
      <c r="I80" s="65">
        <v>1802</v>
      </c>
      <c r="J80" s="65">
        <v>0</v>
      </c>
      <c r="K80" s="65">
        <v>59.730263299999997</v>
      </c>
      <c r="L80" s="66">
        <v>0</v>
      </c>
      <c r="M80" s="66">
        <v>1.4E-3</v>
      </c>
      <c r="N80" s="66">
        <v>4.0000000000000002E-4</v>
      </c>
    </row>
    <row r="81" spans="1:14">
      <c r="A81" t="s">
        <v>468</v>
      </c>
      <c r="B81" t="s">
        <v>469</v>
      </c>
      <c r="C81" t="s">
        <v>456</v>
      </c>
      <c r="D81" t="s">
        <v>457</v>
      </c>
      <c r="E81" t="s">
        <v>470</v>
      </c>
      <c r="F81" t="s">
        <v>471</v>
      </c>
      <c r="G81" t="s">
        <v>105</v>
      </c>
      <c r="H81" s="65">
        <v>736</v>
      </c>
      <c r="I81" s="65">
        <v>19510</v>
      </c>
      <c r="J81" s="65">
        <v>0</v>
      </c>
      <c r="K81" s="65">
        <v>461.65342399999997</v>
      </c>
      <c r="L81" s="66">
        <v>0</v>
      </c>
      <c r="M81" s="66">
        <v>1.09E-2</v>
      </c>
      <c r="N81" s="66">
        <v>3.3999999999999998E-3</v>
      </c>
    </row>
    <row r="82" spans="1:14">
      <c r="A82" t="s">
        <v>472</v>
      </c>
      <c r="B82" t="s">
        <v>473</v>
      </c>
      <c r="C82" t="s">
        <v>456</v>
      </c>
      <c r="D82" t="s">
        <v>457</v>
      </c>
      <c r="E82" t="s">
        <v>474</v>
      </c>
      <c r="F82" t="s">
        <v>475</v>
      </c>
      <c r="G82" t="s">
        <v>105</v>
      </c>
      <c r="H82" s="65">
        <v>764</v>
      </c>
      <c r="I82" s="65">
        <v>31912</v>
      </c>
      <c r="J82" s="65">
        <v>0</v>
      </c>
      <c r="K82" s="65">
        <v>783.84169120000001</v>
      </c>
      <c r="L82" s="66">
        <v>0</v>
      </c>
      <c r="M82" s="66">
        <v>1.8499999999999999E-2</v>
      </c>
      <c r="N82" s="66">
        <v>5.7000000000000002E-3</v>
      </c>
    </row>
    <row r="83" spans="1:14">
      <c r="A83" s="67" t="s">
        <v>253</v>
      </c>
      <c r="D83" s="14"/>
      <c r="E83" s="14"/>
      <c r="F83" s="14"/>
      <c r="H83" s="69">
        <v>45843</v>
      </c>
      <c r="J83" s="69">
        <v>1.33786</v>
      </c>
      <c r="K83" s="69">
        <v>9617.4910205110009</v>
      </c>
      <c r="M83" s="68">
        <v>0.2271</v>
      </c>
      <c r="N83" s="68">
        <v>6.9900000000000004E-2</v>
      </c>
    </row>
    <row r="84" spans="1:14">
      <c r="A84" t="s">
        <v>476</v>
      </c>
      <c r="B84" t="s">
        <v>477</v>
      </c>
      <c r="C84" t="s">
        <v>462</v>
      </c>
      <c r="D84" t="s">
        <v>457</v>
      </c>
      <c r="E84" t="s">
        <v>478</v>
      </c>
      <c r="F84" t="s">
        <v>479</v>
      </c>
      <c r="G84" t="s">
        <v>105</v>
      </c>
      <c r="H84" s="65">
        <v>6958</v>
      </c>
      <c r="I84" s="65">
        <v>1429</v>
      </c>
      <c r="J84" s="65">
        <v>0</v>
      </c>
      <c r="K84" s="65">
        <v>319.66687130000003</v>
      </c>
      <c r="L84" s="66">
        <v>5.0000000000000001E-4</v>
      </c>
      <c r="M84" s="66">
        <v>7.4999999999999997E-3</v>
      </c>
      <c r="N84" s="66">
        <v>2.3E-3</v>
      </c>
    </row>
    <row r="85" spans="1:14">
      <c r="A85" t="s">
        <v>480</v>
      </c>
      <c r="B85" t="s">
        <v>481</v>
      </c>
      <c r="C85" t="s">
        <v>462</v>
      </c>
      <c r="D85" t="s">
        <v>457</v>
      </c>
      <c r="E85" t="s">
        <v>482</v>
      </c>
      <c r="F85" t="s">
        <v>479</v>
      </c>
      <c r="G85" t="s">
        <v>105</v>
      </c>
      <c r="H85" s="65">
        <v>8755</v>
      </c>
      <c r="I85" s="65">
        <v>1874</v>
      </c>
      <c r="J85" s="65">
        <v>0</v>
      </c>
      <c r="K85" s="65">
        <v>527.48087050000004</v>
      </c>
      <c r="L85" s="66">
        <v>0</v>
      </c>
      <c r="M85" s="66">
        <v>1.2500000000000001E-2</v>
      </c>
      <c r="N85" s="66">
        <v>3.8E-3</v>
      </c>
    </row>
    <row r="86" spans="1:14">
      <c r="A86" t="s">
        <v>483</v>
      </c>
      <c r="B86" t="s">
        <v>484</v>
      </c>
      <c r="C86" t="s">
        <v>99</v>
      </c>
      <c r="D86" t="s">
        <v>457</v>
      </c>
      <c r="E86" t="s">
        <v>485</v>
      </c>
      <c r="F86" t="s">
        <v>486</v>
      </c>
      <c r="G86" t="s">
        <v>105</v>
      </c>
      <c r="H86" s="65">
        <v>312</v>
      </c>
      <c r="I86" s="65">
        <v>27316</v>
      </c>
      <c r="J86" s="65">
        <v>0</v>
      </c>
      <c r="K86" s="65">
        <v>274.0013328</v>
      </c>
      <c r="L86" s="66">
        <v>0</v>
      </c>
      <c r="M86" s="66">
        <v>6.4999999999999997E-3</v>
      </c>
      <c r="N86" s="66">
        <v>2E-3</v>
      </c>
    </row>
    <row r="87" spans="1:14">
      <c r="A87" t="s">
        <v>487</v>
      </c>
      <c r="B87" t="s">
        <v>488</v>
      </c>
      <c r="C87" t="s">
        <v>489</v>
      </c>
      <c r="D87" t="s">
        <v>457</v>
      </c>
      <c r="E87" t="s">
        <v>490</v>
      </c>
      <c r="F87" t="s">
        <v>486</v>
      </c>
      <c r="G87" t="s">
        <v>105</v>
      </c>
      <c r="H87" s="65">
        <v>60</v>
      </c>
      <c r="I87" s="65">
        <v>182500</v>
      </c>
      <c r="J87" s="65">
        <v>0</v>
      </c>
      <c r="K87" s="65">
        <v>352.04250000000002</v>
      </c>
      <c r="L87" s="66">
        <v>0</v>
      </c>
      <c r="M87" s="66">
        <v>8.3000000000000001E-3</v>
      </c>
      <c r="N87" s="66">
        <v>2.5999999999999999E-3</v>
      </c>
    </row>
    <row r="88" spans="1:14">
      <c r="A88" t="s">
        <v>491</v>
      </c>
      <c r="B88" t="s">
        <v>492</v>
      </c>
      <c r="C88" t="s">
        <v>489</v>
      </c>
      <c r="D88" t="s">
        <v>457</v>
      </c>
      <c r="E88" t="s">
        <v>493</v>
      </c>
      <c r="F88" t="s">
        <v>459</v>
      </c>
      <c r="G88" t="s">
        <v>109</v>
      </c>
      <c r="H88" s="65">
        <v>1419</v>
      </c>
      <c r="I88" s="65">
        <v>8978</v>
      </c>
      <c r="J88" s="65">
        <v>0</v>
      </c>
      <c r="K88" s="65">
        <v>502.46974186199998</v>
      </c>
      <c r="L88" s="66">
        <v>0</v>
      </c>
      <c r="M88" s="66">
        <v>1.1900000000000001E-2</v>
      </c>
      <c r="N88" s="66">
        <v>3.7000000000000002E-3</v>
      </c>
    </row>
    <row r="89" spans="1:14">
      <c r="A89" t="s">
        <v>494</v>
      </c>
      <c r="B89" t="s">
        <v>495</v>
      </c>
      <c r="C89" t="s">
        <v>456</v>
      </c>
      <c r="D89" t="s">
        <v>457</v>
      </c>
      <c r="E89" t="s">
        <v>496</v>
      </c>
      <c r="F89" t="s">
        <v>459</v>
      </c>
      <c r="G89" t="s">
        <v>105</v>
      </c>
      <c r="H89" s="65">
        <v>62</v>
      </c>
      <c r="I89" s="65">
        <v>325693</v>
      </c>
      <c r="J89" s="65">
        <v>0</v>
      </c>
      <c r="K89" s="65">
        <v>649.20385690000001</v>
      </c>
      <c r="L89" s="66">
        <v>0</v>
      </c>
      <c r="M89" s="66">
        <v>1.5299999999999999E-2</v>
      </c>
      <c r="N89" s="66">
        <v>4.7000000000000002E-3</v>
      </c>
    </row>
    <row r="90" spans="1:14">
      <c r="A90" t="s">
        <v>497</v>
      </c>
      <c r="B90" t="s">
        <v>498</v>
      </c>
      <c r="C90" t="s">
        <v>456</v>
      </c>
      <c r="D90" t="s">
        <v>457</v>
      </c>
      <c r="E90" t="s">
        <v>499</v>
      </c>
      <c r="F90" t="s">
        <v>459</v>
      </c>
      <c r="G90" t="s">
        <v>105</v>
      </c>
      <c r="H90" s="65">
        <v>887</v>
      </c>
      <c r="I90" s="65">
        <v>16840</v>
      </c>
      <c r="J90" s="65">
        <v>0</v>
      </c>
      <c r="K90" s="65">
        <v>480.22712200000001</v>
      </c>
      <c r="L90" s="66">
        <v>0</v>
      </c>
      <c r="M90" s="66">
        <v>1.1299999999999999E-2</v>
      </c>
      <c r="N90" s="66">
        <v>3.5000000000000001E-3</v>
      </c>
    </row>
    <row r="91" spans="1:14">
      <c r="A91" t="s">
        <v>500</v>
      </c>
      <c r="B91" t="s">
        <v>501</v>
      </c>
      <c r="C91" t="s">
        <v>456</v>
      </c>
      <c r="D91" t="s">
        <v>457</v>
      </c>
      <c r="E91" t="s">
        <v>502</v>
      </c>
      <c r="F91" t="s">
        <v>467</v>
      </c>
      <c r="G91" t="s">
        <v>105</v>
      </c>
      <c r="H91" s="65">
        <v>1654</v>
      </c>
      <c r="I91" s="65">
        <v>4999</v>
      </c>
      <c r="J91" s="65">
        <v>0</v>
      </c>
      <c r="K91" s="65">
        <v>265.82732390000001</v>
      </c>
      <c r="L91" s="66">
        <v>0</v>
      </c>
      <c r="M91" s="66">
        <v>6.3E-3</v>
      </c>
      <c r="N91" s="66">
        <v>1.9E-3</v>
      </c>
    </row>
    <row r="92" spans="1:14">
      <c r="A92" t="s">
        <v>503</v>
      </c>
      <c r="B92" t="s">
        <v>504</v>
      </c>
      <c r="C92" t="s">
        <v>462</v>
      </c>
      <c r="D92" t="s">
        <v>457</v>
      </c>
      <c r="E92" t="s">
        <v>505</v>
      </c>
      <c r="F92" t="s">
        <v>467</v>
      </c>
      <c r="G92" t="s">
        <v>105</v>
      </c>
      <c r="H92" s="65">
        <v>96</v>
      </c>
      <c r="I92" s="65">
        <v>48311</v>
      </c>
      <c r="J92" s="65">
        <v>0</v>
      </c>
      <c r="K92" s="65">
        <v>149.1070704</v>
      </c>
      <c r="L92" s="66">
        <v>0</v>
      </c>
      <c r="M92" s="66">
        <v>3.5000000000000001E-3</v>
      </c>
      <c r="N92" s="66">
        <v>1.1000000000000001E-3</v>
      </c>
    </row>
    <row r="93" spans="1:14">
      <c r="A93" t="s">
        <v>506</v>
      </c>
      <c r="B93" t="s">
        <v>507</v>
      </c>
      <c r="C93" t="s">
        <v>122</v>
      </c>
      <c r="D93" t="s">
        <v>457</v>
      </c>
      <c r="E93" t="s">
        <v>508</v>
      </c>
      <c r="F93" t="s">
        <v>509</v>
      </c>
      <c r="G93" t="s">
        <v>109</v>
      </c>
      <c r="H93" s="65">
        <v>14118</v>
      </c>
      <c r="I93" s="65">
        <v>250.5</v>
      </c>
      <c r="J93" s="65">
        <v>0</v>
      </c>
      <c r="K93" s="65">
        <v>139.48542351899999</v>
      </c>
      <c r="L93" s="66">
        <v>0</v>
      </c>
      <c r="M93" s="66">
        <v>3.3E-3</v>
      </c>
      <c r="N93" s="66">
        <v>1E-3</v>
      </c>
    </row>
    <row r="94" spans="1:14">
      <c r="A94" t="s">
        <v>510</v>
      </c>
      <c r="B94" t="s">
        <v>511</v>
      </c>
      <c r="C94" t="s">
        <v>512</v>
      </c>
      <c r="D94" t="s">
        <v>457</v>
      </c>
      <c r="E94" t="s">
        <v>513</v>
      </c>
      <c r="F94" t="s">
        <v>509</v>
      </c>
      <c r="G94" t="s">
        <v>112</v>
      </c>
      <c r="H94" s="65">
        <v>3044</v>
      </c>
      <c r="I94" s="65">
        <v>1380</v>
      </c>
      <c r="J94" s="65">
        <v>0</v>
      </c>
      <c r="K94" s="65">
        <v>184.49142168</v>
      </c>
      <c r="L94" s="66">
        <v>1E-4</v>
      </c>
      <c r="M94" s="66">
        <v>4.4000000000000003E-3</v>
      </c>
      <c r="N94" s="66">
        <v>1.2999999999999999E-3</v>
      </c>
    </row>
    <row r="95" spans="1:14">
      <c r="A95" t="s">
        <v>514</v>
      </c>
      <c r="B95" t="s">
        <v>515</v>
      </c>
      <c r="C95" t="s">
        <v>456</v>
      </c>
      <c r="D95" t="s">
        <v>457</v>
      </c>
      <c r="E95" t="s">
        <v>516</v>
      </c>
      <c r="F95" t="s">
        <v>517</v>
      </c>
      <c r="G95" t="s">
        <v>105</v>
      </c>
      <c r="H95" s="65">
        <v>246</v>
      </c>
      <c r="I95" s="65">
        <v>52220</v>
      </c>
      <c r="J95" s="65">
        <v>0</v>
      </c>
      <c r="K95" s="65">
        <v>413.00275799999997</v>
      </c>
      <c r="L95" s="66">
        <v>0</v>
      </c>
      <c r="M95" s="66">
        <v>9.7999999999999997E-3</v>
      </c>
      <c r="N95" s="66">
        <v>3.0000000000000001E-3</v>
      </c>
    </row>
    <row r="96" spans="1:14">
      <c r="A96" t="s">
        <v>518</v>
      </c>
      <c r="B96" t="s">
        <v>519</v>
      </c>
      <c r="C96" t="s">
        <v>456</v>
      </c>
      <c r="D96" t="s">
        <v>457</v>
      </c>
      <c r="E96" t="s">
        <v>520</v>
      </c>
      <c r="F96" t="s">
        <v>517</v>
      </c>
      <c r="G96" t="s">
        <v>105</v>
      </c>
      <c r="H96" s="65">
        <v>1512</v>
      </c>
      <c r="I96" s="65">
        <v>10904</v>
      </c>
      <c r="J96" s="65">
        <v>1.33786</v>
      </c>
      <c r="K96" s="65">
        <v>531.39002319999997</v>
      </c>
      <c r="L96" s="66">
        <v>0</v>
      </c>
      <c r="M96" s="66">
        <v>1.2500000000000001E-2</v>
      </c>
      <c r="N96" s="66">
        <v>3.8999999999999998E-3</v>
      </c>
    </row>
    <row r="97" spans="1:14">
      <c r="A97" t="s">
        <v>521</v>
      </c>
      <c r="B97" t="s">
        <v>522</v>
      </c>
      <c r="C97" t="s">
        <v>456</v>
      </c>
      <c r="D97" t="s">
        <v>457</v>
      </c>
      <c r="E97" t="s">
        <v>523</v>
      </c>
      <c r="F97" t="s">
        <v>471</v>
      </c>
      <c r="G97" t="s">
        <v>105</v>
      </c>
      <c r="H97" s="65">
        <v>1371</v>
      </c>
      <c r="I97" s="65">
        <v>23273</v>
      </c>
      <c r="J97" s="65">
        <v>0</v>
      </c>
      <c r="K97" s="65">
        <v>1025.8191484500001</v>
      </c>
      <c r="L97" s="66">
        <v>0</v>
      </c>
      <c r="M97" s="66">
        <v>2.4199999999999999E-2</v>
      </c>
      <c r="N97" s="66">
        <v>7.4999999999999997E-3</v>
      </c>
    </row>
    <row r="98" spans="1:14">
      <c r="A98" t="s">
        <v>524</v>
      </c>
      <c r="B98" t="s">
        <v>525</v>
      </c>
      <c r="C98" t="s">
        <v>456</v>
      </c>
      <c r="D98" t="s">
        <v>457</v>
      </c>
      <c r="E98" t="s">
        <v>526</v>
      </c>
      <c r="F98" t="s">
        <v>471</v>
      </c>
      <c r="G98" t="s">
        <v>105</v>
      </c>
      <c r="H98" s="65">
        <v>1792</v>
      </c>
      <c r="I98" s="65">
        <v>22242</v>
      </c>
      <c r="J98" s="65">
        <v>0</v>
      </c>
      <c r="K98" s="65">
        <v>1281.4238975999999</v>
      </c>
      <c r="L98" s="66">
        <v>0</v>
      </c>
      <c r="M98" s="66">
        <v>3.0300000000000001E-2</v>
      </c>
      <c r="N98" s="66">
        <v>9.2999999999999992E-3</v>
      </c>
    </row>
    <row r="99" spans="1:14">
      <c r="A99" t="s">
        <v>527</v>
      </c>
      <c r="B99" t="s">
        <v>528</v>
      </c>
      <c r="C99" t="s">
        <v>456</v>
      </c>
      <c r="D99" t="s">
        <v>457</v>
      </c>
      <c r="E99" t="s">
        <v>529</v>
      </c>
      <c r="F99" t="s">
        <v>471</v>
      </c>
      <c r="G99" t="s">
        <v>105</v>
      </c>
      <c r="H99" s="65">
        <v>456</v>
      </c>
      <c r="I99" s="65">
        <v>35539</v>
      </c>
      <c r="J99" s="65">
        <v>0</v>
      </c>
      <c r="K99" s="65">
        <v>521.01595559999998</v>
      </c>
      <c r="L99" s="66">
        <v>0</v>
      </c>
      <c r="M99" s="66">
        <v>1.23E-2</v>
      </c>
      <c r="N99" s="66">
        <v>3.8E-3</v>
      </c>
    </row>
    <row r="100" spans="1:14">
      <c r="A100" t="s">
        <v>530</v>
      </c>
      <c r="B100" t="s">
        <v>531</v>
      </c>
      <c r="C100" t="s">
        <v>462</v>
      </c>
      <c r="D100" t="s">
        <v>457</v>
      </c>
      <c r="E100" t="s">
        <v>532</v>
      </c>
      <c r="F100" t="s">
        <v>471</v>
      </c>
      <c r="G100" t="s">
        <v>105</v>
      </c>
      <c r="H100" s="65">
        <v>446</v>
      </c>
      <c r="I100" s="65">
        <v>23420</v>
      </c>
      <c r="J100" s="65">
        <v>0</v>
      </c>
      <c r="K100" s="65">
        <v>335.81703800000003</v>
      </c>
      <c r="L100" s="66">
        <v>0</v>
      </c>
      <c r="M100" s="66">
        <v>7.9000000000000008E-3</v>
      </c>
      <c r="N100" s="66">
        <v>2.3999999999999998E-3</v>
      </c>
    </row>
    <row r="101" spans="1:14">
      <c r="A101" t="s">
        <v>533</v>
      </c>
      <c r="B101" t="s">
        <v>534</v>
      </c>
      <c r="C101" t="s">
        <v>456</v>
      </c>
      <c r="D101" t="s">
        <v>457</v>
      </c>
      <c r="E101" t="s">
        <v>535</v>
      </c>
      <c r="F101" t="s">
        <v>471</v>
      </c>
      <c r="G101" t="s">
        <v>105</v>
      </c>
      <c r="H101" s="65">
        <v>552</v>
      </c>
      <c r="I101" s="65">
        <v>7189</v>
      </c>
      <c r="J101" s="65">
        <v>0</v>
      </c>
      <c r="K101" s="65">
        <v>127.5817452</v>
      </c>
      <c r="L101" s="66">
        <v>0</v>
      </c>
      <c r="M101" s="66">
        <v>3.0000000000000001E-3</v>
      </c>
      <c r="N101" s="66">
        <v>8.9999999999999998E-4</v>
      </c>
    </row>
    <row r="102" spans="1:14">
      <c r="A102" t="s">
        <v>536</v>
      </c>
      <c r="B102" t="s">
        <v>537</v>
      </c>
      <c r="C102" t="s">
        <v>456</v>
      </c>
      <c r="D102" t="s">
        <v>457</v>
      </c>
      <c r="E102" t="s">
        <v>538</v>
      </c>
      <c r="F102" t="s">
        <v>475</v>
      </c>
      <c r="G102" t="s">
        <v>105</v>
      </c>
      <c r="H102" s="65">
        <v>1980</v>
      </c>
      <c r="I102" s="65">
        <v>13269</v>
      </c>
      <c r="J102" s="65">
        <v>0</v>
      </c>
      <c r="K102" s="65">
        <v>844.66473299999996</v>
      </c>
      <c r="L102" s="66">
        <v>0</v>
      </c>
      <c r="M102" s="66">
        <v>1.9900000000000001E-2</v>
      </c>
      <c r="N102" s="66">
        <v>6.1000000000000004E-3</v>
      </c>
    </row>
    <row r="103" spans="1:14">
      <c r="A103" t="s">
        <v>539</v>
      </c>
      <c r="B103" t="s">
        <v>540</v>
      </c>
      <c r="C103" t="s">
        <v>456</v>
      </c>
      <c r="D103" t="s">
        <v>457</v>
      </c>
      <c r="E103" t="s">
        <v>541</v>
      </c>
      <c r="F103" t="s">
        <v>475</v>
      </c>
      <c r="G103" t="s">
        <v>105</v>
      </c>
      <c r="H103" s="65">
        <v>123</v>
      </c>
      <c r="I103" s="65">
        <v>175188</v>
      </c>
      <c r="J103" s="65">
        <v>0</v>
      </c>
      <c r="K103" s="65">
        <v>692.77218660000005</v>
      </c>
      <c r="L103" s="66">
        <v>0</v>
      </c>
      <c r="M103" s="66">
        <v>1.6400000000000001E-2</v>
      </c>
      <c r="N103" s="66">
        <v>5.0000000000000001E-3</v>
      </c>
    </row>
    <row r="104" spans="1:14">
      <c r="A104" s="81" t="s">
        <v>232</v>
      </c>
      <c r="D104" s="14"/>
      <c r="E104" s="14"/>
      <c r="F104" s="14"/>
    </row>
    <row r="105" spans="1:14">
      <c r="A105" s="81" t="s">
        <v>246</v>
      </c>
      <c r="D105" s="14"/>
      <c r="E105" s="14"/>
      <c r="F105" s="14"/>
    </row>
    <row r="106" spans="1:14">
      <c r="A106" s="81" t="s">
        <v>247</v>
      </c>
      <c r="D106" s="14"/>
      <c r="E106" s="14"/>
      <c r="F106" s="14"/>
    </row>
    <row r="107" spans="1:14">
      <c r="A107" s="81" t="s">
        <v>248</v>
      </c>
      <c r="D107" s="14"/>
      <c r="E107" s="14"/>
      <c r="F107" s="14"/>
    </row>
    <row r="108" spans="1:14">
      <c r="A108" s="81" t="s">
        <v>249</v>
      </c>
      <c r="D108" s="14"/>
      <c r="E108" s="14"/>
      <c r="F108" s="14"/>
    </row>
    <row r="109" spans="1:14" hidden="1">
      <c r="D109" s="14"/>
      <c r="E109" s="14"/>
      <c r="F109" s="14"/>
    </row>
    <row r="110" spans="1:14" hidden="1">
      <c r="D110" s="14"/>
      <c r="E110" s="14"/>
      <c r="F110" s="14"/>
    </row>
    <row r="111" spans="1:14" hidden="1">
      <c r="D111" s="14"/>
      <c r="E111" s="14"/>
      <c r="F111" s="14"/>
    </row>
    <row r="112" spans="1:14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55.140625" style="13" customWidth="1"/>
    <col min="2" max="2" width="15.5703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BJ5" s="16"/>
    </row>
    <row r="6" spans="1:62" ht="26.25" customHeight="1">
      <c r="A6" s="95" t="s">
        <v>193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9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1350562</v>
      </c>
      <c r="H10" s="7"/>
      <c r="I10" s="63">
        <v>1.4359</v>
      </c>
      <c r="J10" s="63">
        <v>64597.154407315</v>
      </c>
      <c r="K10" s="7"/>
      <c r="L10" s="64">
        <v>1</v>
      </c>
      <c r="M10" s="64">
        <v>0.46970000000000001</v>
      </c>
      <c r="N10" s="30"/>
      <c r="BG10" s="14"/>
      <c r="BH10" s="16"/>
      <c r="BJ10" s="14"/>
    </row>
    <row r="11" spans="1:62">
      <c r="A11" s="67" t="s">
        <v>202</v>
      </c>
      <c r="C11" s="14"/>
      <c r="D11" s="14"/>
      <c r="E11" s="14"/>
      <c r="F11" s="14"/>
      <c r="G11" s="69">
        <v>1211867</v>
      </c>
      <c r="I11" s="69">
        <v>0</v>
      </c>
      <c r="J11" s="69">
        <v>41981.476726399997</v>
      </c>
      <c r="L11" s="68">
        <v>0.64990000000000003</v>
      </c>
      <c r="M11" s="68">
        <v>0.30530000000000002</v>
      </c>
    </row>
    <row r="12" spans="1:62">
      <c r="A12" s="67" t="s">
        <v>542</v>
      </c>
      <c r="C12" s="14"/>
      <c r="D12" s="14"/>
      <c r="E12" s="14"/>
      <c r="F12" s="14"/>
      <c r="G12" s="69">
        <v>677064</v>
      </c>
      <c r="I12" s="69">
        <v>0</v>
      </c>
      <c r="J12" s="69">
        <v>14084.723379999999</v>
      </c>
      <c r="L12" s="68">
        <v>0.218</v>
      </c>
      <c r="M12" s="68">
        <v>0.1024</v>
      </c>
    </row>
    <row r="13" spans="1:62">
      <c r="A13" t="s">
        <v>543</v>
      </c>
      <c r="B13" t="s">
        <v>544</v>
      </c>
      <c r="C13" t="s">
        <v>99</v>
      </c>
      <c r="D13" t="s">
        <v>545</v>
      </c>
      <c r="E13" t="s">
        <v>546</v>
      </c>
      <c r="F13" t="s">
        <v>101</v>
      </c>
      <c r="G13" s="65">
        <v>54265</v>
      </c>
      <c r="H13" s="65">
        <v>1899</v>
      </c>
      <c r="I13" s="65">
        <v>0</v>
      </c>
      <c r="J13" s="65">
        <v>1030.49235</v>
      </c>
      <c r="K13" s="66">
        <v>2.0000000000000001E-4</v>
      </c>
      <c r="L13" s="66">
        <v>1.6E-2</v>
      </c>
      <c r="M13" s="66">
        <v>7.4999999999999997E-3</v>
      </c>
    </row>
    <row r="14" spans="1:62">
      <c r="A14" t="s">
        <v>547</v>
      </c>
      <c r="B14" t="s">
        <v>548</v>
      </c>
      <c r="C14" t="s">
        <v>99</v>
      </c>
      <c r="D14" t="s">
        <v>545</v>
      </c>
      <c r="E14" t="s">
        <v>546</v>
      </c>
      <c r="F14" t="s">
        <v>101</v>
      </c>
      <c r="G14" s="65">
        <v>371767</v>
      </c>
      <c r="H14" s="65">
        <v>1489</v>
      </c>
      <c r="I14" s="65">
        <v>0</v>
      </c>
      <c r="J14" s="65">
        <v>5535.6106300000001</v>
      </c>
      <c r="K14" s="66">
        <v>1.1999999999999999E-3</v>
      </c>
      <c r="L14" s="66">
        <v>8.5699999999999998E-2</v>
      </c>
      <c r="M14" s="66">
        <v>4.0300000000000002E-2</v>
      </c>
    </row>
    <row r="15" spans="1:62">
      <c r="A15" t="s">
        <v>549</v>
      </c>
      <c r="B15" t="s">
        <v>550</v>
      </c>
      <c r="C15" t="s">
        <v>99</v>
      </c>
      <c r="D15" t="s">
        <v>551</v>
      </c>
      <c r="E15" t="s">
        <v>546</v>
      </c>
      <c r="F15" t="s">
        <v>101</v>
      </c>
      <c r="G15" s="65">
        <v>229904</v>
      </c>
      <c r="H15" s="65">
        <v>1490</v>
      </c>
      <c r="I15" s="65">
        <v>0</v>
      </c>
      <c r="J15" s="65">
        <v>3425.5695999999998</v>
      </c>
      <c r="K15" s="66">
        <v>2.9999999999999997E-4</v>
      </c>
      <c r="L15" s="66">
        <v>5.2999999999999999E-2</v>
      </c>
      <c r="M15" s="66">
        <v>2.4899999999999999E-2</v>
      </c>
    </row>
    <row r="16" spans="1:62">
      <c r="A16" t="s">
        <v>552</v>
      </c>
      <c r="B16" t="s">
        <v>553</v>
      </c>
      <c r="C16" t="s">
        <v>99</v>
      </c>
      <c r="D16" t="s">
        <v>554</v>
      </c>
      <c r="E16" t="s">
        <v>546</v>
      </c>
      <c r="F16" t="s">
        <v>101</v>
      </c>
      <c r="G16" s="65">
        <v>11782</v>
      </c>
      <c r="H16" s="65">
        <v>19930</v>
      </c>
      <c r="I16" s="65">
        <v>0</v>
      </c>
      <c r="J16" s="65">
        <v>2348.1525999999999</v>
      </c>
      <c r="K16" s="66">
        <v>1.5E-3</v>
      </c>
      <c r="L16" s="66">
        <v>3.6400000000000002E-2</v>
      </c>
      <c r="M16" s="66">
        <v>1.7100000000000001E-2</v>
      </c>
    </row>
    <row r="17" spans="1:13">
      <c r="A17" t="s">
        <v>555</v>
      </c>
      <c r="B17" t="s">
        <v>556</v>
      </c>
      <c r="C17" t="s">
        <v>99</v>
      </c>
      <c r="D17" t="s">
        <v>554</v>
      </c>
      <c r="E17" t="s">
        <v>546</v>
      </c>
      <c r="F17" t="s">
        <v>101</v>
      </c>
      <c r="G17" s="65">
        <v>9346</v>
      </c>
      <c r="H17" s="65">
        <v>18670</v>
      </c>
      <c r="I17" s="65">
        <v>0</v>
      </c>
      <c r="J17" s="65">
        <v>1744.8982000000001</v>
      </c>
      <c r="K17" s="66">
        <v>4.0000000000000002E-4</v>
      </c>
      <c r="L17" s="66">
        <v>2.7E-2</v>
      </c>
      <c r="M17" s="66">
        <v>1.2699999999999999E-2</v>
      </c>
    </row>
    <row r="18" spans="1:13">
      <c r="A18" s="67" t="s">
        <v>557</v>
      </c>
      <c r="C18" s="14"/>
      <c r="D18" s="14"/>
      <c r="E18" s="14"/>
      <c r="F18" s="14"/>
      <c r="G18" s="69">
        <v>517612</v>
      </c>
      <c r="I18" s="69">
        <v>0</v>
      </c>
      <c r="J18" s="69">
        <v>27831.076850000001</v>
      </c>
      <c r="L18" s="68">
        <v>0.43080000000000002</v>
      </c>
      <c r="M18" s="68">
        <v>0.2024</v>
      </c>
    </row>
    <row r="19" spans="1:13">
      <c r="A19" t="s">
        <v>558</v>
      </c>
      <c r="B19" t="s">
        <v>559</v>
      </c>
      <c r="C19" t="s">
        <v>99</v>
      </c>
      <c r="D19" t="s">
        <v>560</v>
      </c>
      <c r="E19" t="s">
        <v>546</v>
      </c>
      <c r="F19" t="s">
        <v>101</v>
      </c>
      <c r="G19" s="65">
        <v>10628</v>
      </c>
      <c r="H19" s="65">
        <v>4368</v>
      </c>
      <c r="I19" s="65">
        <v>0</v>
      </c>
      <c r="J19" s="65">
        <v>464.23104000000001</v>
      </c>
      <c r="K19" s="66">
        <v>1E-4</v>
      </c>
      <c r="L19" s="66">
        <v>7.1999999999999998E-3</v>
      </c>
      <c r="M19" s="66">
        <v>3.3999999999999998E-3</v>
      </c>
    </row>
    <row r="20" spans="1:13">
      <c r="A20" t="s">
        <v>561</v>
      </c>
      <c r="B20" t="s">
        <v>562</v>
      </c>
      <c r="C20" t="s">
        <v>99</v>
      </c>
      <c r="D20" t="s">
        <v>560</v>
      </c>
      <c r="E20" t="s">
        <v>546</v>
      </c>
      <c r="F20" t="s">
        <v>101</v>
      </c>
      <c r="G20" s="65">
        <v>114558</v>
      </c>
      <c r="H20" s="65">
        <v>3883</v>
      </c>
      <c r="I20" s="65">
        <v>0</v>
      </c>
      <c r="J20" s="65">
        <v>4448.2871400000004</v>
      </c>
      <c r="K20" s="66">
        <v>8.9999999999999998E-4</v>
      </c>
      <c r="L20" s="66">
        <v>6.8900000000000003E-2</v>
      </c>
      <c r="M20" s="66">
        <v>3.2300000000000002E-2</v>
      </c>
    </row>
    <row r="21" spans="1:13">
      <c r="A21" t="s">
        <v>563</v>
      </c>
      <c r="B21" t="s">
        <v>564</v>
      </c>
      <c r="C21" t="s">
        <v>99</v>
      </c>
      <c r="D21" t="s">
        <v>565</v>
      </c>
      <c r="E21" t="s">
        <v>546</v>
      </c>
      <c r="F21" t="s">
        <v>101</v>
      </c>
      <c r="G21" s="65">
        <v>43037</v>
      </c>
      <c r="H21" s="65">
        <v>2442</v>
      </c>
      <c r="I21" s="65">
        <v>0</v>
      </c>
      <c r="J21" s="65">
        <v>1050.96354</v>
      </c>
      <c r="K21" s="66">
        <v>2.2000000000000001E-3</v>
      </c>
      <c r="L21" s="66">
        <v>1.6299999999999999E-2</v>
      </c>
      <c r="M21" s="66">
        <v>7.6E-3</v>
      </c>
    </row>
    <row r="22" spans="1:13">
      <c r="A22" t="s">
        <v>566</v>
      </c>
      <c r="B22" t="s">
        <v>567</v>
      </c>
      <c r="C22" t="s">
        <v>99</v>
      </c>
      <c r="D22" t="s">
        <v>568</v>
      </c>
      <c r="E22" t="s">
        <v>546</v>
      </c>
      <c r="F22" t="s">
        <v>101</v>
      </c>
      <c r="G22" s="65">
        <v>56969</v>
      </c>
      <c r="H22" s="65">
        <v>6090</v>
      </c>
      <c r="I22" s="65">
        <v>0</v>
      </c>
      <c r="J22" s="65">
        <v>3469.4121</v>
      </c>
      <c r="K22" s="66">
        <v>9.7999999999999997E-3</v>
      </c>
      <c r="L22" s="66">
        <v>5.3699999999999998E-2</v>
      </c>
      <c r="M22" s="66">
        <v>2.52E-2</v>
      </c>
    </row>
    <row r="23" spans="1:13">
      <c r="A23" t="s">
        <v>569</v>
      </c>
      <c r="B23" t="s">
        <v>570</v>
      </c>
      <c r="C23" t="s">
        <v>99</v>
      </c>
      <c r="D23" t="s">
        <v>551</v>
      </c>
      <c r="E23" t="s">
        <v>546</v>
      </c>
      <c r="F23" t="s">
        <v>101</v>
      </c>
      <c r="G23" s="65">
        <v>21517</v>
      </c>
      <c r="H23" s="65">
        <v>12280</v>
      </c>
      <c r="I23" s="65">
        <v>0</v>
      </c>
      <c r="J23" s="65">
        <v>2642.2876000000001</v>
      </c>
      <c r="K23" s="66">
        <v>1.1000000000000001E-3</v>
      </c>
      <c r="L23" s="66">
        <v>4.0899999999999999E-2</v>
      </c>
      <c r="M23" s="66">
        <v>1.9199999999999998E-2</v>
      </c>
    </row>
    <row r="24" spans="1:13">
      <c r="A24" t="s">
        <v>571</v>
      </c>
      <c r="B24" t="s">
        <v>572</v>
      </c>
      <c r="C24" t="s">
        <v>99</v>
      </c>
      <c r="D24" t="s">
        <v>551</v>
      </c>
      <c r="E24" t="s">
        <v>546</v>
      </c>
      <c r="F24" t="s">
        <v>101</v>
      </c>
      <c r="G24" s="65">
        <v>107019</v>
      </c>
      <c r="H24" s="65">
        <v>6209</v>
      </c>
      <c r="I24" s="65">
        <v>0</v>
      </c>
      <c r="J24" s="65">
        <v>6644.8097100000005</v>
      </c>
      <c r="K24" s="66">
        <v>1.1000000000000001E-3</v>
      </c>
      <c r="L24" s="66">
        <v>0.10290000000000001</v>
      </c>
      <c r="M24" s="66">
        <v>4.8300000000000003E-2</v>
      </c>
    </row>
    <row r="25" spans="1:13">
      <c r="A25" t="s">
        <v>573</v>
      </c>
      <c r="B25" t="s">
        <v>574</v>
      </c>
      <c r="C25" t="s">
        <v>99</v>
      </c>
      <c r="D25" t="s">
        <v>551</v>
      </c>
      <c r="E25" t="s">
        <v>546</v>
      </c>
      <c r="F25" t="s">
        <v>101</v>
      </c>
      <c r="G25" s="65">
        <v>8642</v>
      </c>
      <c r="H25" s="65">
        <v>11550</v>
      </c>
      <c r="I25" s="65">
        <v>0</v>
      </c>
      <c r="J25" s="65">
        <v>998.15099999999995</v>
      </c>
      <c r="K25" s="66">
        <v>1E-4</v>
      </c>
      <c r="L25" s="66">
        <v>1.55E-2</v>
      </c>
      <c r="M25" s="66">
        <v>7.3000000000000001E-3</v>
      </c>
    </row>
    <row r="26" spans="1:13">
      <c r="A26" t="s">
        <v>575</v>
      </c>
      <c r="B26" t="s">
        <v>576</v>
      </c>
      <c r="C26" t="s">
        <v>99</v>
      </c>
      <c r="D26" t="s">
        <v>554</v>
      </c>
      <c r="E26" t="s">
        <v>546</v>
      </c>
      <c r="F26" t="s">
        <v>101</v>
      </c>
      <c r="G26" s="65">
        <v>44669</v>
      </c>
      <c r="H26" s="65">
        <v>4904</v>
      </c>
      <c r="I26" s="65">
        <v>0</v>
      </c>
      <c r="J26" s="65">
        <v>2190.5677599999999</v>
      </c>
      <c r="K26" s="66">
        <v>2.0999999999999999E-3</v>
      </c>
      <c r="L26" s="66">
        <v>3.39E-2</v>
      </c>
      <c r="M26" s="66">
        <v>1.5900000000000001E-2</v>
      </c>
    </row>
    <row r="27" spans="1:13">
      <c r="A27" t="s">
        <v>577</v>
      </c>
      <c r="B27" t="s">
        <v>578</v>
      </c>
      <c r="C27" t="s">
        <v>99</v>
      </c>
      <c r="D27" t="s">
        <v>554</v>
      </c>
      <c r="E27" t="s">
        <v>546</v>
      </c>
      <c r="F27" t="s">
        <v>101</v>
      </c>
      <c r="G27" s="65">
        <v>92316</v>
      </c>
      <c r="H27" s="65">
        <v>3876</v>
      </c>
      <c r="I27" s="65">
        <v>0</v>
      </c>
      <c r="J27" s="65">
        <v>3578.1681600000002</v>
      </c>
      <c r="K27" s="66">
        <v>8.0000000000000004E-4</v>
      </c>
      <c r="L27" s="66">
        <v>5.5399999999999998E-2</v>
      </c>
      <c r="M27" s="66">
        <v>2.5999999999999999E-2</v>
      </c>
    </row>
    <row r="28" spans="1:13">
      <c r="A28" t="s">
        <v>579</v>
      </c>
      <c r="B28" t="s">
        <v>580</v>
      </c>
      <c r="C28" t="s">
        <v>99</v>
      </c>
      <c r="D28" t="s">
        <v>554</v>
      </c>
      <c r="E28" t="s">
        <v>546</v>
      </c>
      <c r="F28" t="s">
        <v>101</v>
      </c>
      <c r="G28" s="65">
        <v>18257</v>
      </c>
      <c r="H28" s="65">
        <v>12840</v>
      </c>
      <c r="I28" s="65">
        <v>0</v>
      </c>
      <c r="J28" s="65">
        <v>2344.1988000000001</v>
      </c>
      <c r="K28" s="66">
        <v>4.0000000000000002E-4</v>
      </c>
      <c r="L28" s="66">
        <v>3.6299999999999999E-2</v>
      </c>
      <c r="M28" s="66">
        <v>1.7000000000000001E-2</v>
      </c>
    </row>
    <row r="29" spans="1:13">
      <c r="A29" s="67" t="s">
        <v>581</v>
      </c>
      <c r="C29" s="14"/>
      <c r="D29" s="14"/>
      <c r="E29" s="14"/>
      <c r="F29" s="14"/>
      <c r="G29" s="69">
        <v>17191</v>
      </c>
      <c r="I29" s="69">
        <v>0</v>
      </c>
      <c r="J29" s="69">
        <v>65.676496400000005</v>
      </c>
      <c r="L29" s="68">
        <v>1E-3</v>
      </c>
      <c r="M29" s="68">
        <v>5.0000000000000001E-4</v>
      </c>
    </row>
    <row r="30" spans="1:13">
      <c r="A30" t="s">
        <v>582</v>
      </c>
      <c r="B30" t="s">
        <v>583</v>
      </c>
      <c r="C30" t="s">
        <v>99</v>
      </c>
      <c r="D30" t="s">
        <v>545</v>
      </c>
      <c r="E30" t="s">
        <v>546</v>
      </c>
      <c r="F30" t="s">
        <v>101</v>
      </c>
      <c r="G30" s="65">
        <v>17191</v>
      </c>
      <c r="H30" s="65">
        <v>382.04</v>
      </c>
      <c r="I30" s="65">
        <v>0</v>
      </c>
      <c r="J30" s="65">
        <v>65.676496400000005</v>
      </c>
      <c r="K30" s="66">
        <v>0</v>
      </c>
      <c r="L30" s="66">
        <v>1E-3</v>
      </c>
      <c r="M30" s="66">
        <v>5.0000000000000001E-4</v>
      </c>
    </row>
    <row r="31" spans="1:13">
      <c r="A31" s="67" t="s">
        <v>584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225</v>
      </c>
      <c r="B32" t="s">
        <v>225</v>
      </c>
      <c r="C32" s="14"/>
      <c r="D32" s="14"/>
      <c r="E32" t="s">
        <v>225</v>
      </c>
      <c r="F32" t="s">
        <v>225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13">
      <c r="A33" s="67" t="s">
        <v>254</v>
      </c>
      <c r="C33" s="14"/>
      <c r="D33" s="14"/>
      <c r="E33" s="14"/>
      <c r="F33" s="14"/>
      <c r="G33" s="69">
        <v>0</v>
      </c>
      <c r="I33" s="69">
        <v>0</v>
      </c>
      <c r="J33" s="69">
        <v>0</v>
      </c>
      <c r="L33" s="68">
        <v>0</v>
      </c>
      <c r="M33" s="68">
        <v>0</v>
      </c>
    </row>
    <row r="34" spans="1:13">
      <c r="A34" t="s">
        <v>225</v>
      </c>
      <c r="B34" t="s">
        <v>225</v>
      </c>
      <c r="C34" s="14"/>
      <c r="D34" s="14"/>
      <c r="E34" t="s">
        <v>225</v>
      </c>
      <c r="F34" t="s">
        <v>225</v>
      </c>
      <c r="G34" s="65">
        <v>0</v>
      </c>
      <c r="H34" s="65">
        <v>0</v>
      </c>
      <c r="J34" s="65">
        <v>0</v>
      </c>
      <c r="K34" s="66">
        <v>0</v>
      </c>
      <c r="L34" s="66">
        <v>0</v>
      </c>
      <c r="M34" s="66">
        <v>0</v>
      </c>
    </row>
    <row r="35" spans="1:13">
      <c r="A35" s="67" t="s">
        <v>585</v>
      </c>
      <c r="C35" s="14"/>
      <c r="D35" s="14"/>
      <c r="E35" s="14"/>
      <c r="F35" s="14"/>
      <c r="G35" s="69">
        <v>0</v>
      </c>
      <c r="I35" s="69">
        <v>0</v>
      </c>
      <c r="J35" s="69">
        <v>0</v>
      </c>
      <c r="L35" s="68">
        <v>0</v>
      </c>
      <c r="M35" s="68">
        <v>0</v>
      </c>
    </row>
    <row r="36" spans="1:13">
      <c r="A36" t="s">
        <v>225</v>
      </c>
      <c r="B36" t="s">
        <v>225</v>
      </c>
      <c r="C36" s="14"/>
      <c r="D36" s="14"/>
      <c r="E36" t="s">
        <v>225</v>
      </c>
      <c r="F36" t="s">
        <v>225</v>
      </c>
      <c r="G36" s="65">
        <v>0</v>
      </c>
      <c r="H36" s="65">
        <v>0</v>
      </c>
      <c r="J36" s="65">
        <v>0</v>
      </c>
      <c r="K36" s="66">
        <v>0</v>
      </c>
      <c r="L36" s="66">
        <v>0</v>
      </c>
      <c r="M36" s="66">
        <v>0</v>
      </c>
    </row>
    <row r="37" spans="1:13">
      <c r="A37" s="67" t="s">
        <v>230</v>
      </c>
      <c r="C37" s="14"/>
      <c r="D37" s="14"/>
      <c r="E37" s="14"/>
      <c r="F37" s="14"/>
      <c r="G37" s="69">
        <v>138695</v>
      </c>
      <c r="I37" s="69">
        <v>1.4359</v>
      </c>
      <c r="J37" s="69">
        <v>22615.677680915</v>
      </c>
      <c r="L37" s="68">
        <v>0.35010000000000002</v>
      </c>
      <c r="M37" s="68">
        <v>0.16439999999999999</v>
      </c>
    </row>
    <row r="38" spans="1:13">
      <c r="A38" s="67" t="s">
        <v>586</v>
      </c>
      <c r="C38" s="14"/>
      <c r="D38" s="14"/>
      <c r="E38" s="14"/>
      <c r="F38" s="14"/>
      <c r="G38" s="69">
        <v>119108</v>
      </c>
      <c r="I38" s="69">
        <v>1.4359</v>
      </c>
      <c r="J38" s="69">
        <v>21209.426646899999</v>
      </c>
      <c r="L38" s="68">
        <v>0.32829999999999998</v>
      </c>
      <c r="M38" s="68">
        <v>0.1542</v>
      </c>
    </row>
    <row r="39" spans="1:13">
      <c r="A39" t="s">
        <v>587</v>
      </c>
      <c r="B39" t="s">
        <v>588</v>
      </c>
      <c r="C39" t="s">
        <v>122</v>
      </c>
      <c r="D39" t="s">
        <v>589</v>
      </c>
      <c r="E39" t="s">
        <v>459</v>
      </c>
      <c r="F39" t="s">
        <v>105</v>
      </c>
      <c r="G39" s="65">
        <v>11156</v>
      </c>
      <c r="H39" s="65">
        <v>1406</v>
      </c>
      <c r="I39" s="65">
        <v>0</v>
      </c>
      <c r="J39" s="65">
        <v>504.28355240000002</v>
      </c>
      <c r="K39" s="66">
        <v>4.0000000000000002E-4</v>
      </c>
      <c r="L39" s="66">
        <v>7.7999999999999996E-3</v>
      </c>
      <c r="M39" s="66">
        <v>3.7000000000000002E-3</v>
      </c>
    </row>
    <row r="40" spans="1:13">
      <c r="A40" t="s">
        <v>590</v>
      </c>
      <c r="B40" t="s">
        <v>591</v>
      </c>
      <c r="C40" t="s">
        <v>122</v>
      </c>
      <c r="D40" t="s">
        <v>592</v>
      </c>
      <c r="E40" t="s">
        <v>459</v>
      </c>
      <c r="F40" t="s">
        <v>105</v>
      </c>
      <c r="G40" s="65">
        <v>18100</v>
      </c>
      <c r="H40" s="65">
        <v>2148</v>
      </c>
      <c r="I40" s="65">
        <v>0</v>
      </c>
      <c r="J40" s="65">
        <v>1249.9534200000001</v>
      </c>
      <c r="K40" s="66">
        <v>5.9999999999999995E-4</v>
      </c>
      <c r="L40" s="66">
        <v>1.9300000000000001E-2</v>
      </c>
      <c r="M40" s="66">
        <v>9.1000000000000004E-3</v>
      </c>
    </row>
    <row r="41" spans="1:13">
      <c r="A41" t="s">
        <v>593</v>
      </c>
      <c r="B41" t="s">
        <v>594</v>
      </c>
      <c r="C41" t="s">
        <v>456</v>
      </c>
      <c r="D41" t="s">
        <v>595</v>
      </c>
      <c r="E41" t="s">
        <v>459</v>
      </c>
      <c r="F41" t="s">
        <v>105</v>
      </c>
      <c r="G41" s="65">
        <v>1981</v>
      </c>
      <c r="H41" s="65">
        <v>16078</v>
      </c>
      <c r="I41" s="65">
        <v>0</v>
      </c>
      <c r="J41" s="65">
        <v>1023.9941537</v>
      </c>
      <c r="K41" s="66">
        <v>0</v>
      </c>
      <c r="L41" s="66">
        <v>1.5900000000000001E-2</v>
      </c>
      <c r="M41" s="66">
        <v>7.4000000000000003E-3</v>
      </c>
    </row>
    <row r="42" spans="1:13">
      <c r="A42" t="s">
        <v>596</v>
      </c>
      <c r="B42" t="s">
        <v>597</v>
      </c>
      <c r="C42" t="s">
        <v>456</v>
      </c>
      <c r="D42" t="s">
        <v>598</v>
      </c>
      <c r="E42" t="s">
        <v>459</v>
      </c>
      <c r="F42" t="s">
        <v>105</v>
      </c>
      <c r="G42" s="65">
        <v>949</v>
      </c>
      <c r="H42" s="65">
        <v>35379</v>
      </c>
      <c r="I42" s="65">
        <v>0</v>
      </c>
      <c r="J42" s="65">
        <v>1079.42567265</v>
      </c>
      <c r="K42" s="66">
        <v>0</v>
      </c>
      <c r="L42" s="66">
        <v>1.67E-2</v>
      </c>
      <c r="M42" s="66">
        <v>7.7999999999999996E-3</v>
      </c>
    </row>
    <row r="43" spans="1:13">
      <c r="A43" t="s">
        <v>599</v>
      </c>
      <c r="B43" t="s">
        <v>600</v>
      </c>
      <c r="C43" t="s">
        <v>456</v>
      </c>
      <c r="D43" t="s">
        <v>601</v>
      </c>
      <c r="E43" t="s">
        <v>546</v>
      </c>
      <c r="F43" t="s">
        <v>105</v>
      </c>
      <c r="G43" s="65">
        <v>4263</v>
      </c>
      <c r="H43" s="65">
        <v>8605</v>
      </c>
      <c r="I43" s="65">
        <v>0</v>
      </c>
      <c r="J43" s="65">
        <v>1179.3621472499999</v>
      </c>
      <c r="K43" s="66">
        <v>0</v>
      </c>
      <c r="L43" s="66">
        <v>1.83E-2</v>
      </c>
      <c r="M43" s="66">
        <v>8.6E-3</v>
      </c>
    </row>
    <row r="44" spans="1:13">
      <c r="A44" t="s">
        <v>602</v>
      </c>
      <c r="B44" t="s">
        <v>603</v>
      </c>
      <c r="C44" t="s">
        <v>462</v>
      </c>
      <c r="D44" t="s">
        <v>604</v>
      </c>
      <c r="E44" t="s">
        <v>546</v>
      </c>
      <c r="F44" t="s">
        <v>105</v>
      </c>
      <c r="G44" s="65">
        <v>8809</v>
      </c>
      <c r="H44" s="65">
        <v>4438</v>
      </c>
      <c r="I44" s="65">
        <v>0</v>
      </c>
      <c r="J44" s="65">
        <v>1256.8830952999999</v>
      </c>
      <c r="K44" s="66">
        <v>1E-4</v>
      </c>
      <c r="L44" s="66">
        <v>1.95E-2</v>
      </c>
      <c r="M44" s="66">
        <v>9.1000000000000004E-3</v>
      </c>
    </row>
    <row r="45" spans="1:13">
      <c r="A45" t="s">
        <v>605</v>
      </c>
      <c r="B45" t="s">
        <v>606</v>
      </c>
      <c r="C45" t="s">
        <v>122</v>
      </c>
      <c r="D45" t="s">
        <v>607</v>
      </c>
      <c r="E45" t="s">
        <v>546</v>
      </c>
      <c r="F45" t="s">
        <v>105</v>
      </c>
      <c r="G45" s="65">
        <v>10109</v>
      </c>
      <c r="H45" s="65">
        <v>2121</v>
      </c>
      <c r="I45" s="65">
        <v>1.34405</v>
      </c>
      <c r="J45" s="65">
        <v>690.67827635000003</v>
      </c>
      <c r="K45" s="66">
        <v>1E-4</v>
      </c>
      <c r="L45" s="66">
        <v>1.0699999999999999E-2</v>
      </c>
      <c r="M45" s="66">
        <v>5.0000000000000001E-3</v>
      </c>
    </row>
    <row r="46" spans="1:13">
      <c r="A46" t="s">
        <v>608</v>
      </c>
      <c r="B46" t="s">
        <v>609</v>
      </c>
      <c r="C46" t="s">
        <v>462</v>
      </c>
      <c r="D46" t="s">
        <v>607</v>
      </c>
      <c r="E46" t="s">
        <v>546</v>
      </c>
      <c r="F46" t="s">
        <v>105</v>
      </c>
      <c r="G46" s="65">
        <v>4949</v>
      </c>
      <c r="H46" s="65">
        <v>2790</v>
      </c>
      <c r="I46" s="65">
        <v>0</v>
      </c>
      <c r="J46" s="65">
        <v>443.91787649999998</v>
      </c>
      <c r="K46" s="66">
        <v>1E-4</v>
      </c>
      <c r="L46" s="66">
        <v>6.8999999999999999E-3</v>
      </c>
      <c r="M46" s="66">
        <v>3.2000000000000002E-3</v>
      </c>
    </row>
    <row r="47" spans="1:13">
      <c r="A47" t="s">
        <v>610</v>
      </c>
      <c r="B47" t="s">
        <v>611</v>
      </c>
      <c r="C47" t="s">
        <v>462</v>
      </c>
      <c r="D47" t="s">
        <v>607</v>
      </c>
      <c r="E47" t="s">
        <v>546</v>
      </c>
      <c r="F47" t="s">
        <v>105</v>
      </c>
      <c r="G47" s="65">
        <v>5948</v>
      </c>
      <c r="H47" s="65">
        <v>1928</v>
      </c>
      <c r="I47" s="65">
        <v>9.1850000000000001E-2</v>
      </c>
      <c r="J47" s="65">
        <v>368.7798196</v>
      </c>
      <c r="K47" s="66">
        <v>1E-4</v>
      </c>
      <c r="L47" s="66">
        <v>5.7000000000000002E-3</v>
      </c>
      <c r="M47" s="66">
        <v>2.7000000000000001E-3</v>
      </c>
    </row>
    <row r="48" spans="1:13">
      <c r="A48" t="s">
        <v>612</v>
      </c>
      <c r="B48" t="s">
        <v>613</v>
      </c>
      <c r="C48" t="s">
        <v>456</v>
      </c>
      <c r="D48" t="s">
        <v>614</v>
      </c>
      <c r="E48" t="s">
        <v>546</v>
      </c>
      <c r="F48" t="s">
        <v>105</v>
      </c>
      <c r="G48" s="65">
        <v>19205</v>
      </c>
      <c r="H48" s="65">
        <v>12754</v>
      </c>
      <c r="I48" s="65">
        <v>0</v>
      </c>
      <c r="J48" s="65">
        <v>7874.8393255000001</v>
      </c>
      <c r="K48" s="66">
        <v>1E-4</v>
      </c>
      <c r="L48" s="66">
        <v>0.12189999999999999</v>
      </c>
      <c r="M48" s="66">
        <v>5.7299999999999997E-2</v>
      </c>
    </row>
    <row r="49" spans="1:13">
      <c r="A49" t="s">
        <v>615</v>
      </c>
      <c r="B49" t="s">
        <v>616</v>
      </c>
      <c r="C49" t="s">
        <v>462</v>
      </c>
      <c r="D49" t="s">
        <v>617</v>
      </c>
      <c r="E49" t="s">
        <v>546</v>
      </c>
      <c r="F49" t="s">
        <v>105</v>
      </c>
      <c r="G49" s="65">
        <v>1203</v>
      </c>
      <c r="H49" s="65">
        <v>31374</v>
      </c>
      <c r="I49" s="65">
        <v>0</v>
      </c>
      <c r="J49" s="65">
        <v>1213.4349423000001</v>
      </c>
      <c r="K49" s="66">
        <v>0</v>
      </c>
      <c r="L49" s="66">
        <v>1.8800000000000001E-2</v>
      </c>
      <c r="M49" s="66">
        <v>8.8000000000000005E-3</v>
      </c>
    </row>
    <row r="50" spans="1:13">
      <c r="A50" t="s">
        <v>618</v>
      </c>
      <c r="B50" t="s">
        <v>619</v>
      </c>
      <c r="C50" t="s">
        <v>456</v>
      </c>
      <c r="D50" t="s">
        <v>592</v>
      </c>
      <c r="E50" t="s">
        <v>546</v>
      </c>
      <c r="F50" t="s">
        <v>105</v>
      </c>
      <c r="G50" s="65">
        <v>4067</v>
      </c>
      <c r="H50" s="65">
        <v>5167</v>
      </c>
      <c r="I50" s="65">
        <v>0</v>
      </c>
      <c r="J50" s="65">
        <v>675.60617635000006</v>
      </c>
      <c r="K50" s="66">
        <v>0</v>
      </c>
      <c r="L50" s="66">
        <v>1.0500000000000001E-2</v>
      </c>
      <c r="M50" s="66">
        <v>4.8999999999999998E-3</v>
      </c>
    </row>
    <row r="51" spans="1:13">
      <c r="A51" t="s">
        <v>620</v>
      </c>
      <c r="B51" t="s">
        <v>621</v>
      </c>
      <c r="C51" t="s">
        <v>456</v>
      </c>
      <c r="D51" t="s">
        <v>622</v>
      </c>
      <c r="E51" t="s">
        <v>546</v>
      </c>
      <c r="F51" t="s">
        <v>105</v>
      </c>
      <c r="G51" s="65">
        <v>17475</v>
      </c>
      <c r="H51" s="65">
        <v>2238</v>
      </c>
      <c r="I51" s="65">
        <v>0</v>
      </c>
      <c r="J51" s="65">
        <v>1257.3559574999999</v>
      </c>
      <c r="K51" s="66">
        <v>1E-4</v>
      </c>
      <c r="L51" s="66">
        <v>1.95E-2</v>
      </c>
      <c r="M51" s="66">
        <v>9.1000000000000004E-3</v>
      </c>
    </row>
    <row r="52" spans="1:13">
      <c r="A52" t="s">
        <v>623</v>
      </c>
      <c r="B52" t="s">
        <v>624</v>
      </c>
      <c r="C52" t="s">
        <v>456</v>
      </c>
      <c r="D52" t="s">
        <v>625</v>
      </c>
      <c r="E52" t="s">
        <v>546</v>
      </c>
      <c r="F52" t="s">
        <v>105</v>
      </c>
      <c r="G52" s="65">
        <v>8942</v>
      </c>
      <c r="H52" s="65">
        <v>7679</v>
      </c>
      <c r="I52" s="65">
        <v>0</v>
      </c>
      <c r="J52" s="65">
        <v>2207.5996187000001</v>
      </c>
      <c r="K52" s="66">
        <v>2.0000000000000001E-4</v>
      </c>
      <c r="L52" s="66">
        <v>3.4200000000000001E-2</v>
      </c>
      <c r="M52" s="66">
        <v>1.61E-2</v>
      </c>
    </row>
    <row r="53" spans="1:13">
      <c r="A53" t="s">
        <v>626</v>
      </c>
      <c r="B53" t="s">
        <v>627</v>
      </c>
      <c r="C53" t="s">
        <v>456</v>
      </c>
      <c r="D53" t="s">
        <v>628</v>
      </c>
      <c r="E53" t="s">
        <v>546</v>
      </c>
      <c r="F53" t="s">
        <v>105</v>
      </c>
      <c r="G53" s="65">
        <v>1952</v>
      </c>
      <c r="H53" s="65">
        <v>2921</v>
      </c>
      <c r="I53" s="65">
        <v>0</v>
      </c>
      <c r="J53" s="65">
        <v>183.31261280000001</v>
      </c>
      <c r="K53" s="66">
        <v>1E-4</v>
      </c>
      <c r="L53" s="66">
        <v>2.8E-3</v>
      </c>
      <c r="M53" s="66">
        <v>1.2999999999999999E-3</v>
      </c>
    </row>
    <row r="54" spans="1:13">
      <c r="A54" s="67" t="s">
        <v>629</v>
      </c>
      <c r="C54" s="14"/>
      <c r="D54" s="14"/>
      <c r="E54" s="14"/>
      <c r="F54" s="14"/>
      <c r="G54" s="69">
        <v>11648</v>
      </c>
      <c r="I54" s="69">
        <v>0</v>
      </c>
      <c r="J54" s="69">
        <v>552.73231961500005</v>
      </c>
      <c r="L54" s="68">
        <v>8.6E-3</v>
      </c>
      <c r="M54" s="68">
        <v>4.0000000000000001E-3</v>
      </c>
    </row>
    <row r="55" spans="1:13">
      <c r="A55" t="s">
        <v>630</v>
      </c>
      <c r="B55" t="s">
        <v>631</v>
      </c>
      <c r="C55" t="s">
        <v>456</v>
      </c>
      <c r="D55" t="s">
        <v>601</v>
      </c>
      <c r="E55" t="s">
        <v>546</v>
      </c>
      <c r="F55" t="s">
        <v>105</v>
      </c>
      <c r="G55" s="65">
        <v>617</v>
      </c>
      <c r="H55" s="65">
        <v>8730</v>
      </c>
      <c r="I55" s="65">
        <v>0</v>
      </c>
      <c r="J55" s="65">
        <v>173.1730815</v>
      </c>
      <c r="K55" s="66">
        <v>0</v>
      </c>
      <c r="L55" s="66">
        <v>2.7000000000000001E-3</v>
      </c>
      <c r="M55" s="66">
        <v>1.2999999999999999E-3</v>
      </c>
    </row>
    <row r="56" spans="1:13">
      <c r="A56" t="s">
        <v>632</v>
      </c>
      <c r="B56" t="s">
        <v>633</v>
      </c>
      <c r="C56" t="s">
        <v>456</v>
      </c>
      <c r="D56" t="s">
        <v>592</v>
      </c>
      <c r="E56" t="s">
        <v>546</v>
      </c>
      <c r="F56" t="s">
        <v>105</v>
      </c>
      <c r="G56" s="65">
        <v>517</v>
      </c>
      <c r="H56" s="65">
        <v>10305</v>
      </c>
      <c r="I56" s="65">
        <v>0</v>
      </c>
      <c r="J56" s="65">
        <v>171.28507275000001</v>
      </c>
      <c r="K56" s="66">
        <v>0</v>
      </c>
      <c r="L56" s="66">
        <v>2.7000000000000001E-3</v>
      </c>
      <c r="M56" s="66">
        <v>1.1999999999999999E-3</v>
      </c>
    </row>
    <row r="57" spans="1:13">
      <c r="A57" t="s">
        <v>634</v>
      </c>
      <c r="B57" t="s">
        <v>635</v>
      </c>
      <c r="C57" t="s">
        <v>512</v>
      </c>
      <c r="D57" t="s">
        <v>592</v>
      </c>
      <c r="E57" t="s">
        <v>546</v>
      </c>
      <c r="F57" t="s">
        <v>105</v>
      </c>
      <c r="G57" s="65">
        <v>10514</v>
      </c>
      <c r="H57" s="65">
        <v>616.15</v>
      </c>
      <c r="I57" s="65">
        <v>0</v>
      </c>
      <c r="J57" s="65">
        <v>208.27416536499999</v>
      </c>
      <c r="K57" s="66">
        <v>1E-4</v>
      </c>
      <c r="L57" s="66">
        <v>3.2000000000000002E-3</v>
      </c>
      <c r="M57" s="66">
        <v>1.5E-3</v>
      </c>
    </row>
    <row r="58" spans="1:13">
      <c r="A58" s="67" t="s">
        <v>254</v>
      </c>
      <c r="C58" s="14"/>
      <c r="D58" s="14"/>
      <c r="E58" s="14"/>
      <c r="F58" s="14"/>
      <c r="G58" s="69">
        <v>7939</v>
      </c>
      <c r="I58" s="69">
        <v>0</v>
      </c>
      <c r="J58" s="69">
        <v>853.51871440000002</v>
      </c>
      <c r="L58" s="68">
        <v>1.32E-2</v>
      </c>
      <c r="M58" s="68">
        <v>6.1999999999999998E-3</v>
      </c>
    </row>
    <row r="59" spans="1:13">
      <c r="A59" t="s">
        <v>636</v>
      </c>
      <c r="B59" t="s">
        <v>637</v>
      </c>
      <c r="C59" t="s">
        <v>456</v>
      </c>
      <c r="D59" t="s">
        <v>638</v>
      </c>
      <c r="E59" t="s">
        <v>459</v>
      </c>
      <c r="F59" t="s">
        <v>105</v>
      </c>
      <c r="G59" s="65">
        <v>7939</v>
      </c>
      <c r="H59" s="65">
        <v>3344</v>
      </c>
      <c r="I59" s="65">
        <v>0</v>
      </c>
      <c r="J59" s="65">
        <v>853.51871440000002</v>
      </c>
      <c r="K59" s="66">
        <v>2.0000000000000001E-4</v>
      </c>
      <c r="L59" s="66">
        <v>1.32E-2</v>
      </c>
      <c r="M59" s="66">
        <v>6.1999999999999998E-3</v>
      </c>
    </row>
    <row r="60" spans="1:13">
      <c r="A60" s="67" t="s">
        <v>585</v>
      </c>
      <c r="C60" s="14"/>
      <c r="D60" s="14"/>
      <c r="E60" s="14"/>
      <c r="F60" s="14"/>
      <c r="G60" s="69">
        <v>0</v>
      </c>
      <c r="I60" s="69">
        <v>0</v>
      </c>
      <c r="J60" s="69">
        <v>0</v>
      </c>
      <c r="L60" s="68">
        <v>0</v>
      </c>
      <c r="M60" s="68">
        <v>0</v>
      </c>
    </row>
    <row r="61" spans="1:13">
      <c r="A61" t="s">
        <v>225</v>
      </c>
      <c r="B61" t="s">
        <v>225</v>
      </c>
      <c r="C61" s="14"/>
      <c r="D61" s="14"/>
      <c r="E61" t="s">
        <v>225</v>
      </c>
      <c r="F61" t="s">
        <v>225</v>
      </c>
      <c r="G61" s="65">
        <v>0</v>
      </c>
      <c r="H61" s="65">
        <v>0</v>
      </c>
      <c r="J61" s="65">
        <v>0</v>
      </c>
      <c r="K61" s="66">
        <v>0</v>
      </c>
      <c r="L61" s="66">
        <v>0</v>
      </c>
      <c r="M61" s="66">
        <v>0</v>
      </c>
    </row>
    <row r="62" spans="1:13">
      <c r="A62" s="81" t="s">
        <v>232</v>
      </c>
      <c r="C62" s="14"/>
      <c r="D62" s="14"/>
      <c r="E62" s="14"/>
      <c r="F62" s="14"/>
    </row>
    <row r="63" spans="1:13">
      <c r="A63" s="81" t="s">
        <v>246</v>
      </c>
      <c r="C63" s="14"/>
      <c r="D63" s="14"/>
      <c r="E63" s="14"/>
      <c r="F63" s="14"/>
    </row>
    <row r="64" spans="1:13">
      <c r="A64" s="81" t="s">
        <v>247</v>
      </c>
      <c r="C64" s="14"/>
      <c r="D64" s="14"/>
      <c r="E64" s="14"/>
      <c r="F64" s="14"/>
    </row>
    <row r="65" spans="1:6">
      <c r="A65" s="81" t="s">
        <v>248</v>
      </c>
      <c r="C65" s="14"/>
      <c r="D65" s="14"/>
      <c r="E65" s="14"/>
      <c r="F65" s="14"/>
    </row>
    <row r="66" spans="1:6">
      <c r="A66" s="81" t="s">
        <v>249</v>
      </c>
      <c r="C66" s="14"/>
      <c r="D66" s="14"/>
      <c r="E66" s="14"/>
      <c r="F66" s="14"/>
    </row>
    <row r="67" spans="1:6" hidden="1">
      <c r="C67" s="14"/>
      <c r="D67" s="14"/>
      <c r="E67" s="14"/>
      <c r="F67" s="14"/>
    </row>
    <row r="68" spans="1:6" hidden="1">
      <c r="C68" s="14"/>
      <c r="D68" s="14"/>
      <c r="E68" s="14"/>
      <c r="F68" s="14"/>
    </row>
    <row r="69" spans="1:6" hidden="1">
      <c r="C69" s="14"/>
      <c r="D69" s="14"/>
      <c r="E69" s="14"/>
      <c r="F69" s="14"/>
    </row>
    <row r="70" spans="1:6" hidden="1">
      <c r="C70" s="14"/>
      <c r="D70" s="14"/>
      <c r="E70" s="14"/>
      <c r="F70" s="14"/>
    </row>
    <row r="71" spans="1:6" hidden="1">
      <c r="C71" s="14"/>
      <c r="D71" s="14"/>
      <c r="E71" s="14"/>
      <c r="F71" s="14"/>
    </row>
    <row r="72" spans="1:6" hidden="1">
      <c r="C72" s="14"/>
      <c r="D72" s="14"/>
      <c r="E72" s="14"/>
      <c r="F72" s="14"/>
    </row>
    <row r="73" spans="1:6" hidden="1">
      <c r="C73" s="14"/>
      <c r="D73" s="14"/>
      <c r="E73" s="14"/>
      <c r="F73" s="14"/>
    </row>
    <row r="74" spans="1:6" hidden="1">
      <c r="C74" s="14"/>
      <c r="D74" s="14"/>
      <c r="E74" s="14"/>
      <c r="F74" s="14"/>
    </row>
    <row r="75" spans="1:6" hidden="1">
      <c r="C75" s="14"/>
      <c r="D75" s="14"/>
      <c r="E75" s="14"/>
      <c r="F75" s="14"/>
    </row>
    <row r="76" spans="1:6" hidden="1">
      <c r="C76" s="14"/>
      <c r="D76" s="14"/>
      <c r="E76" s="14"/>
      <c r="F76" s="14"/>
    </row>
    <row r="77" spans="1:6" hidden="1">
      <c r="C77" s="14"/>
      <c r="D77" s="14"/>
      <c r="E77" s="14"/>
      <c r="F77" s="14"/>
    </row>
    <row r="78" spans="1:6" hidden="1">
      <c r="C78" s="14"/>
      <c r="D78" s="14"/>
      <c r="E78" s="14"/>
      <c r="F78" s="14"/>
    </row>
    <row r="79" spans="1:6" hidden="1">
      <c r="C79" s="14"/>
      <c r="D79" s="14"/>
      <c r="E79" s="14"/>
      <c r="F79" s="14"/>
    </row>
    <row r="80" spans="1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I8:I1048576 J7:M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64" ht="26.25" customHeight="1">
      <c r="A6" s="95" t="s">
        <v>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9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435723.38</v>
      </c>
      <c r="J10" s="7"/>
      <c r="K10" s="63">
        <v>2309.083602315</v>
      </c>
      <c r="L10" s="7"/>
      <c r="M10" s="64">
        <v>1</v>
      </c>
      <c r="N10" s="64">
        <v>1.6799999999999999E-2</v>
      </c>
      <c r="O10" s="30"/>
      <c r="BF10" s="14"/>
      <c r="BG10" s="16"/>
      <c r="BH10" s="14"/>
      <c r="BL10" s="14"/>
    </row>
    <row r="11" spans="1:64">
      <c r="A11" s="67" t="s">
        <v>202</v>
      </c>
      <c r="B11" s="14"/>
      <c r="C11" s="14"/>
      <c r="D11" s="14"/>
      <c r="I11" s="69">
        <v>430750.38</v>
      </c>
      <c r="K11" s="69">
        <v>419.98162050000002</v>
      </c>
      <c r="M11" s="68">
        <v>0.18190000000000001</v>
      </c>
      <c r="N11" s="68">
        <v>3.0999999999999999E-3</v>
      </c>
    </row>
    <row r="12" spans="1:64">
      <c r="A12" s="67" t="s">
        <v>639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H13" t="s">
        <v>225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640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225</v>
      </c>
      <c r="B15" t="s">
        <v>225</v>
      </c>
      <c r="C15" s="14"/>
      <c r="D15" s="14"/>
      <c r="E15" t="s">
        <v>225</v>
      </c>
      <c r="F15" t="s">
        <v>225</v>
      </c>
      <c r="H15" t="s">
        <v>225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430750.38</v>
      </c>
      <c r="K16" s="69">
        <v>419.98162050000002</v>
      </c>
      <c r="M16" s="68">
        <v>0.18190000000000001</v>
      </c>
      <c r="N16" s="68">
        <v>3.0999999999999999E-3</v>
      </c>
    </row>
    <row r="17" spans="1:14">
      <c r="A17" t="s">
        <v>641</v>
      </c>
      <c r="B17" t="s">
        <v>642</v>
      </c>
      <c r="C17" t="s">
        <v>99</v>
      </c>
      <c r="D17" t="s">
        <v>643</v>
      </c>
      <c r="E17" t="s">
        <v>644</v>
      </c>
      <c r="F17" t="s">
        <v>645</v>
      </c>
      <c r="G17" t="s">
        <v>208</v>
      </c>
      <c r="H17" t="s">
        <v>105</v>
      </c>
      <c r="I17" s="65">
        <v>430750.38</v>
      </c>
      <c r="J17" s="65">
        <v>97.5</v>
      </c>
      <c r="K17" s="65">
        <v>419.98162050000002</v>
      </c>
      <c r="L17" s="66">
        <v>1.1000000000000001E-3</v>
      </c>
      <c r="M17" s="66">
        <v>0.18190000000000001</v>
      </c>
      <c r="N17" s="66">
        <v>3.0999999999999999E-3</v>
      </c>
    </row>
    <row r="18" spans="1:14">
      <c r="A18" s="67" t="s">
        <v>254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225</v>
      </c>
      <c r="B19" t="s">
        <v>225</v>
      </c>
      <c r="C19" s="14"/>
      <c r="D19" s="14"/>
      <c r="E19" t="s">
        <v>225</v>
      </c>
      <c r="F19" t="s">
        <v>225</v>
      </c>
      <c r="H19" t="s">
        <v>225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230</v>
      </c>
      <c r="B20" s="14"/>
      <c r="C20" s="14"/>
      <c r="D20" s="14"/>
      <c r="I20" s="69">
        <v>4973</v>
      </c>
      <c r="K20" s="69">
        <v>1889.101981815</v>
      </c>
      <c r="M20" s="68">
        <v>0.81810000000000005</v>
      </c>
      <c r="N20" s="68">
        <v>1.37E-2</v>
      </c>
    </row>
    <row r="21" spans="1:14">
      <c r="A21" s="67" t="s">
        <v>639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225</v>
      </c>
      <c r="B22" t="s">
        <v>225</v>
      </c>
      <c r="C22" s="14"/>
      <c r="D22" s="14"/>
      <c r="E22" t="s">
        <v>225</v>
      </c>
      <c r="F22" t="s">
        <v>225</v>
      </c>
      <c r="H22" t="s">
        <v>225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640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H24" t="s">
        <v>225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4973</v>
      </c>
      <c r="K25" s="69">
        <v>1889.101981815</v>
      </c>
      <c r="M25" s="68">
        <v>0.81810000000000005</v>
      </c>
      <c r="N25" s="68">
        <v>1.37E-2</v>
      </c>
    </row>
    <row r="26" spans="1:14">
      <c r="A26" t="s">
        <v>646</v>
      </c>
      <c r="B26" t="s">
        <v>647</v>
      </c>
      <c r="C26" t="s">
        <v>122</v>
      </c>
      <c r="D26" t="s">
        <v>648</v>
      </c>
      <c r="E26" t="s">
        <v>459</v>
      </c>
      <c r="F26" t="s">
        <v>225</v>
      </c>
      <c r="G26" t="s">
        <v>649</v>
      </c>
      <c r="H26" t="s">
        <v>105</v>
      </c>
      <c r="I26" s="65">
        <v>1122</v>
      </c>
      <c r="J26" s="65">
        <v>15882</v>
      </c>
      <c r="K26" s="65">
        <v>572.9002686</v>
      </c>
      <c r="L26" s="66">
        <v>0</v>
      </c>
      <c r="M26" s="66">
        <v>0.24809999999999999</v>
      </c>
      <c r="N26" s="66">
        <v>4.1999999999999997E-3</v>
      </c>
    </row>
    <row r="27" spans="1:14">
      <c r="A27" t="s">
        <v>650</v>
      </c>
      <c r="B27" t="s">
        <v>651</v>
      </c>
      <c r="C27" t="s">
        <v>122</v>
      </c>
      <c r="D27" t="s">
        <v>652</v>
      </c>
      <c r="E27" t="s">
        <v>459</v>
      </c>
      <c r="F27" t="s">
        <v>225</v>
      </c>
      <c r="G27" t="s">
        <v>649</v>
      </c>
      <c r="H27" t="s">
        <v>105</v>
      </c>
      <c r="I27" s="65">
        <v>400</v>
      </c>
      <c r="J27" s="65">
        <v>12743</v>
      </c>
      <c r="K27" s="65">
        <v>163.87497999999999</v>
      </c>
      <c r="L27" s="66">
        <v>0</v>
      </c>
      <c r="M27" s="66">
        <v>7.0999999999999994E-2</v>
      </c>
      <c r="N27" s="66">
        <v>1.1999999999999999E-3</v>
      </c>
    </row>
    <row r="28" spans="1:14">
      <c r="A28" t="s">
        <v>653</v>
      </c>
      <c r="B28" t="s">
        <v>654</v>
      </c>
      <c r="C28" t="s">
        <v>122</v>
      </c>
      <c r="D28" t="s">
        <v>655</v>
      </c>
      <c r="E28" t="s">
        <v>459</v>
      </c>
      <c r="F28" t="s">
        <v>225</v>
      </c>
      <c r="G28" t="s">
        <v>649</v>
      </c>
      <c r="H28" t="s">
        <v>105</v>
      </c>
      <c r="I28" s="65">
        <v>2457</v>
      </c>
      <c r="J28" s="65">
        <v>9908</v>
      </c>
      <c r="K28" s="65">
        <v>782.65818539999998</v>
      </c>
      <c r="L28" s="66">
        <v>1.6000000000000001E-3</v>
      </c>
      <c r="M28" s="66">
        <v>0.33889999999999998</v>
      </c>
      <c r="N28" s="66">
        <v>5.7000000000000002E-3</v>
      </c>
    </row>
    <row r="29" spans="1:14">
      <c r="A29" t="s">
        <v>656</v>
      </c>
      <c r="B29" t="s">
        <v>657</v>
      </c>
      <c r="C29" t="s">
        <v>122</v>
      </c>
      <c r="D29" t="s">
        <v>658</v>
      </c>
      <c r="E29" t="s">
        <v>459</v>
      </c>
      <c r="F29" t="s">
        <v>225</v>
      </c>
      <c r="G29" t="s">
        <v>649</v>
      </c>
      <c r="H29" t="s">
        <v>105</v>
      </c>
      <c r="I29" s="65">
        <v>994</v>
      </c>
      <c r="J29" s="65">
        <v>11567.65</v>
      </c>
      <c r="K29" s="65">
        <v>369.66854781500001</v>
      </c>
      <c r="L29" s="66">
        <v>2.9999999999999997E-4</v>
      </c>
      <c r="M29" s="66">
        <v>0.16009999999999999</v>
      </c>
      <c r="N29" s="66">
        <v>2.7000000000000001E-3</v>
      </c>
    </row>
    <row r="30" spans="1:14">
      <c r="A30" s="67" t="s">
        <v>254</v>
      </c>
      <c r="B30" s="14"/>
      <c r="C30" s="14"/>
      <c r="D30" s="14"/>
      <c r="I30" s="69">
        <v>0</v>
      </c>
      <c r="K30" s="69">
        <v>0</v>
      </c>
      <c r="M30" s="68">
        <v>0</v>
      </c>
      <c r="N30" s="68">
        <v>0</v>
      </c>
    </row>
    <row r="31" spans="1:14">
      <c r="A31" t="s">
        <v>225</v>
      </c>
      <c r="B31" t="s">
        <v>225</v>
      </c>
      <c r="C31" s="14"/>
      <c r="D31" s="14"/>
      <c r="E31" t="s">
        <v>225</v>
      </c>
      <c r="F31" t="s">
        <v>225</v>
      </c>
      <c r="H31" t="s">
        <v>225</v>
      </c>
      <c r="I31" s="65">
        <v>0</v>
      </c>
      <c r="J31" s="65">
        <v>0</v>
      </c>
      <c r="K31" s="65">
        <v>0</v>
      </c>
      <c r="L31" s="66">
        <v>0</v>
      </c>
      <c r="M31" s="66">
        <v>0</v>
      </c>
      <c r="N31" s="66">
        <v>0</v>
      </c>
    </row>
    <row r="32" spans="1:14">
      <c r="A32" s="81" t="s">
        <v>232</v>
      </c>
      <c r="B32" s="14"/>
      <c r="C32" s="14"/>
      <c r="D32" s="14"/>
    </row>
    <row r="33" spans="1:4">
      <c r="A33" s="81" t="s">
        <v>246</v>
      </c>
      <c r="B33" s="14"/>
      <c r="C33" s="14"/>
      <c r="D33" s="14"/>
    </row>
    <row r="34" spans="1:4">
      <c r="A34" s="81" t="s">
        <v>247</v>
      </c>
      <c r="B34" s="14"/>
      <c r="C34" s="14"/>
      <c r="D34" s="14"/>
    </row>
    <row r="35" spans="1:4">
      <c r="A35" s="81" t="s">
        <v>248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9" ht="26.25" customHeight="1">
      <c r="A6" s="95" t="s">
        <v>94</v>
      </c>
      <c r="B6" s="96"/>
      <c r="C6" s="96"/>
      <c r="D6" s="96"/>
      <c r="E6" s="96"/>
      <c r="F6" s="96"/>
      <c r="G6" s="96"/>
      <c r="H6" s="96"/>
      <c r="I6" s="96"/>
      <c r="J6" s="96"/>
      <c r="K6" s="97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54795.09</v>
      </c>
      <c r="G10" s="7"/>
      <c r="H10" s="63">
        <v>50.976858589999999</v>
      </c>
      <c r="I10" s="22"/>
      <c r="J10" s="64">
        <v>1</v>
      </c>
      <c r="K10" s="64">
        <v>4.0000000000000002E-4</v>
      </c>
      <c r="BB10" s="14"/>
      <c r="BC10" s="16"/>
      <c r="BD10" s="14"/>
      <c r="BF10" s="14"/>
    </row>
    <row r="11" spans="1:59">
      <c r="A11" s="67" t="s">
        <v>202</v>
      </c>
      <c r="C11" s="14"/>
      <c r="D11" s="14"/>
      <c r="F11" s="69">
        <v>54795.09</v>
      </c>
      <c r="H11" s="69">
        <v>50.976858589999999</v>
      </c>
      <c r="J11" s="68">
        <v>1</v>
      </c>
      <c r="K11" s="68">
        <v>4.0000000000000002E-4</v>
      </c>
    </row>
    <row r="12" spans="1:59">
      <c r="A12" s="67" t="s">
        <v>659</v>
      </c>
      <c r="C12" s="14"/>
      <c r="D12" s="14"/>
      <c r="F12" s="69">
        <v>54795.09</v>
      </c>
      <c r="H12" s="69">
        <v>50.976858589999999</v>
      </c>
      <c r="J12" s="68">
        <v>1</v>
      </c>
      <c r="K12" s="68">
        <v>4.0000000000000002E-4</v>
      </c>
    </row>
    <row r="13" spans="1:59">
      <c r="A13" t="s">
        <v>660</v>
      </c>
      <c r="B13" t="s">
        <v>661</v>
      </c>
      <c r="C13" t="s">
        <v>99</v>
      </c>
      <c r="D13" t="s">
        <v>427</v>
      </c>
      <c r="E13" t="s">
        <v>101</v>
      </c>
      <c r="F13" s="65">
        <v>20200</v>
      </c>
      <c r="G13" s="65">
        <v>76</v>
      </c>
      <c r="H13" s="65">
        <v>15.352</v>
      </c>
      <c r="I13" s="66">
        <v>5.7999999999999996E-3</v>
      </c>
      <c r="J13" s="66">
        <v>0.30120000000000002</v>
      </c>
      <c r="K13" s="66">
        <v>1E-4</v>
      </c>
    </row>
    <row r="14" spans="1:59">
      <c r="A14" t="s">
        <v>662</v>
      </c>
      <c r="B14" t="s">
        <v>663</v>
      </c>
      <c r="C14" t="s">
        <v>99</v>
      </c>
      <c r="D14" t="s">
        <v>427</v>
      </c>
      <c r="E14" t="s">
        <v>101</v>
      </c>
      <c r="F14" s="65">
        <v>20200</v>
      </c>
      <c r="G14" s="65">
        <v>165.6</v>
      </c>
      <c r="H14" s="65">
        <v>33.4512</v>
      </c>
      <c r="I14" s="66">
        <v>5.7999999999999996E-3</v>
      </c>
      <c r="J14" s="66">
        <v>0.65620000000000001</v>
      </c>
      <c r="K14" s="66">
        <v>2.0000000000000001E-4</v>
      </c>
    </row>
    <row r="15" spans="1:59">
      <c r="A15" t="s">
        <v>664</v>
      </c>
      <c r="B15" t="s">
        <v>665</v>
      </c>
      <c r="C15" t="s">
        <v>99</v>
      </c>
      <c r="D15" t="s">
        <v>280</v>
      </c>
      <c r="E15" t="s">
        <v>101</v>
      </c>
      <c r="F15" s="65">
        <v>14395.09</v>
      </c>
      <c r="G15" s="65">
        <v>15.1</v>
      </c>
      <c r="H15" s="65">
        <v>2.1736585900000001</v>
      </c>
      <c r="I15" s="66">
        <v>1E-4</v>
      </c>
      <c r="J15" s="66">
        <v>4.2599999999999999E-2</v>
      </c>
      <c r="K15" s="66">
        <v>0</v>
      </c>
    </row>
    <row r="16" spans="1:59">
      <c r="A16" s="67" t="s">
        <v>230</v>
      </c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s="67" t="s">
        <v>666</v>
      </c>
      <c r="C17" s="14"/>
      <c r="D17" s="14"/>
      <c r="F17" s="69">
        <v>0</v>
      </c>
      <c r="H17" s="69">
        <v>0</v>
      </c>
      <c r="J17" s="68">
        <v>0</v>
      </c>
      <c r="K17" s="68">
        <v>0</v>
      </c>
    </row>
    <row r="18" spans="1:11">
      <c r="A18" t="s">
        <v>225</v>
      </c>
      <c r="B18" t="s">
        <v>225</v>
      </c>
      <c r="C18" s="14"/>
      <c r="D18" t="s">
        <v>225</v>
      </c>
      <c r="E18" t="s">
        <v>225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  <c r="K18" s="66">
        <v>0</v>
      </c>
    </row>
    <row r="19" spans="1:11">
      <c r="A19" s="81" t="s">
        <v>232</v>
      </c>
      <c r="C19" s="14"/>
      <c r="D19" s="14"/>
    </row>
    <row r="20" spans="1:11">
      <c r="A20" s="81" t="s">
        <v>246</v>
      </c>
      <c r="C20" s="14"/>
      <c r="D20" s="14"/>
    </row>
    <row r="21" spans="1:11">
      <c r="A21" s="81" t="s">
        <v>247</v>
      </c>
      <c r="C21" s="14"/>
      <c r="D21" s="14"/>
    </row>
    <row r="22" spans="1:11">
      <c r="A22" s="81" t="s">
        <v>248</v>
      </c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A1486B-F933-4A7C-82EB-DDBFC5489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D211A2-962C-47B9-A46E-7094C5C4FAB5}">
  <ds:schemaRefs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EBD4E96-F767-4D8E-8FCF-81CF38ED12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520042177_b58_0420</dc:title>
  <dc:creator>Yuli</dc:creator>
  <cp:lastModifiedBy>User</cp:lastModifiedBy>
  <dcterms:created xsi:type="dcterms:W3CDTF">2015-11-10T09:34:27Z</dcterms:created>
  <dcterms:modified xsi:type="dcterms:W3CDTF">2022-02-10T15:52:23Z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