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3\"/>
    </mc:Choice>
  </mc:AlternateContent>
  <bookViews>
    <workbookView xWindow="0" yWindow="105" windowWidth="24240" windowHeight="12585" firstSheet="12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K13" i="16"/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38" i="2" s="1"/>
  <c r="C11" i="1"/>
  <c r="K38" i="2"/>
  <c r="L37" i="2"/>
  <c r="K37" i="2"/>
  <c r="K36" i="2"/>
  <c r="L35" i="2"/>
  <c r="K35" i="2"/>
  <c r="K34" i="2"/>
  <c r="L33" i="2"/>
  <c r="K33" i="2"/>
  <c r="K32" i="2"/>
  <c r="L31" i="2"/>
  <c r="K31" i="2"/>
  <c r="K30" i="2"/>
  <c r="L29" i="2"/>
  <c r="K29" i="2"/>
  <c r="K28" i="2"/>
  <c r="L27" i="2"/>
  <c r="K27" i="2"/>
  <c r="K26" i="2"/>
  <c r="L25" i="2"/>
  <c r="K25" i="2"/>
  <c r="K24" i="2"/>
  <c r="L23" i="2"/>
  <c r="K23" i="2"/>
  <c r="K22" i="2"/>
  <c r="L21" i="2"/>
  <c r="K21" i="2"/>
  <c r="K20" i="2"/>
  <c r="L19" i="2"/>
  <c r="K19" i="2"/>
  <c r="K18" i="2"/>
  <c r="L17" i="2"/>
  <c r="K17" i="2"/>
  <c r="K16" i="2"/>
  <c r="L15" i="2"/>
  <c r="K15" i="2"/>
  <c r="K14" i="2"/>
  <c r="L13" i="2"/>
  <c r="K13" i="2"/>
  <c r="K12" i="2"/>
  <c r="L11" i="2"/>
  <c r="K11" i="2"/>
  <c r="J11" i="2"/>
  <c r="J12" i="2"/>
  <c r="J13" i="2"/>
  <c r="J15" i="2"/>
  <c r="L12" i="2" l="1"/>
  <c r="L14" i="2"/>
  <c r="L16" i="2"/>
  <c r="L18" i="2"/>
  <c r="L20" i="2"/>
  <c r="L22" i="2"/>
  <c r="L24" i="2"/>
  <c r="L26" i="2"/>
  <c r="L28" i="2"/>
  <c r="L30" i="2"/>
  <c r="L32" i="2"/>
  <c r="L34" i="2"/>
  <c r="L36" i="2"/>
  <c r="C28" i="27"/>
  <c r="C25" i="27" l="1"/>
  <c r="C11" i="27" s="1"/>
  <c r="C43" i="1" s="1"/>
  <c r="C12" i="27"/>
</calcChain>
</file>

<file path=xl/sharedStrings.xml><?xml version="1.0" encoding="utf-8"?>
<sst xmlns="http://schemas.openxmlformats.org/spreadsheetml/2006/main" count="3493" uniqueCount="842">
  <si>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</si>
  <si>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</si>
  <si>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</si>
  <si>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</si>
  <si>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</si>
  <si>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</si>
  <si>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</si>
  <si>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</si>
  <si>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</si>
  <si>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</si>
  <si>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</si>
  <si>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</si>
  <si>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</si>
  <si>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</si>
  <si>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</si>
  <si>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</si>
  <si>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</si>
  <si>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</si>
  <si>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</si>
  <si>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</si>
  <si>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</si>
  <si>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</si>
  <si>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</si>
  <si>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</si>
  <si>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</si>
  <si>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</si>
  <si>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</si>
  <si>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</si>
  <si>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</si>
  <si>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</si>
  <si>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</si>
  <si>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</si>
  <si>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</si>
  <si>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</si>
  <si>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</si>
  <si>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</si>
  <si>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</si>
  <si>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</si>
  <si>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</si>
  <si>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</si>
  <si>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</si>
  <si>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</si>
  <si>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</si>
  <si>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</si>
  <si>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</si>
  <si>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</si>
  <si>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</si>
  <si>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</si>
  <si>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</si>
  <si>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</si>
  <si>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</si>
  <si>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</si>
  <si>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</si>
  <si>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</si>
  <si>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</si>
  <si>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</si>
  <si>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</si>
  <si>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</si>
  <si>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</si>
  <si>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</si>
  <si>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</si>
  <si>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</si>
  <si>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</si>
  <si>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</si>
  <si>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</si>
  <si>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</si>
  <si>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</si>
  <si>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</si>
  <si>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</si>
  <si>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</si>
  <si>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</si>
  <si>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</si>
  <si>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</si>
  <si>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</si>
  <si>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</si>
  <si>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</si>
  <si>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</si>
  <si>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</si>
  <si>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</si>
  <si>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</si>
  <si>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</si>
  <si>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</si>
  <si>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</si>
  <si>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</si>
  <si>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</si>
  <si>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</si>
  <si>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</si>
  <si>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</si>
  <si>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</si>
  <si>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</si>
  <si>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</si>
  <si>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</si>
  <si>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</si>
  <si>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</si>
  <si>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</si>
  <si>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</si>
  <si>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</si>
  <si>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</si>
  <si>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</si>
  <si>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</si>
  <si>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</si>
  <si>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</si>
  <si>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</si>
  <si>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</si>
  <si>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</si>
  <si>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</si>
  <si>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</si>
  <si>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</si>
  <si>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</si>
  <si>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</si>
  <si>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</si>
  <si>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</si>
  <si>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</si>
  <si>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</si>
  <si>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</si>
  <si>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</si>
  <si>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</si>
  <si>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</si>
  <si>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</si>
  <si>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</si>
  <si>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</si>
  <si>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</si>
  <si>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</si>
  <si>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</si>
  <si>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</si>
  <si>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</si>
  <si>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</si>
  <si>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</si>
  <si>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</si>
  <si>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</si>
  <si>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</si>
  <si>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</si>
  <si>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</si>
  <si>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</si>
  <si>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</si>
  <si>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</si>
  <si>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</si>
  <si>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</si>
  <si>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</si>
  <si>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</si>
  <si>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</si>
  <si>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</si>
  <si>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</si>
  <si>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</si>
  <si>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</si>
  <si>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</si>
  <si>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</si>
  <si>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</si>
  <si>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</si>
  <si>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</si>
  <si>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</si>
  <si>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</si>
  <si>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</si>
  <si>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</si>
  <si>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</si>
  <si>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</si>
  <si>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</si>
  <si>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</si>
  <si>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</si>
  <si>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</si>
  <si>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</si>
  <si>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</si>
  <si>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</si>
  <si>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</si>
  <si>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</si>
  <si>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</si>
  <si>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</si>
  <si>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</si>
  <si>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</si>
  <si>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</si>
  <si>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</si>
  <si>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</si>
  <si>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</si>
  <si>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</si>
  <si>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</si>
  <si>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</si>
  <si>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</si>
  <si>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</si>
  <si>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</si>
  <si>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</si>
  <si>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</si>
  <si>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</si>
  <si>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</si>
  <si>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</si>
  <si>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</si>
  <si>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</si>
  <si>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</si>
  <si>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</si>
  <si>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</si>
  <si>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</si>
  <si>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</si>
  <si>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</si>
  <si>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</si>
  <si>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</si>
  <si>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</si>
  <si>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</si>
  <si>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</si>
  <si>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30/09/2023</t>
  </si>
  <si>
    <t>הכשרה מניות</t>
  </si>
  <si>
    <t>הכשרה מניות-(חדש</t>
  </si>
  <si>
    <t>58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</si>
  <si>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</si>
  <si>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</si>
  <si>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</si>
  <si>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</si>
  <si>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</si>
  <si>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</si>
  <si>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</si>
  <si>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</si>
  <si>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</si>
  <si>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</si>
  <si>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</si>
  <si>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</si>
  <si>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</si>
  <si>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</si>
  <si>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</si>
  <si>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</si>
  <si>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</si>
  <si>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</si>
  <si>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</si>
  <si>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</si>
  <si>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</si>
  <si>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</si>
  <si>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</si>
  <si>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</si>
  <si>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</si>
  <si>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</si>
  <si>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</si>
  <si>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</si>
  <si>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</si>
  <si>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</si>
  <si>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</si>
  <si>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</si>
  <si>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</si>
  <si>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</si>
  <si>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</si>
  <si>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</si>
  <si>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</si>
  <si>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</si>
  <si>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</si>
  <si>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</si>
  <si>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314- בנק ישראל- מק"מ</t>
  </si>
  <si>
    <t>8240319</t>
  </si>
  <si>
    <t>RF</t>
  </si>
  <si>
    <t>01/03/23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</si>
  <si>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</si>
  <si>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</si>
  <si>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</si>
  <si>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</si>
  <si>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</si>
  <si>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</si>
  <si>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</si>
  <si>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</si>
  <si>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</si>
  <si>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</si>
  <si>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</si>
  <si>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</si>
  <si>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</si>
  <si>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</si>
  <si>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</si>
  <si>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</si>
  <si>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</si>
  <si>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</si>
  <si>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</si>
  <si>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</si>
  <si>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</si>
  <si>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</si>
  <si>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</si>
  <si>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</si>
  <si>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</si>
  <si>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</si>
  <si>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</si>
  <si>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</si>
  <si>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</si>
  <si>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</si>
  <si>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</si>
  <si>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</si>
  <si>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</si>
  <si>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</si>
  <si>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</si>
  <si>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</si>
  <si>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</si>
  <si>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</si>
  <si>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</si>
  <si>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</si>
  <si>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</si>
  <si>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</si>
  <si>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</si>
  <si>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</si>
  <si>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</si>
  <si>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</si>
  <si>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</si>
  <si>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</si>
  <si>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</si>
  <si>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</si>
  <si>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</si>
  <si>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</si>
  <si>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</si>
  <si>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</si>
  <si>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</si>
  <si>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</si>
  <si>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חברה לישראל- חברה לישראל</t>
  </si>
  <si>
    <t>576017</t>
  </si>
  <si>
    <t>520028010</t>
  </si>
  <si>
    <t>השקעה ואחזקות</t>
  </si>
  <si>
    <t>קנון- קנון הולדינגס</t>
  </si>
  <si>
    <t>1134139</t>
  </si>
  <si>
    <t>201406588</t>
  </si>
  <si>
    <t>דלק קבוצה- דלק קבוצה</t>
  </si>
  <si>
    <t>1084128</t>
  </si>
  <si>
    <t>520044322</t>
  </si>
  <si>
    <t>חיפושי נפט וגז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</si>
  <si>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</si>
  <si>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</si>
  <si>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</si>
  <si>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</si>
  <si>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</si>
  <si>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</si>
  <si>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</si>
  <si>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</si>
  <si>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</si>
  <si>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</si>
  <si>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</si>
  <si>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</si>
  <si>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</si>
  <si>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520003781</t>
  </si>
  <si>
    <t>מזון</t>
  </si>
  <si>
    <t>אלוני חץ- אלוני חץ</t>
  </si>
  <si>
    <t>390013</t>
  </si>
  <si>
    <t>520038506</t>
  </si>
  <si>
    <t>נדלן מניב בישראל</t>
  </si>
  <si>
    <t>אמות- אמות</t>
  </si>
  <si>
    <t>1097278</t>
  </si>
  <si>
    <t>520026683</t>
  </si>
  <si>
    <t>ביג- ביג</t>
  </si>
  <si>
    <t>1097260</t>
  </si>
  <si>
    <t>513623314</t>
  </si>
  <si>
    <t>מבני תעשיה- מבנה</t>
  </si>
  <si>
    <t>226019</t>
  </si>
  <si>
    <t>520024126</t>
  </si>
  <si>
    <t>מליסרון- מליסרון</t>
  </si>
  <si>
    <t>323014</t>
  </si>
  <si>
    <t>520037789</t>
  </si>
  <si>
    <t>עזריאלי קבוצה- עזריאלי קבוצה</t>
  </si>
  <si>
    <t>1119478</t>
  </si>
  <si>
    <t>510960719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</si>
  <si>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</si>
  <si>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</si>
  <si>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</si>
  <si>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</si>
  <si>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</si>
  <si>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</si>
  <si>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</si>
  <si>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</si>
  <si>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</si>
  <si>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520031931</t>
  </si>
  <si>
    <t>סה"כ תל אביב 90</t>
  </si>
  <si>
    <t>פז בית זיקוק אשדוד (בז"א)- בית זיקוק אשדוד</t>
  </si>
  <si>
    <t>1198910</t>
  </si>
  <si>
    <t>513775163</t>
  </si>
  <si>
    <t>בזן- בתי זיקוק</t>
  </si>
  <si>
    <t>2590248</t>
  </si>
  <si>
    <t>520036658</t>
  </si>
  <si>
    <t>פז נפט- פז נפט</t>
  </si>
  <si>
    <t>1100007</t>
  </si>
  <si>
    <t>510216054</t>
  </si>
  <si>
    <t>כלל ביטוח- כלל עסקי ביטוח</t>
  </si>
  <si>
    <t>224014</t>
  </si>
  <si>
    <t>520036120</t>
  </si>
  <si>
    <t>אאורה</t>
  </si>
  <si>
    <t>373019</t>
  </si>
  <si>
    <t>520038274</t>
  </si>
  <si>
    <t>בנייה</t>
  </si>
  <si>
    <t>אפריקה מגורים- אפריקה מגורים</t>
  </si>
  <si>
    <t>1097948</t>
  </si>
  <si>
    <t>520034760</t>
  </si>
  <si>
    <t>דמרי- דמרי</t>
  </si>
  <si>
    <t>1090315</t>
  </si>
  <si>
    <t>511399388</t>
  </si>
  <si>
    <t>חג'ג' נדל"ן- חג'ג' נדלן</t>
  </si>
  <si>
    <t>823013</t>
  </si>
  <si>
    <t>520033309</t>
  </si>
  <si>
    <t>פיבי- פיבי</t>
  </si>
  <si>
    <t>763011</t>
  </si>
  <si>
    <t>520029026</t>
  </si>
  <si>
    <t>ערד- ערד</t>
  </si>
  <si>
    <t>731018</t>
  </si>
  <si>
    <t>520025198</t>
  </si>
  <si>
    <t>נאוויטס פטר יהש- נאוויטס פטרו</t>
  </si>
  <si>
    <t>1141969</t>
  </si>
  <si>
    <t>550263107</t>
  </si>
  <si>
    <t>קמטק- קמטק</t>
  </si>
  <si>
    <t>1095264</t>
  </si>
  <si>
    <t>511235434</t>
  </si>
  <si>
    <t>ריט 1- 1 ריט</t>
  </si>
  <si>
    <t>1098920</t>
  </si>
  <si>
    <t>513821488</t>
  </si>
  <si>
    <t>מגה אור- מגה אור</t>
  </si>
  <si>
    <t>1104488</t>
  </si>
  <si>
    <t>513257873</t>
  </si>
  <si>
    <t>נכסים בנין- נכסים ובנין</t>
  </si>
  <si>
    <t>699017</t>
  </si>
  <si>
    <t>520025438</t>
  </si>
  <si>
    <t>אודיוקודס- אודיוקודס</t>
  </si>
  <si>
    <t>1082965</t>
  </si>
  <si>
    <t>520044132</t>
  </si>
  <si>
    <t>ציוד תקשורת</t>
  </si>
  <si>
    <t>פוקס- פוקס</t>
  </si>
  <si>
    <t>1087022</t>
  </si>
  <si>
    <t>512157603</t>
  </si>
  <si>
    <t>רשתות שיווק</t>
  </si>
  <si>
    <t>שופרסל- שופרסל</t>
  </si>
  <si>
    <t>777037</t>
  </si>
  <si>
    <t>520022732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</si>
  <si>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</si>
  <si>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</si>
  <si>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</si>
  <si>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</si>
  <si>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</si>
  <si>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</si>
  <si>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</si>
  <si>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</si>
  <si>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</si>
  <si>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</si>
  <si>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שרותים</t>
  </si>
  <si>
    <t>ישראכרט- ישראכרט</t>
  </si>
  <si>
    <t>1157403</t>
  </si>
  <si>
    <t>510706153</t>
  </si>
  <si>
    <t>שרותים פיננסים</t>
  </si>
  <si>
    <t>מגיק- מג'יק</t>
  </si>
  <si>
    <t>1082312</t>
  </si>
  <si>
    <t>520036740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</si>
  <si>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</si>
  <si>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</si>
  <si>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</si>
  <si>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</si>
  <si>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</si>
  <si>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</si>
  <si>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</si>
  <si>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</si>
  <si>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</si>
  <si>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</si>
  <si>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אימאג'סט- 'אימאג'סט אינט</t>
  </si>
  <si>
    <t>1183813</t>
  </si>
  <si>
    <t>512737560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</si>
  <si>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</si>
  <si>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</si>
  <si>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</si>
  <si>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</si>
  <si>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</si>
  <si>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</si>
  <si>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</si>
  <si>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</si>
  <si>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</si>
  <si>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</si>
  <si>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רני צים- רני צים</t>
  </si>
  <si>
    <t>1143619</t>
  </si>
  <si>
    <t>514353671</t>
  </si>
  <si>
    <t>ג'נסל- ג'נסל</t>
  </si>
  <si>
    <t>1169689</t>
  </si>
  <si>
    <t>514579887</t>
  </si>
  <si>
    <t>אוריין- אוריין</t>
  </si>
  <si>
    <t>1103506</t>
  </si>
  <si>
    <t>511068256</t>
  </si>
  <si>
    <t>בלנדר- בלנדר טכנו</t>
  </si>
  <si>
    <t>1172097</t>
  </si>
  <si>
    <t>515005502</t>
  </si>
  <si>
    <t>סה"כ call 001 אופציות</t>
  </si>
  <si>
    <t>ZIM INTEGRATED- ZIM</t>
  </si>
  <si>
    <t>IL0065100930</t>
  </si>
  <si>
    <t>NYSE</t>
  </si>
  <si>
    <t>בלומברג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</si>
  <si>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</si>
  <si>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</si>
  <si>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</si>
  <si>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</si>
  <si>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</si>
  <si>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</si>
  <si>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</si>
  <si>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</si>
  <si>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</si>
  <si>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</si>
  <si>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</si>
  <si>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</si>
  <si>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</si>
  <si>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</si>
  <si>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</si>
  <si>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</si>
  <si>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</si>
  <si>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ARKO CORP- ארקו קורפ</t>
  </si>
  <si>
    <t>US0412421085</t>
  </si>
  <si>
    <t>3535148</t>
  </si>
  <si>
    <t>Energy</t>
  </si>
  <si>
    <t>ALTRIA GROUP- Altria Group</t>
  </si>
  <si>
    <t>US02209S1033</t>
  </si>
  <si>
    <t>5339</t>
  </si>
  <si>
    <t>Food Beverage &amp; Tobacco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</si>
  <si>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</si>
  <si>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</si>
  <si>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</si>
  <si>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</si>
  <si>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</si>
  <si>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</si>
  <si>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</si>
  <si>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ASTRAZENECA PLC</t>
  </si>
  <si>
    <t>US0463531089</t>
  </si>
  <si>
    <t>5238</t>
  </si>
  <si>
    <t>Pharma &amp; Biotechnology</t>
  </si>
  <si>
    <t>IBI LION SOCIMI (74242)- LION SANTANDER</t>
  </si>
  <si>
    <t>ES0105633004</t>
  </si>
  <si>
    <t>5350</t>
  </si>
  <si>
    <t>Real Estate</t>
  </si>
  <si>
    <t>RTS IBI LION  הקצאת זכויות בגין נייר  32024606- LION SANTANDER</t>
  </si>
  <si>
    <t>ES0605633926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</si>
  <si>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</si>
  <si>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</si>
  <si>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</si>
  <si>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</si>
  <si>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</si>
  <si>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</si>
  <si>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</si>
  <si>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</si>
  <si>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</si>
  <si>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</si>
  <si>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סה"כ שמחקות מדדי מניות בישראל</t>
  </si>
  <si>
    <t>MTF סל (4A) ת"א 35- מגדל קרנות נאמנ</t>
  </si>
  <si>
    <t>1150184</t>
  </si>
  <si>
    <t>511303661</t>
  </si>
  <si>
    <t>מניות</t>
  </si>
  <si>
    <t>תכלית סל (4A) ת"א בנקים- מיטב קרנות נאמנ</t>
  </si>
  <si>
    <t>1143726</t>
  </si>
  <si>
    <t>513534974</t>
  </si>
  <si>
    <t>תכלית סל (A4) ת"א 90- מיטב קרנות נאמנ</t>
  </si>
  <si>
    <t>1143783</t>
  </si>
  <si>
    <t>קסם 4A) ETF) ת"א SME60- קסם קרנות נאמנו</t>
  </si>
  <si>
    <t>1146539</t>
  </si>
  <si>
    <t>510938608</t>
  </si>
  <si>
    <t>קסם ETF ת"א 35 (A4)- קסם קרנות נאמנו</t>
  </si>
  <si>
    <t>1146570</t>
  </si>
  <si>
    <t>סה"כ שמחקות מדדי מניות בחו"ל</t>
  </si>
  <si>
    <t>הראל S&amp;P500 מנוטרל- הראל קרנות מדד</t>
  </si>
  <si>
    <t>1149137</t>
  </si>
  <si>
    <t>511776783</t>
  </si>
  <si>
    <t>MTF סל Nasdaq 100 (4A) מנוטרלת מט"ח- מגדל קרנות נאמנ</t>
  </si>
  <si>
    <t>1181445</t>
  </si>
  <si>
    <t>מור סל S&amp;P 500 מנוטרלת מט"ח- מור קרנות נאמנ</t>
  </si>
  <si>
    <t>1165828</t>
  </si>
  <si>
    <t>514884485</t>
  </si>
  <si>
    <t>תכלית סל (4A)י NASDAQ 100 מנוטרלת מט"ח- מיטב קרנות נאמנ</t>
  </si>
  <si>
    <t>1143734</t>
  </si>
  <si>
    <t>פסגות DAX 30 מנוטרל- פסגות קרנות נאמ</t>
  </si>
  <si>
    <t>1149830</t>
  </si>
  <si>
    <t>513765339</t>
  </si>
  <si>
    <t>פסגות S&amp;P500</t>
  </si>
  <si>
    <t>1148162</t>
  </si>
  <si>
    <t>FTSE CHINA 50 (D4) ETF קסם- קסם קרנות נאמנו</t>
  </si>
  <si>
    <t>1146521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</si>
  <si>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</si>
  <si>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</si>
  <si>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</si>
  <si>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</si>
  <si>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</si>
  <si>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</si>
  <si>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</si>
  <si>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</si>
  <si>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</si>
  <si>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</si>
  <si>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</si>
  <si>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</si>
  <si>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</si>
  <si>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</si>
  <si>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</si>
  <si>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</si>
  <si>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</si>
  <si>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</si>
  <si>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</si>
  <si>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</si>
  <si>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</si>
  <si>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</si>
  <si>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1290</t>
  </si>
  <si>
    <t>DAXEX  GY - DAX- ISHARES</t>
  </si>
  <si>
    <t>DE0005933931</t>
  </si>
  <si>
    <t>FWB</t>
  </si>
  <si>
    <t>4601</t>
  </si>
  <si>
    <t>FXI - CHINA 50- ISHARES</t>
  </si>
  <si>
    <t>US4642871846</t>
  </si>
  <si>
    <t>ISHARES S&amp;P 500- ISHARES</t>
  </si>
  <si>
    <t>US4642872000</t>
  </si>
  <si>
    <t>IWM - RUSSELL 2000- ISHARES</t>
  </si>
  <si>
    <t>US4642876555</t>
  </si>
  <si>
    <t>SPY - S&amp;P 500</t>
  </si>
  <si>
    <t>US78462F1030</t>
  </si>
  <si>
    <t>4640</t>
  </si>
  <si>
    <t>VOO US_VANGUARD S&amp;P 500</t>
  </si>
  <si>
    <t>US9229083632</t>
  </si>
  <si>
    <t>4922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</si>
  <si>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</si>
  <si>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</si>
  <si>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</si>
  <si>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</si>
  <si>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</si>
  <si>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</si>
  <si>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</si>
  <si>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PTFי  Shiller Barclays CAP (4A) מנוטרלת מט"ח- פסגות קרנות נאמנות</t>
  </si>
  <si>
    <t>5134689</t>
  </si>
  <si>
    <t>לא מדורג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</si>
  <si>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</si>
  <si>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</si>
  <si>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</si>
  <si>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</si>
  <si>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</si>
  <si>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</si>
  <si>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Kotak India Midcap- KOTAK</t>
  </si>
  <si>
    <t>LU2126068639</t>
  </si>
  <si>
    <t>4735</t>
  </si>
  <si>
    <t>סה"כ כתבי אופציות בישראל</t>
  </si>
  <si>
    <t>סקודיקס אופצייה 1 30/01/25- סקודיקס</t>
  </si>
  <si>
    <t>1178508</t>
  </si>
  <si>
    <t>אלקטרוניקה ואופטיקה</t>
  </si>
  <si>
    <t>אלמדה  אופציה 2 10/10/23</t>
  </si>
  <si>
    <t>1168988</t>
  </si>
  <si>
    <t>פליינג ספרק אופציה 1 04/03/2024- פליינג ספארק</t>
  </si>
  <si>
    <t>1173590</t>
  </si>
  <si>
    <t>פודטק</t>
  </si>
  <si>
    <t>סיפיה אופציה 1 18/11/24- סיפיה וויז'ן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</si>
  <si>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</si>
  <si>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</si>
  <si>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</si>
  <si>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</si>
  <si>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</si>
  <si>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SPXW PUT 4200 31/10/23</t>
  </si>
  <si>
    <t>BBG01GHK6NW8</t>
  </si>
  <si>
    <t>Other</t>
  </si>
  <si>
    <t>סה"כ מטבע</t>
  </si>
  <si>
    <t>סה"כ סחורות</t>
  </si>
  <si>
    <t>DAX - DFWZ3 -15/12/2023</t>
  </si>
  <si>
    <t>DE000C6LWM41</t>
  </si>
  <si>
    <t>DJIA  MINI-DMZ3-15/12/23</t>
  </si>
  <si>
    <t>BBG01BY933H9</t>
  </si>
  <si>
    <t>EURO STOXX 50 -VGZ3 15/12/2023</t>
  </si>
  <si>
    <t>DE000C6JGBY9</t>
  </si>
  <si>
    <t>FTSE 100 - Z Z3 - 15/12/23</t>
  </si>
  <si>
    <t>GB00KFMQN133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</si>
  <si>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</si>
  <si>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</si>
  <si>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</si>
  <si>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</si>
  <si>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</si>
  <si>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</si>
  <si>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NASDAQ100-NQZ3- 15/12/23</t>
  </si>
  <si>
    <t>BBG017PGMHT7</t>
  </si>
  <si>
    <t>RUSSELL2000 -RTYZ3- 15/12/23</t>
  </si>
  <si>
    <t>BBG019LXGY47</t>
  </si>
  <si>
    <t>S&amp;P500 E-MINI -ESZ3-15/12/23</t>
  </si>
  <si>
    <t>BBG011BQCN48</t>
  </si>
  <si>
    <t>STOXX 600- SXOZ3-15/12/23</t>
  </si>
  <si>
    <t>DE000C6XKB36</t>
  </si>
  <si>
    <t>ULRTA 10 YEAR US - UXYZ3 - 19/12/23</t>
  </si>
  <si>
    <t>BBG01FY50CD5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</si>
  <si>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</si>
  <si>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</si>
  <si>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</si>
  <si>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</si>
  <si>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</si>
  <si>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</si>
  <si>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</si>
  <si>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</si>
  <si>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</si>
  <si>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</si>
  <si>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</si>
  <si>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</si>
  <si>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</si>
  <si>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</si>
  <si>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</si>
  <si>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</si>
  <si>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SMART SHOOTER LTD-מניה לא סחירה- סמארט שוטר</t>
  </si>
  <si>
    <t>74213</t>
  </si>
  <si>
    <t>514615590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</si>
  <si>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</si>
  <si>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</si>
  <si>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</si>
  <si>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</si>
  <si>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</si>
  <si>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</si>
  <si>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</si>
  <si>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</si>
  <si>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</si>
  <si>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מסחר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</si>
  <si>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</si>
  <si>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</si>
  <si>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</si>
  <si>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</si>
  <si>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</si>
  <si>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</si>
  <si>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</si>
  <si>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</si>
  <si>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</si>
  <si>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</si>
  <si>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</si>
  <si>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</si>
  <si>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</si>
  <si>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</si>
  <si>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</si>
  <si>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</si>
  <si>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</si>
  <si>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14% חברות הנכס בראון גרמניה- מלונות בראון</t>
  </si>
  <si>
    <t>74195</t>
  </si>
  <si>
    <t>סה"כ קרנות הון סיכון</t>
  </si>
  <si>
    <t>קרן FinTLV 2- FINTLV 2</t>
  </si>
  <si>
    <t>06/06/23</t>
  </si>
  <si>
    <t>קרן מור טק- מור טק</t>
  </si>
  <si>
    <t>17/07/23</t>
  </si>
  <si>
    <t>First Time 2 קרן- First Time</t>
  </si>
  <si>
    <t>27/04/23</t>
  </si>
  <si>
    <t>First Time 3- First Time</t>
  </si>
  <si>
    <t>20/07/23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</si>
  <si>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</si>
  <si>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</si>
  <si>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</si>
  <si>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</si>
  <si>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</si>
  <si>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</si>
  <si>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</si>
  <si>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ואר- קרן ואר</t>
  </si>
  <si>
    <t>31/07/18</t>
  </si>
  <si>
    <t>סה"כ קרנות נדל"ן</t>
  </si>
  <si>
    <t>קרן 2 JTLV  אלעד מגורים- קרן 2 JTLV</t>
  </si>
  <si>
    <t>28/05/23</t>
  </si>
  <si>
    <t>קרן 3 JTLV- קרן JTLV 3</t>
  </si>
  <si>
    <t>13/09/23</t>
  </si>
  <si>
    <t>סה"כ קרנות השקעה אחרות</t>
  </si>
  <si>
    <t>Klirmark Opportunity Fund IV- Klirmark Opportunity</t>
  </si>
  <si>
    <t>08/06/23</t>
  </si>
  <si>
    <t>קרן גיזה הלוואות מורכבות- קרן גיזה חוב</t>
  </si>
  <si>
    <t>18/09/23</t>
  </si>
  <si>
    <t>קרן ריאלטי חוב 4- קרן ריאלטי חוב</t>
  </si>
  <si>
    <t>08/08/23</t>
  </si>
  <si>
    <t>IBI EVO קרן מלונאות- איבו קרן למלונאות</t>
  </si>
  <si>
    <t>07/08/23</t>
  </si>
  <si>
    <t>דן תחבורה- דן תחבורה</t>
  </si>
  <si>
    <t>11/02/21</t>
  </si>
  <si>
    <t>סה"כ קרנות הון סיכון בחו"ל</t>
  </si>
  <si>
    <t>SG VC 5 קרן- SG VC</t>
  </si>
  <si>
    <t>22/09/21</t>
  </si>
  <si>
    <t>SG VC 6 קרן- SG VC</t>
  </si>
  <si>
    <t>28/08/23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</si>
  <si>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</si>
  <si>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</si>
  <si>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</si>
  <si>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</si>
  <si>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</si>
  <si>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</si>
  <si>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</si>
  <si>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23/09/22</t>
  </si>
  <si>
    <t>מור וויט מלאגה- מור וויט מלאגה</t>
  </si>
  <si>
    <t>LCN Sterling Fund SLP- LCN Sterling Fund SLP</t>
  </si>
  <si>
    <t>27/09/23</t>
  </si>
  <si>
    <t>Starlight UK, LP- Starlight UK, LP</t>
  </si>
  <si>
    <t>12/01/23</t>
  </si>
  <si>
    <t>סה"כ קרנות השקעה אחרות בחו"ל</t>
  </si>
  <si>
    <t>LPA  Nordic Power- LPA  Nordic Power</t>
  </si>
  <si>
    <t>24/11/20</t>
  </si>
  <si>
    <t>קרן COLLER 8 (Phoenix Value CIP)- קרן COLLER 8</t>
  </si>
  <si>
    <t>30/08/23</t>
  </si>
  <si>
    <t>Fattal European Partnership II- Fattal European Partnership II</t>
  </si>
  <si>
    <t>06/09/23</t>
  </si>
  <si>
    <t>סה"כ כתבי אופציה בישראל</t>
  </si>
  <si>
    <t>SMART SHOOTER LTD אופציה לא סחירה 21/02/25- סמארט שוטר</t>
  </si>
  <si>
    <t>742132</t>
  </si>
  <si>
    <t>26/04/22</t>
  </si>
  <si>
    <t>סה"כ מט"ח/מט"ח</t>
  </si>
  <si>
    <t>פווורוד שטרלינג/שקל 4.76 28/11/23 154460</t>
  </si>
  <si>
    <t>154460</t>
  </si>
  <si>
    <t>05/09/23</t>
  </si>
  <si>
    <t>פורוורד אירו/שקל 4.0855 28/11/23 154459</t>
  </si>
  <si>
    <t>154459</t>
  </si>
  <si>
    <t>פורוורד דולר/שקל 3.781 28/11/23 154458</t>
  </si>
  <si>
    <t>154458</t>
  </si>
  <si>
    <t>פורוורד דולר/שקל 3.781 28/11/23 154462</t>
  </si>
  <si>
    <t>154462</t>
  </si>
  <si>
    <t>פורוורד שטרלינג/שקל 4.65 28/11/23 154473</t>
  </si>
  <si>
    <t>154473</t>
  </si>
  <si>
    <t>26/09/23</t>
  </si>
  <si>
    <t>פורוורד שטרלינג/דולר 1.2576 28/11/23 154461</t>
  </si>
  <si>
    <t>154461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</si>
  <si>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</si>
  <si>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</si>
  <si>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</si>
  <si>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</si>
  <si>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– מלונות בראון ג' 01.04.2023</t>
  </si>
  <si>
    <t>לא</t>
  </si>
  <si>
    <t>96023</t>
  </si>
  <si>
    <t>NR1</t>
  </si>
  <si>
    <t>31/03/20</t>
  </si>
  <si>
    <t>דירוג פנימי</t>
  </si>
  <si>
    <t>מיי טאון הלוואת בעלים</t>
  </si>
  <si>
    <t>96078</t>
  </si>
  <si>
    <t>28/09/23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</si>
  <si>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</si>
  <si>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</si>
  <si>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</si>
  <si>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</si>
  <si>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</si>
  <si>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</si>
  <si>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</si>
  <si>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נאוויטס שננדואה - הלוואה 15/10/2028</t>
  </si>
  <si>
    <t>74234</t>
  </si>
  <si>
    <t>ilA-</t>
  </si>
  <si>
    <t>20/04/23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</si>
  <si>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</si>
  <si>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</si>
  <si>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</si>
  <si>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</si>
  <si>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</si>
  <si>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</si>
  <si>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</si>
  <si>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</si>
  <si>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</si>
  <si>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</si>
  <si>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</si>
  <si>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</si>
  <si>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</si>
  <si>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</si>
  <si>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</si>
  <si>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</si>
  <si>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>JTLV2 אלעד מגורים</t>
  </si>
  <si>
    <t>ION 2</t>
  </si>
  <si>
    <t>FINTLV 2</t>
  </si>
  <si>
    <t>ורטקס אופרטיוניטי 2</t>
  </si>
  <si>
    <t>JTLV3</t>
  </si>
  <si>
    <t>ריאלטי חוב 4</t>
  </si>
  <si>
    <t>קרן גיזה הלוואות מורכבות</t>
  </si>
  <si>
    <t xml:space="preserve"> first time3 </t>
  </si>
  <si>
    <t>Klirmark Opportunity Fund IV</t>
  </si>
  <si>
    <t>מור טק</t>
  </si>
  <si>
    <t>קרן COLLER 8</t>
  </si>
  <si>
    <t>SG VC 6</t>
  </si>
  <si>
    <t>LCN Sterling Fund SLP</t>
  </si>
  <si>
    <t>Fattal European Partnership II</t>
  </si>
  <si>
    <t>Starlight UK, LP</t>
  </si>
  <si>
    <t>הליוס ביוקפיטל</t>
  </si>
  <si>
    <t>וויט מלאגה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</si>
</sst>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0" applyFont="1"/>
    <xf numFmtId="14" fontId="0" fillId="0" borderId="0" xfId="0" applyNumberFormat="1"/>
    <xf numFmtId="43" fontId="1" fillId="0" borderId="0" xfId="11" applyFont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0" fontId="0" fillId="0" borderId="0" xfId="12" applyNumberFormat="1" applyFont="1"/>
    <xf numFmtId="166" fontId="0" fillId="0" borderId="0" xfId="0" applyNumberFormat="1" applyFont="1" applyFill="1"/>
  </cellXfs>
  <cellStyles count="13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16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5" t="s">
        <v>4</v>
      </c>
      <c r="C6" s="86"/>
      <c r="D6" s="87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47918.001138788</v>
      </c>
      <c r="D11" s="76">
        <f>C11/$C$42</f>
        <v>0.14617272337717252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6527.6656630999996</v>
      </c>
      <c r="D13" s="78">
        <f t="shared" ref="D13:D22" si="0">C13/$C$42</f>
        <v>1.9912488930983768E-2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0</v>
      </c>
      <c r="D15" s="78">
        <f t="shared" si="0"/>
        <v>0</v>
      </c>
    </row>
    <row r="16" spans="1:36">
      <c r="A16" s="10" t="s">
        <v>13</v>
      </c>
      <c r="B16" s="70" t="s">
        <v>19</v>
      </c>
      <c r="C16" s="77">
        <v>69373.952192521596</v>
      </c>
      <c r="D16" s="78">
        <f t="shared" si="0"/>
        <v>0.21162359202020625</v>
      </c>
    </row>
    <row r="17" spans="1:4">
      <c r="A17" s="10" t="s">
        <v>13</v>
      </c>
      <c r="B17" s="70" t="s">
        <v>195</v>
      </c>
      <c r="C17" s="77">
        <v>154091.61429821601</v>
      </c>
      <c r="D17" s="78">
        <f t="shared" si="0"/>
        <v>0.4700528063830835</v>
      </c>
    </row>
    <row r="18" spans="1:4">
      <c r="A18" s="10" t="s">
        <v>13</v>
      </c>
      <c r="B18" s="70" t="s">
        <v>20</v>
      </c>
      <c r="C18" s="77">
        <v>9084.5000038011494</v>
      </c>
      <c r="D18" s="78">
        <f t="shared" si="0"/>
        <v>2.7712051306761482E-2</v>
      </c>
    </row>
    <row r="19" spans="1:4">
      <c r="A19" s="10" t="s">
        <v>13</v>
      </c>
      <c r="B19" s="70" t="s">
        <v>21</v>
      </c>
      <c r="C19" s="77">
        <v>55.371166000000002</v>
      </c>
      <c r="D19" s="78">
        <f t="shared" si="0"/>
        <v>1.689084256112236E-4</v>
      </c>
    </row>
    <row r="20" spans="1:4">
      <c r="A20" s="10" t="s">
        <v>13</v>
      </c>
      <c r="B20" s="70" t="s">
        <v>22</v>
      </c>
      <c r="C20" s="77">
        <v>259.23660799999999</v>
      </c>
      <c r="D20" s="78">
        <f t="shared" si="0"/>
        <v>7.9079511018557795E-4</v>
      </c>
    </row>
    <row r="21" spans="1:4">
      <c r="A21" s="10" t="s">
        <v>13</v>
      </c>
      <c r="B21" s="70" t="s">
        <v>23</v>
      </c>
      <c r="C21" s="77">
        <v>-2366.3163882577883</v>
      </c>
      <c r="D21" s="78">
        <f t="shared" si="0"/>
        <v>-7.2183918908021536E-3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11310.01771710434</v>
      </c>
      <c r="D27" s="78">
        <f t="shared" si="1"/>
        <v>3.4500940186651285E-2</v>
      </c>
    </row>
    <row r="28" spans="1:4">
      <c r="A28" s="10" t="s">
        <v>13</v>
      </c>
      <c r="B28" s="70" t="s">
        <v>29</v>
      </c>
      <c r="C28" s="77">
        <v>23406.582761113965</v>
      </c>
      <c r="D28" s="78">
        <f t="shared" si="1"/>
        <v>7.1401224296388607E-2</v>
      </c>
    </row>
    <row r="29" spans="1:4">
      <c r="A29" s="10" t="s">
        <v>13</v>
      </c>
      <c r="B29" s="70" t="s">
        <v>30</v>
      </c>
      <c r="C29" s="77">
        <v>111.61450383205199</v>
      </c>
      <c r="D29" s="78">
        <f t="shared" si="1"/>
        <v>3.4047739066303545E-4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60.351169812275529</v>
      </c>
      <c r="D31" s="78">
        <f t="shared" si="1"/>
        <v>1.8409980885696111E-4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596.19271336098802</v>
      </c>
      <c r="D33" s="78">
        <f t="shared" si="1"/>
        <v>1.818671699539215E-3</v>
      </c>
    </row>
    <row r="34" spans="1:4">
      <c r="A34" s="10" t="s">
        <v>13</v>
      </c>
      <c r="B34" s="69" t="s">
        <v>35</v>
      </c>
      <c r="C34" s="77">
        <v>607.20959210274805</v>
      </c>
      <c r="D34" s="78">
        <f t="shared" si="1"/>
        <v>1.8522784262500168E-3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6781.6737390520002</v>
      </c>
      <c r="D37" s="78">
        <f t="shared" si="1"/>
        <v>2.0687334528448495E-2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327817.6668785474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11670.4083386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4.2</v>
      </c>
    </row>
    <row r="48" spans="1:4">
      <c r="C48" t="s">
        <v>110</v>
      </c>
      <c r="D48">
        <v>4.0530999999999997</v>
      </c>
    </row>
    <row r="49" spans="3:4">
      <c r="C49" t="s">
        <v>203</v>
      </c>
      <c r="D49">
        <v>0.4884</v>
      </c>
    </row>
    <row r="50" spans="3:4">
      <c r="C50" t="s">
        <v>106</v>
      </c>
      <c r="D50">
        <v>3.8239999999999998</v>
      </c>
    </row>
    <row r="51" spans="3:4">
      <c r="C51" t="s">
        <v>113</v>
      </c>
      <c r="D51">
        <v>4.6779000000000002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1600</v>
      </c>
      <c r="H11" s="7"/>
      <c r="I11" s="75">
        <v>259.23660799999999</v>
      </c>
      <c r="J11" s="25"/>
      <c r="K11" s="76">
        <v>1</v>
      </c>
      <c r="L11" s="76">
        <v>8.0000000000000004E-4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627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628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629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1600</v>
      </c>
      <c r="I21" s="81">
        <v>259.23660799999999</v>
      </c>
      <c r="K21" s="80">
        <v>1</v>
      </c>
      <c r="L21" s="80">
        <v>8.0000000000000004E-4</v>
      </c>
    </row>
    <row r="22" spans="2:12">
      <c r="B22" s="79" t="s">
        <v>627</v>
      </c>
      <c r="C22" s="16"/>
      <c r="D22" s="16"/>
      <c r="E22" s="16"/>
      <c r="G22" s="81">
        <v>1600</v>
      </c>
      <c r="I22" s="81">
        <v>259.23660799999999</v>
      </c>
      <c r="K22" s="80">
        <v>1</v>
      </c>
      <c r="L22" s="80">
        <v>8.0000000000000004E-4</v>
      </c>
    </row>
    <row r="23" spans="2:12">
      <c r="B23" t="s">
        <v>630</v>
      </c>
      <c r="C23" t="s">
        <v>631</v>
      </c>
      <c r="D23" t="s">
        <v>123</v>
      </c>
      <c r="E23" t="s">
        <v>632</v>
      </c>
      <c r="F23" t="s">
        <v>106</v>
      </c>
      <c r="G23" s="77">
        <v>1600</v>
      </c>
      <c r="H23" s="77">
        <v>4237</v>
      </c>
      <c r="I23" s="77">
        <v>259.23660799999999</v>
      </c>
      <c r="J23" s="78">
        <v>0</v>
      </c>
      <c r="K23" s="78">
        <v>1</v>
      </c>
      <c r="L23" s="78">
        <v>8.0000000000000004E-4</v>
      </c>
    </row>
    <row r="24" spans="2:12">
      <c r="B24" s="79" t="s">
        <v>633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s="16"/>
      <c r="E25" t="s">
        <v>229</v>
      </c>
      <c r="F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629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s="16"/>
      <c r="E27" t="s">
        <v>229</v>
      </c>
      <c r="F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634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250</v>
      </c>
      <c r="C33" s="16"/>
      <c r="D33" s="16"/>
      <c r="E33" s="16"/>
    </row>
    <row r="34" spans="2:5">
      <c r="B34" t="s">
        <v>251</v>
      </c>
      <c r="C34" s="16"/>
      <c r="D34" s="16"/>
      <c r="E34" s="16"/>
    </row>
    <row r="35" spans="2:5">
      <c r="B35" t="s">
        <v>252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-616132.09</v>
      </c>
      <c r="H11" s="25"/>
      <c r="I11" s="75">
        <v>-2366.3163882577883</v>
      </c>
      <c r="J11" s="76">
        <v>1</v>
      </c>
      <c r="K11" s="76">
        <v>-7.1999999999999998E-3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-616132.09</v>
      </c>
      <c r="H14" s="19"/>
      <c r="I14" s="81">
        <v>-2366.3163882577883</v>
      </c>
      <c r="J14" s="80">
        <v>1</v>
      </c>
      <c r="K14" s="80">
        <v>-7.1999999999999998E-3</v>
      </c>
      <c r="BF14" s="16" t="s">
        <v>126</v>
      </c>
    </row>
    <row r="15" spans="1:60">
      <c r="B15" t="s">
        <v>635</v>
      </c>
      <c r="C15" t="s">
        <v>636</v>
      </c>
      <c r="D15" t="s">
        <v>123</v>
      </c>
      <c r="E15" t="s">
        <v>632</v>
      </c>
      <c r="F15" t="s">
        <v>110</v>
      </c>
      <c r="G15" s="77">
        <v>24</v>
      </c>
      <c r="H15" s="77">
        <v>1.5526E-2</v>
      </c>
      <c r="I15" s="77">
        <v>1.5102823344E-5</v>
      </c>
      <c r="J15" s="78">
        <v>0</v>
      </c>
      <c r="K15" s="78">
        <v>0</v>
      </c>
      <c r="BF15" s="16" t="s">
        <v>127</v>
      </c>
    </row>
    <row r="16" spans="1:60">
      <c r="B16" t="s">
        <v>637</v>
      </c>
      <c r="C16" t="s">
        <v>638</v>
      </c>
      <c r="D16" t="s">
        <v>123</v>
      </c>
      <c r="E16" t="s">
        <v>632</v>
      </c>
      <c r="F16" t="s">
        <v>106</v>
      </c>
      <c r="G16" s="77">
        <v>6</v>
      </c>
      <c r="H16" s="77">
        <v>3.3724999999999998E-2</v>
      </c>
      <c r="I16" s="77">
        <v>7.7378640000000008E-6</v>
      </c>
      <c r="J16" s="78">
        <v>0</v>
      </c>
      <c r="K16" s="78">
        <v>0</v>
      </c>
      <c r="BF16" s="16" t="s">
        <v>128</v>
      </c>
    </row>
    <row r="17" spans="2:58">
      <c r="B17" t="s">
        <v>639</v>
      </c>
      <c r="C17" t="s">
        <v>640</v>
      </c>
      <c r="D17" t="s">
        <v>123</v>
      </c>
      <c r="E17" t="s">
        <v>632</v>
      </c>
      <c r="F17" t="s">
        <v>110</v>
      </c>
      <c r="G17" s="77">
        <v>21</v>
      </c>
      <c r="H17" s="77">
        <v>4.2040000000000003E-3</v>
      </c>
      <c r="I17" s="77">
        <v>3.578238804E-6</v>
      </c>
      <c r="J17" s="78">
        <v>0</v>
      </c>
      <c r="K17" s="78">
        <v>0</v>
      </c>
      <c r="BF17" s="16" t="s">
        <v>129</v>
      </c>
    </row>
    <row r="18" spans="2:58">
      <c r="B18" t="s">
        <v>641</v>
      </c>
      <c r="C18" t="s">
        <v>642</v>
      </c>
      <c r="D18" t="s">
        <v>123</v>
      </c>
      <c r="E18" t="s">
        <v>632</v>
      </c>
      <c r="F18" t="s">
        <v>113</v>
      </c>
      <c r="G18" s="77">
        <v>10</v>
      </c>
      <c r="H18" s="77">
        <v>7.6709999999999999E-3</v>
      </c>
      <c r="I18" s="77">
        <v>3.5884170900000002E-6</v>
      </c>
      <c r="J18" s="78">
        <v>0</v>
      </c>
      <c r="K18" s="78">
        <v>0</v>
      </c>
      <c r="BF18" s="16" t="s">
        <v>130</v>
      </c>
    </row>
    <row r="19" spans="2:58">
      <c r="B19" t="s">
        <v>643</v>
      </c>
      <c r="C19" t="s">
        <v>644</v>
      </c>
      <c r="D19" t="s">
        <v>123</v>
      </c>
      <c r="E19" t="s">
        <v>632</v>
      </c>
      <c r="F19" t="s">
        <v>110</v>
      </c>
      <c r="G19" s="77">
        <v>-67106.850000000006</v>
      </c>
      <c r="H19" s="77">
        <v>100</v>
      </c>
      <c r="I19" s="77">
        <v>-271.990773735</v>
      </c>
      <c r="J19" s="78">
        <v>0.1149</v>
      </c>
      <c r="K19" s="78">
        <v>-8.0000000000000004E-4</v>
      </c>
      <c r="BF19" s="16" t="s">
        <v>131</v>
      </c>
    </row>
    <row r="20" spans="2:58">
      <c r="B20" t="s">
        <v>645</v>
      </c>
      <c r="C20" t="s">
        <v>646</v>
      </c>
      <c r="D20" t="s">
        <v>123</v>
      </c>
      <c r="E20" t="s">
        <v>632</v>
      </c>
      <c r="F20" t="s">
        <v>113</v>
      </c>
      <c r="G20" s="77">
        <v>6950</v>
      </c>
      <c r="H20" s="77">
        <v>100</v>
      </c>
      <c r="I20" s="77">
        <v>32.511405000000003</v>
      </c>
      <c r="J20" s="78">
        <v>-1.37E-2</v>
      </c>
      <c r="K20" s="78">
        <v>1E-4</v>
      </c>
      <c r="BF20" s="16" t="s">
        <v>132</v>
      </c>
    </row>
    <row r="21" spans="2:58">
      <c r="B21" t="s">
        <v>647</v>
      </c>
      <c r="C21" t="s">
        <v>648</v>
      </c>
      <c r="D21" t="s">
        <v>123</v>
      </c>
      <c r="E21" t="s">
        <v>632</v>
      </c>
      <c r="F21" t="s">
        <v>106</v>
      </c>
      <c r="G21" s="77">
        <v>-556181.24</v>
      </c>
      <c r="H21" s="77">
        <v>100</v>
      </c>
      <c r="I21" s="77">
        <v>-2126.8370617599999</v>
      </c>
      <c r="J21" s="78">
        <v>0.89880000000000004</v>
      </c>
      <c r="K21" s="78">
        <v>-6.4999999999999997E-3</v>
      </c>
      <c r="BF21" s="16" t="s">
        <v>123</v>
      </c>
    </row>
    <row r="22" spans="2:58">
      <c r="B22" t="s">
        <v>649</v>
      </c>
      <c r="C22" t="s">
        <v>650</v>
      </c>
      <c r="D22" t="s">
        <v>123</v>
      </c>
      <c r="E22" t="s">
        <v>632</v>
      </c>
      <c r="F22" t="s">
        <v>106</v>
      </c>
      <c r="G22" s="77">
        <v>10</v>
      </c>
      <c r="H22" s="77">
        <v>1.48665E-2</v>
      </c>
      <c r="I22" s="77">
        <v>5.6849495999999999E-6</v>
      </c>
      <c r="J22" s="78">
        <v>0</v>
      </c>
      <c r="K22" s="78">
        <v>0</v>
      </c>
    </row>
    <row r="23" spans="2:58">
      <c r="B23" t="s">
        <v>651</v>
      </c>
      <c r="C23" t="s">
        <v>652</v>
      </c>
      <c r="D23" t="s">
        <v>123</v>
      </c>
      <c r="E23" t="s">
        <v>632</v>
      </c>
      <c r="F23" t="s">
        <v>106</v>
      </c>
      <c r="G23" s="77">
        <v>9</v>
      </c>
      <c r="H23" s="77">
        <v>1.7986E-3</v>
      </c>
      <c r="I23" s="77">
        <v>6.1900617599999998E-7</v>
      </c>
      <c r="J23" s="78">
        <v>0</v>
      </c>
      <c r="K23" s="78">
        <v>0</v>
      </c>
    </row>
    <row r="24" spans="2:58">
      <c r="B24" t="s">
        <v>653</v>
      </c>
      <c r="C24" t="s">
        <v>654</v>
      </c>
      <c r="D24" t="s">
        <v>123</v>
      </c>
      <c r="E24" t="s">
        <v>632</v>
      </c>
      <c r="F24" t="s">
        <v>106</v>
      </c>
      <c r="G24" s="77">
        <v>26</v>
      </c>
      <c r="H24" s="77">
        <v>4.3255000000000004E-3</v>
      </c>
      <c r="I24" s="77">
        <v>4.3005851200000002E-6</v>
      </c>
      <c r="J24" s="78">
        <v>0</v>
      </c>
      <c r="K24" s="78">
        <v>0</v>
      </c>
    </row>
    <row r="25" spans="2:58">
      <c r="B25" t="s">
        <v>655</v>
      </c>
      <c r="C25" t="s">
        <v>656</v>
      </c>
      <c r="D25" t="s">
        <v>123</v>
      </c>
      <c r="E25" t="s">
        <v>632</v>
      </c>
      <c r="F25" t="s">
        <v>110</v>
      </c>
      <c r="G25" s="77">
        <v>85</v>
      </c>
      <c r="H25" s="77">
        <v>4.5320000000000001E-4</v>
      </c>
      <c r="I25" s="77">
        <v>1.5613351819999999E-6</v>
      </c>
      <c r="J25" s="78">
        <v>0</v>
      </c>
      <c r="K25" s="78">
        <v>0</v>
      </c>
    </row>
    <row r="26" spans="2:58">
      <c r="B26" t="s">
        <v>657</v>
      </c>
      <c r="C26" t="s">
        <v>658</v>
      </c>
      <c r="D26" t="s">
        <v>123</v>
      </c>
      <c r="E26" t="s">
        <v>632</v>
      </c>
      <c r="F26" t="s">
        <v>106</v>
      </c>
      <c r="G26" s="77">
        <v>15</v>
      </c>
      <c r="H26" s="77">
        <v>1.1156249999999999E-4</v>
      </c>
      <c r="I26" s="77">
        <v>6.3992250000000002E-8</v>
      </c>
      <c r="J26" s="78">
        <v>0</v>
      </c>
      <c r="K26" s="78">
        <v>0</v>
      </c>
    </row>
    <row r="27" spans="2:58">
      <c r="B27" t="s">
        <v>236</v>
      </c>
      <c r="C27" s="19"/>
      <c r="D27" s="19"/>
      <c r="E27" s="19"/>
      <c r="F27" s="19"/>
      <c r="G27" s="19"/>
      <c r="H27" s="19"/>
    </row>
    <row r="28" spans="2:58">
      <c r="B28" t="s">
        <v>250</v>
      </c>
      <c r="C28" s="19"/>
      <c r="D28" s="19"/>
      <c r="E28" s="19"/>
      <c r="F28" s="19"/>
      <c r="G28" s="19"/>
      <c r="H28" s="19"/>
    </row>
    <row r="29" spans="2:58">
      <c r="B29" t="s">
        <v>251</v>
      </c>
      <c r="C29" s="19"/>
      <c r="D29" s="19"/>
      <c r="E29" s="19"/>
      <c r="F29" s="19"/>
      <c r="G29" s="19"/>
      <c r="H29" s="19"/>
    </row>
    <row r="30" spans="2:58">
      <c r="B30" t="s">
        <v>252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659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229</v>
      </c>
      <c r="C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660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229</v>
      </c>
      <c r="C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659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250</v>
      </c>
    </row>
    <row r="42" spans="2:17">
      <c r="B42" t="s">
        <v>251</v>
      </c>
    </row>
    <row r="43" spans="2:17">
      <c r="B43" t="s">
        <v>252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666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229</v>
      </c>
      <c r="C14" t="s">
        <v>229</v>
      </c>
      <c r="D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667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229</v>
      </c>
      <c r="C16" t="s">
        <v>229</v>
      </c>
      <c r="D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668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669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229</v>
      </c>
      <c r="C22" t="s">
        <v>229</v>
      </c>
      <c r="D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G25" s="77">
        <v>0</v>
      </c>
      <c r="H25" t="s">
        <v>229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670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229</v>
      </c>
      <c r="C27" t="s">
        <v>229</v>
      </c>
      <c r="D27" t="s">
        <v>229</v>
      </c>
      <c r="G27" s="77">
        <v>0</v>
      </c>
      <c r="H27" t="s">
        <v>229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250</v>
      </c>
    </row>
    <row r="29" spans="2:16">
      <c r="B29" t="s">
        <v>251</v>
      </c>
    </row>
    <row r="30" spans="2:16">
      <c r="B30" t="s">
        <v>252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671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672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673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674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250</v>
      </c>
      <c r="D27" s="16"/>
      <c r="E27" s="16"/>
      <c r="F27" s="16"/>
    </row>
    <row r="28" spans="2:19">
      <c r="B28" t="s">
        <v>251</v>
      </c>
      <c r="D28" s="16"/>
      <c r="E28" s="16"/>
      <c r="F28" s="16"/>
    </row>
    <row r="29" spans="2:19">
      <c r="B29" t="s">
        <v>252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671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672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255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256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257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C26" s="16"/>
      <c r="D26" s="16"/>
      <c r="E26" s="16"/>
    </row>
    <row r="27" spans="2:19">
      <c r="B27" t="s">
        <v>250</v>
      </c>
      <c r="C27" s="16"/>
      <c r="D27" s="16"/>
      <c r="E27" s="16"/>
    </row>
    <row r="28" spans="2:19">
      <c r="B28" t="s">
        <v>251</v>
      </c>
      <c r="C28" s="16"/>
      <c r="D28" s="16"/>
      <c r="E28" s="16"/>
    </row>
    <row r="29" spans="2:19">
      <c r="B29" t="s">
        <v>252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topLeftCell="A7" workbookViewId="0">
      <selection activeCell="K15" sqref="K1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963888.54</v>
      </c>
      <c r="I11" s="7"/>
      <c r="J11" s="75">
        <v>11310.01771710434</v>
      </c>
      <c r="K11" s="7"/>
      <c r="L11" s="76">
        <v>1</v>
      </c>
      <c r="M11" s="76">
        <v>3.4599999999999999E-2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946306.47</v>
      </c>
      <c r="J12" s="81">
        <v>9523.157320817314</v>
      </c>
      <c r="L12" s="80">
        <v>0.84199999999999997</v>
      </c>
      <c r="M12" s="80">
        <v>2.9100000000000001E-2</v>
      </c>
    </row>
    <row r="13" spans="2:98">
      <c r="B13" t="s">
        <v>675</v>
      </c>
      <c r="C13" t="s">
        <v>676</v>
      </c>
      <c r="D13" t="s">
        <v>123</v>
      </c>
      <c r="E13" t="s">
        <v>677</v>
      </c>
      <c r="F13" t="s">
        <v>284</v>
      </c>
      <c r="G13" t="s">
        <v>106</v>
      </c>
      <c r="H13" s="77">
        <v>48611.14</v>
      </c>
      <c r="I13" s="77">
        <v>344.99169999999992</v>
      </c>
      <c r="J13" s="77">
        <v>641.301619005053</v>
      </c>
      <c r="K13" s="101">
        <f>13.3665544810034%/100</f>
        <v>1.33665544810034E-3</v>
      </c>
      <c r="L13" s="78">
        <v>5.67E-2</v>
      </c>
      <c r="M13" s="78">
        <v>2E-3</v>
      </c>
    </row>
    <row r="14" spans="2:98">
      <c r="B14" t="s">
        <v>678</v>
      </c>
      <c r="C14" t="s">
        <v>679</v>
      </c>
      <c r="D14" t="s">
        <v>123</v>
      </c>
      <c r="E14" t="s">
        <v>447</v>
      </c>
      <c r="F14" t="s">
        <v>448</v>
      </c>
      <c r="G14" t="s">
        <v>102</v>
      </c>
      <c r="H14" s="77">
        <v>1068</v>
      </c>
      <c r="I14" s="77">
        <v>9.9999999999999992E-25</v>
      </c>
      <c r="J14" s="77">
        <v>1.07E-26</v>
      </c>
      <c r="K14" s="102">
        <v>6.1999999999999998E-3</v>
      </c>
      <c r="L14" s="78">
        <v>0</v>
      </c>
      <c r="M14" s="78">
        <v>0</v>
      </c>
    </row>
    <row r="15" spans="2:98">
      <c r="B15" t="s">
        <v>680</v>
      </c>
      <c r="C15" t="s">
        <v>681</v>
      </c>
      <c r="D15" t="s">
        <v>123</v>
      </c>
      <c r="E15" t="s">
        <v>682</v>
      </c>
      <c r="F15" t="s">
        <v>683</v>
      </c>
      <c r="G15" t="s">
        <v>102</v>
      </c>
      <c r="H15" s="77">
        <v>2</v>
      </c>
      <c r="I15" s="77">
        <v>23355639.810426999</v>
      </c>
      <c r="J15" s="77">
        <v>467.11279620853998</v>
      </c>
      <c r="K15" s="102">
        <v>1.8957346125437293E-3</v>
      </c>
      <c r="L15" s="78">
        <v>4.1300000000000003E-2</v>
      </c>
      <c r="M15" s="78">
        <v>1.4E-3</v>
      </c>
    </row>
    <row r="16" spans="2:98">
      <c r="B16" t="s">
        <v>684</v>
      </c>
      <c r="C16" t="s">
        <v>685</v>
      </c>
      <c r="D16" t="s">
        <v>123</v>
      </c>
      <c r="E16" t="s">
        <v>686</v>
      </c>
      <c r="F16" t="s">
        <v>687</v>
      </c>
      <c r="G16" t="s">
        <v>106</v>
      </c>
      <c r="H16" s="77">
        <v>813</v>
      </c>
      <c r="I16" s="77">
        <v>66206.789099999936</v>
      </c>
      <c r="J16" s="77">
        <v>2058.3108111445899</v>
      </c>
      <c r="K16" s="102">
        <f>17.4072513763754%/100</f>
        <v>1.7407251376375399E-3</v>
      </c>
      <c r="L16" s="78">
        <v>0.182</v>
      </c>
      <c r="M16" s="78">
        <v>6.3E-3</v>
      </c>
    </row>
    <row r="17" spans="2:13">
      <c r="B17" t="s">
        <v>688</v>
      </c>
      <c r="C17" t="s">
        <v>689</v>
      </c>
      <c r="D17" t="s">
        <v>123</v>
      </c>
      <c r="E17" t="s">
        <v>686</v>
      </c>
      <c r="F17" t="s">
        <v>687</v>
      </c>
      <c r="G17" t="s">
        <v>106</v>
      </c>
      <c r="H17" s="77">
        <v>355</v>
      </c>
      <c r="I17" s="77">
        <v>68347.868705999979</v>
      </c>
      <c r="J17" s="77">
        <v>927.83598725769104</v>
      </c>
      <c r="K17" s="102">
        <f>19.3589050248269%/100</f>
        <v>1.93589050248269E-3</v>
      </c>
      <c r="L17" s="78">
        <v>8.2000000000000003E-2</v>
      </c>
      <c r="M17" s="78">
        <v>2.8E-3</v>
      </c>
    </row>
    <row r="18" spans="2:13">
      <c r="B18" t="s">
        <v>690</v>
      </c>
      <c r="C18" t="s">
        <v>691</v>
      </c>
      <c r="D18" t="s">
        <v>123</v>
      </c>
      <c r="E18" t="s">
        <v>692</v>
      </c>
      <c r="F18" t="s">
        <v>330</v>
      </c>
      <c r="G18" t="s">
        <v>102</v>
      </c>
      <c r="H18" s="77">
        <v>665124</v>
      </c>
      <c r="I18" s="77">
        <v>100</v>
      </c>
      <c r="J18" s="77">
        <v>665.12400000000002</v>
      </c>
      <c r="K18" s="78">
        <v>0</v>
      </c>
      <c r="L18" s="78">
        <v>5.8799999999999998E-2</v>
      </c>
      <c r="M18" s="78">
        <v>2E-3</v>
      </c>
    </row>
    <row r="19" spans="2:13">
      <c r="B19" t="s">
        <v>693</v>
      </c>
      <c r="C19" t="s">
        <v>694</v>
      </c>
      <c r="D19" t="s">
        <v>123</v>
      </c>
      <c r="E19" t="s">
        <v>695</v>
      </c>
      <c r="F19" t="s">
        <v>330</v>
      </c>
      <c r="G19" t="s">
        <v>102</v>
      </c>
      <c r="H19" s="77">
        <v>19.329999999999998</v>
      </c>
      <c r="I19" s="77">
        <v>5657400</v>
      </c>
      <c r="J19" s="77">
        <v>1093.5754199999999</v>
      </c>
      <c r="K19" s="102">
        <v>9.7000000000000003E-3</v>
      </c>
      <c r="L19" s="78">
        <v>9.6699999999999994E-2</v>
      </c>
      <c r="M19" s="78">
        <v>3.3E-3</v>
      </c>
    </row>
    <row r="20" spans="2:13">
      <c r="B20" t="s">
        <v>696</v>
      </c>
      <c r="C20" t="s">
        <v>697</v>
      </c>
      <c r="D20" t="s">
        <v>123</v>
      </c>
      <c r="E20" t="s">
        <v>698</v>
      </c>
      <c r="F20" t="s">
        <v>330</v>
      </c>
      <c r="G20" t="s">
        <v>102</v>
      </c>
      <c r="H20" s="77">
        <v>27000</v>
      </c>
      <c r="I20" s="77">
        <v>5066.5894609999996</v>
      </c>
      <c r="J20" s="77">
        <v>1367.9791544699999</v>
      </c>
      <c r="K20" s="78">
        <v>4.8999999999999998E-3</v>
      </c>
      <c r="L20" s="78">
        <v>0.121</v>
      </c>
      <c r="M20" s="78">
        <v>4.1999999999999997E-3</v>
      </c>
    </row>
    <row r="21" spans="2:13">
      <c r="B21" t="s">
        <v>699</v>
      </c>
      <c r="C21" t="s">
        <v>700</v>
      </c>
      <c r="D21" t="s">
        <v>123</v>
      </c>
      <c r="E21" t="s">
        <v>701</v>
      </c>
      <c r="F21" t="s">
        <v>428</v>
      </c>
      <c r="G21" t="s">
        <v>106</v>
      </c>
      <c r="H21" s="77">
        <v>203314</v>
      </c>
      <c r="I21" s="77">
        <v>296.07694599999968</v>
      </c>
      <c r="J21" s="77">
        <v>2301.9175327314401</v>
      </c>
      <c r="K21" s="102">
        <v>1.6726471321177742E-3</v>
      </c>
      <c r="L21" s="78">
        <v>0.20349999999999999</v>
      </c>
      <c r="M21" s="78">
        <v>7.0000000000000001E-3</v>
      </c>
    </row>
    <row r="22" spans="2:13">
      <c r="B22" s="79" t="s">
        <v>234</v>
      </c>
      <c r="C22" s="16"/>
      <c r="D22" s="16"/>
      <c r="E22" s="16"/>
      <c r="H22" s="81">
        <v>17582.07</v>
      </c>
      <c r="J22" s="81">
        <v>1786.8603962870254</v>
      </c>
      <c r="L22" s="80">
        <v>0.158</v>
      </c>
      <c r="M22" s="80">
        <v>5.4999999999999997E-3</v>
      </c>
    </row>
    <row r="23" spans="2:13">
      <c r="B23" s="79" t="s">
        <v>256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257</v>
      </c>
      <c r="C25" s="16"/>
      <c r="D25" s="16"/>
      <c r="E25" s="16"/>
      <c r="H25" s="81">
        <v>17582.07</v>
      </c>
      <c r="J25" s="81">
        <v>1786.8603962870254</v>
      </c>
      <c r="L25" s="80">
        <v>0.158</v>
      </c>
      <c r="M25" s="80">
        <v>5.4999999999999997E-3</v>
      </c>
    </row>
    <row r="26" spans="2:13">
      <c r="B26" t="s">
        <v>702</v>
      </c>
      <c r="C26" t="s">
        <v>703</v>
      </c>
      <c r="D26" t="s">
        <v>123</v>
      </c>
      <c r="E26" t="s">
        <v>704</v>
      </c>
      <c r="F26" t="s">
        <v>511</v>
      </c>
      <c r="G26" t="s">
        <v>110</v>
      </c>
      <c r="H26" s="77">
        <v>938.4</v>
      </c>
      <c r="I26" s="77">
        <v>45859.52635299987</v>
      </c>
      <c r="J26" s="77">
        <v>1744.23454291645</v>
      </c>
      <c r="K26" s="102">
        <v>4.4339502332780643E-3</v>
      </c>
      <c r="L26" s="78">
        <v>0.1542</v>
      </c>
      <c r="M26" s="78">
        <v>5.3E-3</v>
      </c>
    </row>
    <row r="27" spans="2:13">
      <c r="B27" t="s">
        <v>705</v>
      </c>
      <c r="C27" t="s">
        <v>706</v>
      </c>
      <c r="D27" t="s">
        <v>123</v>
      </c>
      <c r="E27" t="s">
        <v>682</v>
      </c>
      <c r="F27" t="s">
        <v>511</v>
      </c>
      <c r="G27" t="s">
        <v>110</v>
      </c>
      <c r="H27" s="77">
        <v>16643.669999999998</v>
      </c>
      <c r="I27" s="77">
        <v>63.188300000000012</v>
      </c>
      <c r="J27" s="77">
        <v>42.625853370575399</v>
      </c>
      <c r="K27" s="102">
        <v>1.5519580261280886E-3</v>
      </c>
      <c r="L27" s="78">
        <v>3.8E-3</v>
      </c>
      <c r="M27" s="78">
        <v>1E-4</v>
      </c>
    </row>
    <row r="28" spans="2:13">
      <c r="B28" t="s">
        <v>236</v>
      </c>
      <c r="C28" s="16"/>
      <c r="D28" s="16"/>
      <c r="E28" s="16"/>
    </row>
    <row r="29" spans="2:13">
      <c r="B29" t="s">
        <v>250</v>
      </c>
      <c r="C29" s="16"/>
      <c r="D29" s="16"/>
      <c r="E29" s="16"/>
    </row>
    <row r="30" spans="2:13">
      <c r="B30" t="s">
        <v>251</v>
      </c>
      <c r="C30" s="16"/>
      <c r="D30" s="16"/>
      <c r="E30" s="16"/>
    </row>
    <row r="31" spans="2:13">
      <c r="B31" t="s">
        <v>252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586"/>
  <sheetViews>
    <sheetView rightToLeft="1" topLeftCell="A25" workbookViewId="0">
      <selection activeCell="M36" sqref="M3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.28515625" style="19" customWidth="1"/>
    <col min="17" max="17" width="8" style="19" customWidth="1"/>
    <col min="18" max="18" width="8.7109375" style="19" customWidth="1"/>
    <col min="19" max="19" width="10" style="19" customWidth="1"/>
    <col min="20" max="20" width="9.5703125" style="16" customWidth="1"/>
    <col min="21" max="21" width="6.140625" style="16" customWidth="1"/>
    <col min="22" max="23" width="5.7109375" style="16" customWidth="1"/>
    <col min="24" max="24" width="6.85546875" style="16" customWidth="1"/>
    <col min="25" max="25" width="6.42578125" style="16" customWidth="1"/>
    <col min="26" max="26" width="6.7109375" style="16" customWidth="1"/>
    <col min="27" max="27" width="7.28515625" style="16" customWidth="1"/>
    <col min="28" max="39" width="5.7109375" style="16" customWidth="1"/>
    <col min="40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2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2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AZ8" s="16"/>
    </row>
    <row r="9" spans="2:52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AZ10" s="16"/>
    </row>
    <row r="11" spans="2:52" s="23" customFormat="1" ht="18" customHeight="1">
      <c r="B11" s="24" t="s">
        <v>140</v>
      </c>
      <c r="C11" s="7"/>
      <c r="D11" s="7"/>
      <c r="E11" s="7"/>
      <c r="F11" s="75">
        <v>14358267.279999999</v>
      </c>
      <c r="G11" s="7"/>
      <c r="H11" s="75">
        <v>23406.582761113965</v>
      </c>
      <c r="I11" s="7"/>
      <c r="J11" s="76">
        <v>1</v>
      </c>
      <c r="K11" s="76">
        <v>7.1599999999999997E-2</v>
      </c>
      <c r="L11" s="19"/>
      <c r="M11" s="19"/>
      <c r="N11" s="19"/>
      <c r="O11" s="19"/>
      <c r="P11" s="19"/>
      <c r="Q11" s="19"/>
      <c r="R11" s="19"/>
      <c r="AZ11" s="16"/>
    </row>
    <row r="12" spans="2:52">
      <c r="B12" s="79" t="s">
        <v>204</v>
      </c>
      <c r="C12" s="16"/>
      <c r="F12" s="81">
        <v>12337365.369999999</v>
      </c>
      <c r="H12" s="81">
        <v>14067.733861449155</v>
      </c>
      <c r="J12" s="80">
        <v>0.60099999999999998</v>
      </c>
      <c r="K12" s="80">
        <v>4.3099999999999999E-2</v>
      </c>
    </row>
    <row r="13" spans="2:52">
      <c r="B13" s="79" t="s">
        <v>707</v>
      </c>
      <c r="C13" s="16"/>
      <c r="F13" s="81">
        <v>1032619.99</v>
      </c>
      <c r="H13" s="81">
        <v>3669.157073918173</v>
      </c>
      <c r="J13" s="80">
        <v>0.15679999999999999</v>
      </c>
      <c r="K13" s="80">
        <v>1.12E-2</v>
      </c>
    </row>
    <row r="14" spans="2:52">
      <c r="B14" t="s">
        <v>708</v>
      </c>
      <c r="C14">
        <v>74221</v>
      </c>
      <c r="D14" t="s">
        <v>106</v>
      </c>
      <c r="E14" t="s">
        <v>709</v>
      </c>
      <c r="F14" s="77">
        <v>207361.06</v>
      </c>
      <c r="G14" s="77">
        <v>93.774565999999936</v>
      </c>
      <c r="H14" s="77">
        <v>743.58419587602998</v>
      </c>
      <c r="I14" s="78">
        <v>7.5700000000000008E-4</v>
      </c>
      <c r="J14" s="78">
        <v>3.1800000000000002E-2</v>
      </c>
      <c r="K14" s="78">
        <v>2.3E-3</v>
      </c>
    </row>
    <row r="15" spans="2:52">
      <c r="B15" t="s">
        <v>710</v>
      </c>
      <c r="C15">
        <v>74254</v>
      </c>
      <c r="D15" t="s">
        <v>106</v>
      </c>
      <c r="E15" t="s">
        <v>711</v>
      </c>
      <c r="F15" s="77">
        <v>27625</v>
      </c>
      <c r="G15" s="77">
        <v>100</v>
      </c>
      <c r="H15" s="77">
        <v>105.63800000000001</v>
      </c>
      <c r="I15" s="78">
        <v>7.0699999999999995E-4</v>
      </c>
      <c r="J15" s="78">
        <v>4.4999999999999997E-3</v>
      </c>
      <c r="K15" s="78">
        <v>2.9999999999999997E-4</v>
      </c>
    </row>
    <row r="16" spans="2:52">
      <c r="B16" t="s">
        <v>712</v>
      </c>
      <c r="C16">
        <v>74173</v>
      </c>
      <c r="D16" t="s">
        <v>106</v>
      </c>
      <c r="E16" t="s">
        <v>713</v>
      </c>
      <c r="F16" s="77">
        <v>68864.25</v>
      </c>
      <c r="G16" s="77">
        <v>63.379570999999878</v>
      </c>
      <c r="H16" s="77">
        <v>166.901792434333</v>
      </c>
      <c r="I16" s="78">
        <v>1.0349999999999999E-3</v>
      </c>
      <c r="J16" s="78">
        <v>7.1000000000000004E-3</v>
      </c>
      <c r="K16" s="78">
        <v>5.0000000000000001E-4</v>
      </c>
    </row>
    <row r="17" spans="2:11">
      <c r="B17" t="s">
        <v>714</v>
      </c>
      <c r="C17">
        <v>74243</v>
      </c>
      <c r="D17" t="s">
        <v>106</v>
      </c>
      <c r="E17" t="s">
        <v>715</v>
      </c>
      <c r="F17" s="77">
        <v>176481.84</v>
      </c>
      <c r="G17" s="77">
        <v>91.272231000000005</v>
      </c>
      <c r="H17" s="77">
        <v>615.96576208010003</v>
      </c>
      <c r="I17" s="78">
        <v>1.371E-3</v>
      </c>
      <c r="J17" s="78">
        <v>2.63E-2</v>
      </c>
      <c r="K17" s="78">
        <v>1.9E-3</v>
      </c>
    </row>
    <row r="18" spans="2:11">
      <c r="B18" t="s">
        <v>716</v>
      </c>
      <c r="C18">
        <v>74216</v>
      </c>
      <c r="D18" t="s">
        <v>106</v>
      </c>
      <c r="E18" t="s">
        <v>717</v>
      </c>
      <c r="F18" s="77">
        <v>183974.2</v>
      </c>
      <c r="G18" s="77">
        <v>75.423433000000045</v>
      </c>
      <c r="H18" s="77">
        <v>530.61693018167</v>
      </c>
      <c r="I18" s="78">
        <v>1.6000000000000004E-4</v>
      </c>
      <c r="J18" s="78">
        <v>2.2700000000000001E-2</v>
      </c>
      <c r="K18" s="78">
        <v>1.6000000000000001E-3</v>
      </c>
    </row>
    <row r="19" spans="2:11">
      <c r="B19" t="s">
        <v>718</v>
      </c>
      <c r="C19">
        <v>74228</v>
      </c>
      <c r="D19" t="s">
        <v>106</v>
      </c>
      <c r="E19" t="s">
        <v>719</v>
      </c>
      <c r="F19" s="77">
        <v>368313.64</v>
      </c>
      <c r="G19" s="77">
        <v>106.95944700000008</v>
      </c>
      <c r="H19" s="77">
        <v>1506.4503933460401</v>
      </c>
      <c r="I19" s="78">
        <v>6.7400000000000001E-4</v>
      </c>
      <c r="J19" s="78">
        <v>6.4399999999999999E-2</v>
      </c>
      <c r="K19" s="78">
        <v>4.5999999999999999E-3</v>
      </c>
    </row>
    <row r="20" spans="2:11">
      <c r="B20" s="79" t="s">
        <v>720</v>
      </c>
      <c r="C20" s="16"/>
      <c r="F20" s="81">
        <v>1566310.42</v>
      </c>
      <c r="H20" s="81">
        <v>1581.3133012195001</v>
      </c>
      <c r="J20" s="80">
        <v>6.7599999999999993E-2</v>
      </c>
      <c r="K20" s="80">
        <v>4.7999999999999996E-3</v>
      </c>
    </row>
    <row r="21" spans="2:11">
      <c r="B21" t="s">
        <v>721</v>
      </c>
      <c r="C21">
        <v>74233</v>
      </c>
      <c r="D21" t="s">
        <v>102</v>
      </c>
      <c r="E21" t="s">
        <v>722</v>
      </c>
      <c r="F21" s="77">
        <v>1469130.92</v>
      </c>
      <c r="G21" s="77">
        <v>98.070780000000269</v>
      </c>
      <c r="H21" s="77">
        <v>1440.78815246518</v>
      </c>
      <c r="I21" s="78">
        <v>9.0700000000000003E-2</v>
      </c>
      <c r="J21" s="78">
        <v>6.1600000000000002E-2</v>
      </c>
      <c r="K21" s="78">
        <v>4.4000000000000003E-3</v>
      </c>
    </row>
    <row r="22" spans="2:11">
      <c r="B22" t="s">
        <v>723</v>
      </c>
      <c r="C22">
        <v>74177</v>
      </c>
      <c r="D22" t="s">
        <v>102</v>
      </c>
      <c r="E22" t="s">
        <v>724</v>
      </c>
      <c r="F22" s="77">
        <v>97179.5</v>
      </c>
      <c r="G22" s="77">
        <v>144.60369600000001</v>
      </c>
      <c r="H22" s="77">
        <v>140.52514875432001</v>
      </c>
      <c r="I22" s="78">
        <v>2.8000000000000003E-4</v>
      </c>
      <c r="J22" s="78">
        <v>6.0000000000000001E-3</v>
      </c>
      <c r="K22" s="78">
        <v>4.0000000000000002E-4</v>
      </c>
    </row>
    <row r="23" spans="2:11">
      <c r="B23" s="79" t="s">
        <v>725</v>
      </c>
      <c r="C23" s="16"/>
      <c r="F23" s="81">
        <v>1506881.33</v>
      </c>
      <c r="H23" s="81">
        <v>1604.572926310158</v>
      </c>
      <c r="J23" s="80">
        <v>6.8599999999999994E-2</v>
      </c>
      <c r="K23" s="80">
        <v>4.8999999999999998E-3</v>
      </c>
    </row>
    <row r="24" spans="2:11">
      <c r="B24" t="s">
        <v>726</v>
      </c>
      <c r="C24">
        <v>74204</v>
      </c>
      <c r="D24" t="s">
        <v>102</v>
      </c>
      <c r="E24" t="s">
        <v>727</v>
      </c>
      <c r="F24" s="77">
        <v>328745.77</v>
      </c>
      <c r="G24" s="77">
        <v>186.39873800000012</v>
      </c>
      <c r="H24" s="77">
        <v>612.77796650838297</v>
      </c>
      <c r="I24" s="78">
        <v>7.8700000000000005E-4</v>
      </c>
      <c r="J24" s="78">
        <v>2.6200000000000001E-2</v>
      </c>
      <c r="K24" s="78">
        <v>1.9E-3</v>
      </c>
    </row>
    <row r="25" spans="2:11">
      <c r="B25" t="s">
        <v>728</v>
      </c>
      <c r="C25">
        <v>74238</v>
      </c>
      <c r="D25" t="s">
        <v>102</v>
      </c>
      <c r="E25" t="s">
        <v>729</v>
      </c>
      <c r="F25" s="77">
        <v>1178135.56</v>
      </c>
      <c r="G25" s="77">
        <v>84.183433000000022</v>
      </c>
      <c r="H25" s="77">
        <v>991.79495980177501</v>
      </c>
      <c r="I25" s="78">
        <v>1.8900000000000001E-4</v>
      </c>
      <c r="J25" s="78">
        <v>4.24E-2</v>
      </c>
      <c r="K25" s="78">
        <v>3.0000000000000001E-3</v>
      </c>
    </row>
    <row r="26" spans="2:11">
      <c r="B26" s="79" t="s">
        <v>730</v>
      </c>
      <c r="C26" s="16"/>
      <c r="F26" s="81">
        <v>8231553.6299999999</v>
      </c>
      <c r="H26" s="81">
        <v>7212.6905600013233</v>
      </c>
      <c r="J26" s="80">
        <v>0.30809999999999998</v>
      </c>
      <c r="K26" s="80">
        <v>2.2100000000000002E-2</v>
      </c>
    </row>
    <row r="27" spans="2:11">
      <c r="B27" t="s">
        <v>731</v>
      </c>
      <c r="C27">
        <v>74252</v>
      </c>
      <c r="D27" t="s">
        <v>102</v>
      </c>
      <c r="E27" t="s">
        <v>732</v>
      </c>
      <c r="F27" s="77">
        <v>229451</v>
      </c>
      <c r="G27" s="77">
        <v>106.155337</v>
      </c>
      <c r="H27" s="77">
        <v>243.57448229987</v>
      </c>
      <c r="I27" s="78">
        <v>2.0699999999999999E-4</v>
      </c>
      <c r="J27" s="78">
        <v>1.04E-2</v>
      </c>
      <c r="K27" s="78">
        <v>6.9999999999999999E-4</v>
      </c>
    </row>
    <row r="28" spans="2:11">
      <c r="B28" t="s">
        <v>733</v>
      </c>
      <c r="C28">
        <v>74241</v>
      </c>
      <c r="D28" t="s">
        <v>102</v>
      </c>
      <c r="E28" t="s">
        <v>734</v>
      </c>
      <c r="F28" s="77">
        <v>1694990.34</v>
      </c>
      <c r="G28" s="77">
        <v>104.0672490000002</v>
      </c>
      <c r="H28" s="77">
        <v>1763.92981765375</v>
      </c>
      <c r="I28" s="78">
        <v>5.8299999999999997E-4</v>
      </c>
      <c r="J28" s="78">
        <v>7.5399999999999995E-2</v>
      </c>
      <c r="K28" s="78">
        <v>5.4000000000000003E-3</v>
      </c>
    </row>
    <row r="29" spans="2:11">
      <c r="B29" t="s">
        <v>735</v>
      </c>
      <c r="C29">
        <v>74239</v>
      </c>
      <c r="D29" t="s">
        <v>102</v>
      </c>
      <c r="E29" t="s">
        <v>736</v>
      </c>
      <c r="F29" s="77">
        <v>3849581.29</v>
      </c>
      <c r="G29" s="77">
        <v>17.680070000000001</v>
      </c>
      <c r="H29" s="77">
        <v>680.60866677890294</v>
      </c>
      <c r="I29" s="78">
        <v>3.4099999999999999E-4</v>
      </c>
      <c r="J29" s="78">
        <v>2.9100000000000001E-2</v>
      </c>
      <c r="K29" s="78">
        <v>2.0999999999999999E-3</v>
      </c>
    </row>
    <row r="30" spans="2:11">
      <c r="B30" t="s">
        <v>737</v>
      </c>
      <c r="C30">
        <v>74249</v>
      </c>
      <c r="D30" t="s">
        <v>102</v>
      </c>
      <c r="E30" t="s">
        <v>738</v>
      </c>
      <c r="F30" s="77">
        <v>2455607</v>
      </c>
      <c r="G30" s="77">
        <v>100</v>
      </c>
      <c r="H30" s="77">
        <v>2455.607</v>
      </c>
      <c r="I30" s="78">
        <v>0.19600000000000001</v>
      </c>
      <c r="J30" s="78">
        <v>0.10489999999999999</v>
      </c>
      <c r="K30" s="78">
        <v>7.4999999999999997E-3</v>
      </c>
    </row>
    <row r="31" spans="2:11">
      <c r="B31" t="s">
        <v>739</v>
      </c>
      <c r="C31">
        <v>74196</v>
      </c>
      <c r="D31" t="s">
        <v>102</v>
      </c>
      <c r="E31" t="s">
        <v>740</v>
      </c>
      <c r="F31" s="77">
        <v>1924</v>
      </c>
      <c r="G31" s="77">
        <v>107534.85412</v>
      </c>
      <c r="H31" s="77">
        <v>2068.9705932687998</v>
      </c>
      <c r="I31" s="78">
        <v>1.4119999999999998E-3</v>
      </c>
      <c r="J31" s="78">
        <v>8.8400000000000006E-2</v>
      </c>
      <c r="K31" s="78">
        <v>6.3E-3</v>
      </c>
    </row>
    <row r="32" spans="2:11">
      <c r="B32" s="79" t="s">
        <v>234</v>
      </c>
      <c r="C32" s="16"/>
      <c r="F32" s="81">
        <v>2020901.91</v>
      </c>
      <c r="H32" s="81">
        <v>9338.8488996648121</v>
      </c>
      <c r="J32" s="80">
        <v>0.39900000000000002</v>
      </c>
      <c r="K32" s="80">
        <v>2.86E-2</v>
      </c>
    </row>
    <row r="33" spans="2:11">
      <c r="B33" s="79" t="s">
        <v>741</v>
      </c>
      <c r="C33" s="16"/>
      <c r="F33" s="81">
        <v>416212.28</v>
      </c>
      <c r="H33" s="81">
        <v>1914.0048700298701</v>
      </c>
      <c r="J33" s="80">
        <v>8.1799999999999998E-2</v>
      </c>
      <c r="K33" s="80">
        <v>5.8999999999999999E-3</v>
      </c>
    </row>
    <row r="34" spans="2:11">
      <c r="B34" t="s">
        <v>742</v>
      </c>
      <c r="C34">
        <v>74215</v>
      </c>
      <c r="D34" t="s">
        <v>106</v>
      </c>
      <c r="E34" t="s">
        <v>743</v>
      </c>
      <c r="F34" s="77">
        <v>183156.42</v>
      </c>
      <c r="G34" s="77">
        <v>116.17173500000001</v>
      </c>
      <c r="H34" s="77">
        <v>813.65538911704004</v>
      </c>
      <c r="I34" s="78">
        <v>3.5399999999999999E-4</v>
      </c>
      <c r="J34" s="78">
        <v>3.4799999999999998E-2</v>
      </c>
      <c r="K34" s="78">
        <v>2.5000000000000001E-3</v>
      </c>
    </row>
    <row r="35" spans="2:11">
      <c r="B35" t="s">
        <v>744</v>
      </c>
      <c r="C35">
        <v>74235</v>
      </c>
      <c r="D35" t="s">
        <v>106</v>
      </c>
      <c r="E35" t="s">
        <v>745</v>
      </c>
      <c r="F35" s="77">
        <v>233055.86</v>
      </c>
      <c r="G35" s="77">
        <v>123.46752200000046</v>
      </c>
      <c r="H35" s="77">
        <v>1100.3494809128299</v>
      </c>
      <c r="I35" s="78">
        <v>9.810000000000001E-4</v>
      </c>
      <c r="J35" s="78">
        <v>4.7E-2</v>
      </c>
      <c r="K35" s="78">
        <v>3.3999999999999998E-3</v>
      </c>
    </row>
    <row r="36" spans="2:11">
      <c r="B36" s="79" t="s">
        <v>746</v>
      </c>
      <c r="C36" s="16"/>
      <c r="F36" s="81">
        <v>90513.49</v>
      </c>
      <c r="H36" s="81">
        <v>721.72125646646805</v>
      </c>
      <c r="J36" s="80">
        <v>3.0800000000000001E-2</v>
      </c>
      <c r="K36" s="80">
        <v>2.2000000000000001E-3</v>
      </c>
    </row>
    <row r="37" spans="2:11">
      <c r="B37" t="s">
        <v>747</v>
      </c>
      <c r="C37">
        <v>74188</v>
      </c>
      <c r="D37" t="s">
        <v>106</v>
      </c>
      <c r="E37" t="s">
        <v>748</v>
      </c>
      <c r="F37" s="77">
        <v>7500.18</v>
      </c>
      <c r="G37" s="77">
        <v>1035.3872100000006</v>
      </c>
      <c r="H37" s="77">
        <v>296.95617860524402</v>
      </c>
      <c r="I37" s="78">
        <v>1.7000000000000001E-4</v>
      </c>
      <c r="J37" s="78">
        <v>1.2699999999999999E-2</v>
      </c>
      <c r="K37" s="78">
        <v>8.9999999999999998E-4</v>
      </c>
    </row>
    <row r="38" spans="2:11">
      <c r="B38" t="s">
        <v>749</v>
      </c>
      <c r="C38">
        <v>74189</v>
      </c>
      <c r="D38" t="s">
        <v>106</v>
      </c>
      <c r="E38" t="s">
        <v>750</v>
      </c>
      <c r="F38" s="77">
        <v>83013.31</v>
      </c>
      <c r="G38" s="77">
        <v>133.80834199999987</v>
      </c>
      <c r="H38" s="77">
        <v>424.76507786122397</v>
      </c>
      <c r="I38" s="78">
        <v>3.3300000000000002E-4</v>
      </c>
      <c r="J38" s="78">
        <v>1.8100000000000002E-2</v>
      </c>
      <c r="K38" s="78">
        <v>1.2999999999999999E-3</v>
      </c>
    </row>
    <row r="39" spans="2:11">
      <c r="B39" s="79" t="s">
        <v>751</v>
      </c>
      <c r="C39" s="16"/>
      <c r="F39" s="81">
        <v>1006608.28</v>
      </c>
      <c r="H39" s="81">
        <v>3883.1376578944091</v>
      </c>
      <c r="J39" s="80">
        <v>0.16589999999999999</v>
      </c>
      <c r="K39" s="80">
        <v>1.1900000000000001E-2</v>
      </c>
    </row>
    <row r="40" spans="2:11">
      <c r="B40" t="s">
        <v>752</v>
      </c>
      <c r="C40">
        <v>74242</v>
      </c>
      <c r="D40" t="s">
        <v>110</v>
      </c>
      <c r="E40" t="s">
        <v>753</v>
      </c>
      <c r="F40" s="77">
        <v>247331</v>
      </c>
      <c r="G40" s="77">
        <v>100</v>
      </c>
      <c r="H40" s="77">
        <v>1002.4572760999999</v>
      </c>
      <c r="I40" s="78">
        <v>1.2700000000000001E-3</v>
      </c>
      <c r="J40" s="78">
        <v>4.2799999999999998E-2</v>
      </c>
      <c r="K40" s="78">
        <v>3.0999999999999999E-3</v>
      </c>
    </row>
    <row r="41" spans="2:11">
      <c r="B41" t="s">
        <v>754</v>
      </c>
      <c r="C41">
        <v>74256</v>
      </c>
      <c r="D41" t="s">
        <v>110</v>
      </c>
      <c r="E41" t="s">
        <v>745</v>
      </c>
      <c r="F41" s="77">
        <v>309734</v>
      </c>
      <c r="G41" s="77">
        <v>100</v>
      </c>
      <c r="H41" s="77">
        <v>1255.3828754000001</v>
      </c>
      <c r="I41" s="78">
        <v>1.8E-3</v>
      </c>
      <c r="J41" s="78">
        <v>5.3600000000000002E-2</v>
      </c>
      <c r="K41" s="78">
        <v>3.8E-3</v>
      </c>
    </row>
    <row r="42" spans="2:11">
      <c r="B42" t="s">
        <v>755</v>
      </c>
      <c r="C42">
        <v>74237</v>
      </c>
      <c r="D42" t="s">
        <v>113</v>
      </c>
      <c r="E42" t="s">
        <v>756</v>
      </c>
      <c r="F42" s="77">
        <v>400220.28</v>
      </c>
      <c r="G42" s="77">
        <v>75.18268800000007</v>
      </c>
      <c r="H42" s="77">
        <v>1407.5631031442999</v>
      </c>
      <c r="I42" s="78">
        <v>4.5374E-4</v>
      </c>
      <c r="J42" s="78">
        <v>6.0100000000000001E-2</v>
      </c>
      <c r="K42" s="78">
        <v>4.3E-3</v>
      </c>
    </row>
    <row r="43" spans="2:11">
      <c r="B43" t="s">
        <v>757</v>
      </c>
      <c r="C43">
        <v>74247</v>
      </c>
      <c r="D43" t="s">
        <v>113</v>
      </c>
      <c r="E43" t="s">
        <v>758</v>
      </c>
      <c r="F43" s="77">
        <v>49323</v>
      </c>
      <c r="G43" s="77">
        <v>94.368410000000011</v>
      </c>
      <c r="H43" s="77">
        <v>217.73440325010901</v>
      </c>
      <c r="I43" s="78">
        <v>2.8800000000000001E-4</v>
      </c>
      <c r="J43" s="78">
        <v>9.2999999999999992E-3</v>
      </c>
      <c r="K43" s="78">
        <v>6.9999999999999999E-4</v>
      </c>
    </row>
    <row r="44" spans="2:11">
      <c r="B44" s="79" t="s">
        <v>759</v>
      </c>
      <c r="C44" s="16"/>
      <c r="F44" s="81">
        <v>507567.86</v>
      </c>
      <c r="H44" s="81">
        <v>2819.9851152740648</v>
      </c>
      <c r="J44" s="80">
        <v>0.1205</v>
      </c>
      <c r="K44" s="80">
        <v>8.6E-3</v>
      </c>
    </row>
    <row r="45" spans="2:11">
      <c r="B45" t="s">
        <v>760</v>
      </c>
      <c r="C45">
        <v>74205</v>
      </c>
      <c r="D45" t="s">
        <v>110</v>
      </c>
      <c r="E45" t="s">
        <v>761</v>
      </c>
      <c r="F45" s="77">
        <v>79211</v>
      </c>
      <c r="G45" s="77">
        <v>223.97339899999989</v>
      </c>
      <c r="H45" s="77">
        <v>719.06683064580795</v>
      </c>
      <c r="I45" s="78">
        <v>1.964E-3</v>
      </c>
      <c r="J45" s="78">
        <v>3.0700000000000002E-2</v>
      </c>
      <c r="K45" s="78">
        <v>2.2000000000000001E-3</v>
      </c>
    </row>
    <row r="46" spans="2:11">
      <c r="B46" t="s">
        <v>762</v>
      </c>
      <c r="C46">
        <v>74207</v>
      </c>
      <c r="D46" t="s">
        <v>106</v>
      </c>
      <c r="E46" t="s">
        <v>763</v>
      </c>
      <c r="F46" s="77">
        <v>99098.54</v>
      </c>
      <c r="G46" s="77">
        <v>160.47241199999999</v>
      </c>
      <c r="H46" s="77">
        <v>608.11472571765705</v>
      </c>
      <c r="I46" s="78">
        <v>1.1111111111111112E-5</v>
      </c>
      <c r="J46" s="78">
        <v>2.5999999999999999E-2</v>
      </c>
      <c r="K46" s="78">
        <v>1.9E-3</v>
      </c>
    </row>
    <row r="47" spans="2:11">
      <c r="B47" t="s">
        <v>764</v>
      </c>
      <c r="C47">
        <v>74240</v>
      </c>
      <c r="D47" t="s">
        <v>110</v>
      </c>
      <c r="E47" t="s">
        <v>765</v>
      </c>
      <c r="F47" s="77">
        <v>329258.32</v>
      </c>
      <c r="G47" s="77">
        <v>111.86097100000008</v>
      </c>
      <c r="H47" s="77">
        <v>1492.8035589106</v>
      </c>
      <c r="I47" s="78">
        <v>2.6239999999999998E-4</v>
      </c>
      <c r="J47" s="78">
        <v>6.3799999999999996E-2</v>
      </c>
      <c r="K47" s="78">
        <v>4.5999999999999999E-3</v>
      </c>
    </row>
    <row r="48" spans="2:11">
      <c r="B48" t="s">
        <v>236</v>
      </c>
      <c r="C48" s="16"/>
    </row>
    <row r="49" spans="2:3">
      <c r="B49" t="s">
        <v>250</v>
      </c>
      <c r="C49" s="16"/>
    </row>
    <row r="50" spans="2:3">
      <c r="B50" t="s">
        <v>251</v>
      </c>
      <c r="C50" s="16"/>
    </row>
    <row r="51" spans="2:3">
      <c r="B51" t="s">
        <v>252</v>
      </c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22472.52</v>
      </c>
      <c r="H11" s="7"/>
      <c r="I11" s="75">
        <v>111.61450383205199</v>
      </c>
      <c r="J11" s="7"/>
      <c r="K11" s="76">
        <v>1</v>
      </c>
      <c r="L11" s="76">
        <v>2.9999999999999997E-4</v>
      </c>
      <c r="M11" s="16"/>
      <c r="N11" s="16"/>
      <c r="O11" s="16"/>
      <c r="P11" s="16"/>
      <c r="BG11" s="16"/>
    </row>
    <row r="12" spans="2:59">
      <c r="B12" s="79" t="s">
        <v>766</v>
      </c>
      <c r="C12" s="16"/>
      <c r="D12" s="16"/>
      <c r="G12" s="81">
        <v>22472.52</v>
      </c>
      <c r="I12" s="81">
        <v>111.61450383205199</v>
      </c>
      <c r="K12" s="80">
        <v>1</v>
      </c>
      <c r="L12" s="80">
        <v>2.9999999999999997E-4</v>
      </c>
    </row>
    <row r="13" spans="2:59">
      <c r="B13" t="s">
        <v>767</v>
      </c>
      <c r="C13" t="s">
        <v>768</v>
      </c>
      <c r="D13" t="s">
        <v>284</v>
      </c>
      <c r="E13" t="s">
        <v>106</v>
      </c>
      <c r="F13" t="s">
        <v>769</v>
      </c>
      <c r="G13" s="77">
        <v>22472.52</v>
      </c>
      <c r="H13" s="77">
        <v>129.88259999999943</v>
      </c>
      <c r="I13" s="77">
        <v>111.61450383205199</v>
      </c>
      <c r="J13" s="78">
        <v>0</v>
      </c>
      <c r="K13" s="78">
        <v>1</v>
      </c>
      <c r="L13" s="78">
        <v>2.9999999999999997E-4</v>
      </c>
    </row>
    <row r="14" spans="2:59">
      <c r="B14" s="79" t="s">
        <v>626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229</v>
      </c>
      <c r="C15" t="s">
        <v>229</v>
      </c>
      <c r="D15" t="s">
        <v>229</v>
      </c>
      <c r="E15" t="s">
        <v>229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250</v>
      </c>
      <c r="C17" s="16"/>
      <c r="D17" s="16"/>
    </row>
    <row r="18" spans="2:4">
      <c r="B18" t="s">
        <v>251</v>
      </c>
      <c r="C18" s="16"/>
      <c r="D18" s="16"/>
    </row>
    <row r="19" spans="2:4">
      <c r="B19" t="s">
        <v>252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627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628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770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629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627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633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629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634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250</v>
      </c>
      <c r="C35" s="16"/>
      <c r="D35" s="16"/>
    </row>
    <row r="36" spans="2:12">
      <c r="B36" t="s">
        <v>251</v>
      </c>
      <c r="C36" s="16"/>
      <c r="D36" s="16"/>
    </row>
    <row r="37" spans="2:12">
      <c r="B37" t="s">
        <v>252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3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47918.001138788</v>
      </c>
      <c r="K11" s="76">
        <f>J11/$J$11</f>
        <v>1</v>
      </c>
      <c r="L11" s="76">
        <f>J11/'סכום נכסי הקרן'!$C$42</f>
        <v>0.14617272337717252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47918.001138788</v>
      </c>
      <c r="K12" s="80">
        <f t="shared" ref="K12:K38" si="0">J12/$J$11</f>
        <v>1</v>
      </c>
      <c r="L12" s="80">
        <f>J12/'סכום נכסי הקרן'!$C$42</f>
        <v>0.14617272337717252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2979.4586400000003</v>
      </c>
      <c r="K13" s="80">
        <f t="shared" si="0"/>
        <v>6.2178274744190638E-2</v>
      </c>
      <c r="L13" s="80">
        <f>J13/'סכום נכסי הקרן'!$C$42</f>
        <v>9.0887677542524116E-3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45.568179999999998</v>
      </c>
      <c r="K14" s="78">
        <f t="shared" si="0"/>
        <v>9.5096162020652606E-4</v>
      </c>
      <c r="L14" s="78">
        <f>J14/'סכום נכסי הקרן'!$C$42</f>
        <v>1.3900464985275632E-4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1861.89046+1072</f>
        <v>2933.8904600000001</v>
      </c>
      <c r="K15" s="78">
        <f t="shared" si="0"/>
        <v>6.1227313123984113E-2</v>
      </c>
      <c r="L15" s="78">
        <f>J15/'סכום נכסי הקרן'!$C$42</f>
        <v>8.9497631043996533E-3</v>
      </c>
    </row>
    <row r="16" spans="2:13">
      <c r="B16" s="79" t="s">
        <v>214</v>
      </c>
      <c r="D16" s="16"/>
      <c r="I16" s="80">
        <v>0</v>
      </c>
      <c r="J16" s="81">
        <v>44938.542498788003</v>
      </c>
      <c r="K16" s="80">
        <f t="shared" si="0"/>
        <v>0.93782172525580942</v>
      </c>
      <c r="L16" s="80">
        <f>J16/'סכום נכסי הקרן'!$C$42</f>
        <v>0.13708395562292011</v>
      </c>
    </row>
    <row r="17" spans="2:12">
      <c r="B17" t="s">
        <v>215</v>
      </c>
      <c r="C17" t="s">
        <v>216</v>
      </c>
      <c r="D17" t="s">
        <v>213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4277.7080487160001</v>
      </c>
      <c r="K17" s="78">
        <f t="shared" si="0"/>
        <v>8.9271420907691829E-2</v>
      </c>
      <c r="L17" s="78">
        <f>J17/'סכום נכסי הקרן'!$C$42</f>
        <v>1.3049046713827174E-2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542.76142847999995</v>
      </c>
      <c r="K18" s="78">
        <f t="shared" si="0"/>
        <v>1.1326879577217026E-2</v>
      </c>
      <c r="L18" s="78">
        <f>J18/'סכום נכסי הקרן'!$C$42</f>
        <v>1.655680835167089E-3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34655.069443840002</v>
      </c>
      <c r="K19" s="78">
        <f t="shared" si="0"/>
        <v>0.72321609040966228</v>
      </c>
      <c r="L19" s="78">
        <f>J19/'סכום נכסי הקרן'!$C$42</f>
        <v>0.10571446552537175</v>
      </c>
    </row>
    <row r="20" spans="2:12">
      <c r="B20" t="s">
        <v>221</v>
      </c>
      <c r="C20" t="s">
        <v>220</v>
      </c>
      <c r="D20" t="s">
        <v>213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4768.7438265600003</v>
      </c>
      <c r="K20" s="78">
        <f t="shared" si="0"/>
        <v>9.9518838708400628E-2</v>
      </c>
      <c r="L20" s="78">
        <f>J20/'סכום נכסי הקרן'!$C$42</f>
        <v>1.4546939681340493E-2</v>
      </c>
    </row>
    <row r="21" spans="2:12">
      <c r="B21" t="s">
        <v>222</v>
      </c>
      <c r="C21" t="s">
        <v>223</v>
      </c>
      <c r="D21" t="s">
        <v>213</v>
      </c>
      <c r="E21" t="s">
        <v>209</v>
      </c>
      <c r="F21" t="s">
        <v>210</v>
      </c>
      <c r="G21" t="s">
        <v>203</v>
      </c>
      <c r="H21" s="78">
        <v>0</v>
      </c>
      <c r="I21" s="78">
        <v>0</v>
      </c>
      <c r="J21" s="77">
        <v>13.94584686</v>
      </c>
      <c r="K21" s="78">
        <f t="shared" si="0"/>
        <v>2.9103565525631468E-4</v>
      </c>
      <c r="L21" s="78">
        <f>J21/'סכום נכסי הקרן'!$C$42</f>
        <v>4.2541474328675436E-5</v>
      </c>
    </row>
    <row r="22" spans="2:12">
      <c r="B22" t="s">
        <v>224</v>
      </c>
      <c r="C22" t="s">
        <v>225</v>
      </c>
      <c r="D22" t="s">
        <v>213</v>
      </c>
      <c r="E22" t="s">
        <v>209</v>
      </c>
      <c r="F22" t="s">
        <v>210</v>
      </c>
      <c r="G22" t="s">
        <v>113</v>
      </c>
      <c r="H22" s="78">
        <v>0</v>
      </c>
      <c r="I22" s="78">
        <v>0</v>
      </c>
      <c r="J22" s="77">
        <v>579.68106433200001</v>
      </c>
      <c r="K22" s="78">
        <f t="shared" si="0"/>
        <v>1.2097354867809121E-2</v>
      </c>
      <c r="L22" s="78">
        <f>J22/'סכום נכסי הקרן'!$C$42</f>
        <v>1.7683033066877541E-3</v>
      </c>
    </row>
    <row r="23" spans="2:12">
      <c r="B23" t="s">
        <v>226</v>
      </c>
      <c r="C23" t="s">
        <v>227</v>
      </c>
      <c r="D23" t="s">
        <v>213</v>
      </c>
      <c r="E23" t="s">
        <v>209</v>
      </c>
      <c r="F23" t="s">
        <v>210</v>
      </c>
      <c r="G23" t="s">
        <v>202</v>
      </c>
      <c r="H23" s="78">
        <v>0</v>
      </c>
      <c r="I23" s="78">
        <v>0</v>
      </c>
      <c r="J23" s="77">
        <v>100.63284</v>
      </c>
      <c r="K23" s="78">
        <f t="shared" si="0"/>
        <v>2.1001051297722252E-3</v>
      </c>
      <c r="L23" s="78">
        <f>J23/'סכום נכסי הקרן'!$C$42</f>
        <v>3.0697808619717647E-4</v>
      </c>
    </row>
    <row r="24" spans="2:12">
      <c r="B24" s="79" t="s">
        <v>228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229</v>
      </c>
      <c r="C33" t="s">
        <v>229</v>
      </c>
      <c r="D33" s="16"/>
      <c r="E33" t="s">
        <v>229</v>
      </c>
      <c r="G33" t="s">
        <v>229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s="79" t="s">
        <v>235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229</v>
      </c>
      <c r="C36" t="s">
        <v>229</v>
      </c>
      <c r="D36" s="16"/>
      <c r="E36" t="s">
        <v>229</v>
      </c>
      <c r="G36" t="s">
        <v>229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229</v>
      </c>
      <c r="C38" t="s">
        <v>229</v>
      </c>
      <c r="D38" s="16"/>
      <c r="E38" t="s">
        <v>229</v>
      </c>
      <c r="G38" t="s">
        <v>229</v>
      </c>
      <c r="H38" s="78">
        <v>0</v>
      </c>
      <c r="I38" s="78">
        <v>0</v>
      </c>
      <c r="J38" s="77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236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-5323880</v>
      </c>
      <c r="H11" s="7"/>
      <c r="I11" s="75">
        <v>60.351169812275529</v>
      </c>
      <c r="J11" s="76">
        <v>1</v>
      </c>
      <c r="K11" s="76">
        <v>2.0000000000000001E-4</v>
      </c>
      <c r="AW11" s="16"/>
    </row>
    <row r="12" spans="2:49">
      <c r="B12" s="79" t="s">
        <v>204</v>
      </c>
      <c r="C12" s="16"/>
      <c r="D12" s="16"/>
      <c r="G12" s="81">
        <v>-5323880</v>
      </c>
      <c r="I12" s="81">
        <v>60.351169812275529</v>
      </c>
      <c r="J12" s="80">
        <v>1</v>
      </c>
      <c r="K12" s="80">
        <v>2.0000000000000001E-4</v>
      </c>
    </row>
    <row r="13" spans="2:49">
      <c r="B13" s="79" t="s">
        <v>627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628</v>
      </c>
      <c r="C15" s="16"/>
      <c r="D15" s="16"/>
      <c r="G15" s="81">
        <v>-5097058</v>
      </c>
      <c r="I15" s="81">
        <v>31.203236160249428</v>
      </c>
      <c r="J15" s="80">
        <v>0.51700000000000002</v>
      </c>
      <c r="K15" s="80">
        <v>1E-4</v>
      </c>
    </row>
    <row r="16" spans="2:49">
      <c r="B16" t="s">
        <v>771</v>
      </c>
      <c r="C16" t="s">
        <v>772</v>
      </c>
      <c r="D16" t="s">
        <v>123</v>
      </c>
      <c r="E16" t="s">
        <v>113</v>
      </c>
      <c r="F16" t="s">
        <v>773</v>
      </c>
      <c r="G16" s="77">
        <v>-153388</v>
      </c>
      <c r="H16" s="77">
        <v>-9.3591041885214619</v>
      </c>
      <c r="I16" s="77">
        <v>14.355742732689301</v>
      </c>
      <c r="J16" s="78">
        <v>0.2379</v>
      </c>
      <c r="K16" s="78">
        <v>0</v>
      </c>
    </row>
    <row r="17" spans="2:11">
      <c r="B17" t="s">
        <v>774</v>
      </c>
      <c r="C17" t="s">
        <v>775</v>
      </c>
      <c r="D17" t="s">
        <v>123</v>
      </c>
      <c r="E17" t="s">
        <v>110</v>
      </c>
      <c r="F17" t="s">
        <v>773</v>
      </c>
      <c r="G17" s="77">
        <v>-2619670</v>
      </c>
      <c r="H17" s="77">
        <v>-3.3773333308163966</v>
      </c>
      <c r="I17" s="77">
        <v>88.474988067397902</v>
      </c>
      <c r="J17" s="78">
        <v>1.466</v>
      </c>
      <c r="K17" s="78">
        <v>2.9999999999999997E-4</v>
      </c>
    </row>
    <row r="18" spans="2:11">
      <c r="B18" t="s">
        <v>776</v>
      </c>
      <c r="C18" t="s">
        <v>777</v>
      </c>
      <c r="D18" t="s">
        <v>123</v>
      </c>
      <c r="E18" t="s">
        <v>106</v>
      </c>
      <c r="F18" t="s">
        <v>773</v>
      </c>
      <c r="G18" s="77">
        <v>-1960000</v>
      </c>
      <c r="H18" s="77">
        <v>3.1725482537782144</v>
      </c>
      <c r="I18" s="77">
        <v>-62.181945774052998</v>
      </c>
      <c r="J18" s="78">
        <v>-1.0303</v>
      </c>
      <c r="K18" s="78">
        <v>-2.0000000000000001E-4</v>
      </c>
    </row>
    <row r="19" spans="2:11">
      <c r="B19" t="s">
        <v>778</v>
      </c>
      <c r="C19" t="s">
        <v>779</v>
      </c>
      <c r="D19" t="s">
        <v>123</v>
      </c>
      <c r="E19" t="s">
        <v>106</v>
      </c>
      <c r="F19" t="s">
        <v>773</v>
      </c>
      <c r="G19" s="77">
        <v>-224000</v>
      </c>
      <c r="H19" s="77">
        <v>3.233115750291625</v>
      </c>
      <c r="I19" s="77">
        <v>-7.2421792806532403</v>
      </c>
      <c r="J19" s="78">
        <v>-0.12</v>
      </c>
      <c r="K19" s="78">
        <v>0</v>
      </c>
    </row>
    <row r="20" spans="2:11">
      <c r="B20" t="s">
        <v>780</v>
      </c>
      <c r="C20" t="s">
        <v>781</v>
      </c>
      <c r="D20" t="s">
        <v>123</v>
      </c>
      <c r="E20" t="s">
        <v>113</v>
      </c>
      <c r="F20" t="s">
        <v>782</v>
      </c>
      <c r="G20" s="77">
        <v>-140000</v>
      </c>
      <c r="H20" s="77">
        <v>1.5738354179510929</v>
      </c>
      <c r="I20" s="77">
        <v>-2.2033695851315298</v>
      </c>
      <c r="J20" s="78">
        <v>-3.6499999999999998E-2</v>
      </c>
      <c r="K20" s="78">
        <v>0</v>
      </c>
    </row>
    <row r="21" spans="2:11">
      <c r="B21" s="79" t="s">
        <v>770</v>
      </c>
      <c r="C21" s="16"/>
      <c r="D21" s="16"/>
      <c r="G21" s="81">
        <v>-226822</v>
      </c>
      <c r="I21" s="81">
        <v>29.147933652026101</v>
      </c>
      <c r="J21" s="80">
        <v>0.48299999999999998</v>
      </c>
      <c r="K21" s="80">
        <v>1E-4</v>
      </c>
    </row>
    <row r="22" spans="2:11">
      <c r="B22" t="s">
        <v>783</v>
      </c>
      <c r="C22" t="s">
        <v>784</v>
      </c>
      <c r="D22" t="s">
        <v>123</v>
      </c>
      <c r="E22" t="s">
        <v>113</v>
      </c>
      <c r="F22" t="s">
        <v>773</v>
      </c>
      <c r="G22" s="77">
        <v>-226822</v>
      </c>
      <c r="H22" s="77">
        <v>-12.850576069352224</v>
      </c>
      <c r="I22" s="77">
        <v>29.147933652026101</v>
      </c>
      <c r="J22" s="78">
        <v>0.48299999999999998</v>
      </c>
      <c r="K22" s="78">
        <v>1E-4</v>
      </c>
    </row>
    <row r="23" spans="2:11">
      <c r="B23" s="79" t="s">
        <v>629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229</v>
      </c>
      <c r="C24" t="s">
        <v>229</v>
      </c>
      <c r="D24" t="s">
        <v>229</v>
      </c>
      <c r="E24" t="s">
        <v>229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258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229</v>
      </c>
      <c r="C26" t="s">
        <v>229</v>
      </c>
      <c r="D26" t="s">
        <v>229</v>
      </c>
      <c r="E26" t="s">
        <v>229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234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627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633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629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258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229</v>
      </c>
      <c r="C35" t="s">
        <v>229</v>
      </c>
      <c r="D35" t="s">
        <v>229</v>
      </c>
      <c r="E35" t="s">
        <v>229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236</v>
      </c>
      <c r="C36" s="16"/>
      <c r="D36" s="16"/>
    </row>
    <row r="37" spans="2:11">
      <c r="B37" t="s">
        <v>250</v>
      </c>
      <c r="C37" s="16"/>
      <c r="D37" s="16"/>
    </row>
    <row r="38" spans="2:11">
      <c r="B38" t="s">
        <v>251</v>
      </c>
      <c r="C38" s="16"/>
      <c r="D38" s="16"/>
    </row>
    <row r="39" spans="2:11">
      <c r="B39" t="s">
        <v>252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659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660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D19" s="16"/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659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250</v>
      </c>
      <c r="D41" s="16"/>
    </row>
    <row r="42" spans="2:17">
      <c r="B42" t="s">
        <v>251</v>
      </c>
      <c r="D42" s="16"/>
    </row>
    <row r="43" spans="2:17">
      <c r="B43" t="s">
        <v>252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0.17</v>
      </c>
      <c r="J11" s="18"/>
      <c r="K11" s="18"/>
      <c r="L11" s="18"/>
      <c r="M11" s="76">
        <v>8.3999999999999995E-3</v>
      </c>
      <c r="N11" s="75">
        <v>326718.34000000003</v>
      </c>
      <c r="O11" s="7"/>
      <c r="P11" s="75">
        <v>596.19271336098802</v>
      </c>
      <c r="Q11" s="76">
        <v>1</v>
      </c>
      <c r="R11" s="76">
        <v>1.8E-3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0.42</v>
      </c>
      <c r="M12" s="80">
        <v>2.0400000000000001E-2</v>
      </c>
      <c r="N12" s="81">
        <v>234816.34</v>
      </c>
      <c r="P12" s="81">
        <v>244.759465360988</v>
      </c>
      <c r="Q12" s="80">
        <v>0.41049999999999998</v>
      </c>
      <c r="R12" s="80">
        <v>6.9999999999999999E-4</v>
      </c>
    </row>
    <row r="13" spans="2:60">
      <c r="B13" s="79" t="s">
        <v>785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229</v>
      </c>
      <c r="D14" t="s">
        <v>229</v>
      </c>
      <c r="F14" t="s">
        <v>229</v>
      </c>
      <c r="I14" s="77">
        <v>0</v>
      </c>
      <c r="J14" t="s">
        <v>229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786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229</v>
      </c>
      <c r="D16" t="s">
        <v>229</v>
      </c>
      <c r="F16" t="s">
        <v>229</v>
      </c>
      <c r="I16" s="77">
        <v>0</v>
      </c>
      <c r="J16" t="s">
        <v>229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787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229</v>
      </c>
      <c r="D18" t="s">
        <v>229</v>
      </c>
      <c r="F18" t="s">
        <v>229</v>
      </c>
      <c r="I18" s="77">
        <v>0</v>
      </c>
      <c r="J18" t="s">
        <v>229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788</v>
      </c>
      <c r="I19" s="81">
        <v>0.42</v>
      </c>
      <c r="M19" s="80">
        <v>2.0400000000000001E-2</v>
      </c>
      <c r="N19" s="81">
        <v>234816.34</v>
      </c>
      <c r="P19" s="81">
        <v>244.759465360988</v>
      </c>
      <c r="Q19" s="80">
        <v>0.41049999999999998</v>
      </c>
      <c r="R19" s="80">
        <v>6.9999999999999999E-4</v>
      </c>
    </row>
    <row r="20" spans="2:18">
      <c r="B20" t="s">
        <v>789</v>
      </c>
      <c r="C20" t="s">
        <v>790</v>
      </c>
      <c r="D20" t="s">
        <v>791</v>
      </c>
      <c r="E20" t="s">
        <v>682</v>
      </c>
      <c r="F20" t="s">
        <v>792</v>
      </c>
      <c r="G20" t="s">
        <v>793</v>
      </c>
      <c r="H20" t="s">
        <v>794</v>
      </c>
      <c r="I20" s="77">
        <v>0</v>
      </c>
      <c r="J20" t="s">
        <v>683</v>
      </c>
      <c r="K20" t="s">
        <v>102</v>
      </c>
      <c r="L20" s="78">
        <v>7.0000000000000007E-2</v>
      </c>
      <c r="M20" s="78">
        <v>0</v>
      </c>
      <c r="N20" s="77">
        <v>186274.34</v>
      </c>
      <c r="O20" s="77">
        <v>105.30862099999979</v>
      </c>
      <c r="P20" s="77">
        <v>196.16293873085101</v>
      </c>
      <c r="Q20" s="78">
        <v>0.32900000000000001</v>
      </c>
      <c r="R20" s="78">
        <v>5.9999999999999995E-4</v>
      </c>
    </row>
    <row r="21" spans="2:18">
      <c r="B21" t="s">
        <v>795</v>
      </c>
      <c r="C21" t="s">
        <v>790</v>
      </c>
      <c r="D21" t="s">
        <v>796</v>
      </c>
      <c r="E21" t="s">
        <v>698</v>
      </c>
      <c r="F21" t="s">
        <v>229</v>
      </c>
      <c r="G21" t="s">
        <v>797</v>
      </c>
      <c r="H21" t="s">
        <v>605</v>
      </c>
      <c r="I21" s="77">
        <v>2.11</v>
      </c>
      <c r="J21" t="s">
        <v>372</v>
      </c>
      <c r="K21" t="s">
        <v>102</v>
      </c>
      <c r="L21" s="78">
        <v>0.10249999999999999</v>
      </c>
      <c r="M21" s="78">
        <v>0.1028</v>
      </c>
      <c r="N21" s="77">
        <v>48542</v>
      </c>
      <c r="O21" s="77">
        <v>100.11232876712332</v>
      </c>
      <c r="P21" s="77">
        <v>48.596526630136999</v>
      </c>
      <c r="Q21" s="78">
        <v>8.1500000000000003E-2</v>
      </c>
      <c r="R21" s="78">
        <v>1E-4</v>
      </c>
    </row>
    <row r="22" spans="2:18">
      <c r="B22" s="79" t="s">
        <v>798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229</v>
      </c>
      <c r="D23" t="s">
        <v>229</v>
      </c>
      <c r="F23" t="s">
        <v>229</v>
      </c>
      <c r="I23" s="77">
        <v>0</v>
      </c>
      <c r="J23" t="s">
        <v>229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799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800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229</v>
      </c>
      <c r="D26" t="s">
        <v>229</v>
      </c>
      <c r="F26" t="s">
        <v>229</v>
      </c>
      <c r="I26" s="77">
        <v>0</v>
      </c>
      <c r="J26" t="s">
        <v>229</v>
      </c>
      <c r="K26" t="s">
        <v>229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801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229</v>
      </c>
      <c r="D28" t="s">
        <v>229</v>
      </c>
      <c r="F28" t="s">
        <v>229</v>
      </c>
      <c r="I28" s="77">
        <v>0</v>
      </c>
      <c r="J28" t="s">
        <v>229</v>
      </c>
      <c r="K28" t="s">
        <v>229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802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229</v>
      </c>
      <c r="D30" t="s">
        <v>229</v>
      </c>
      <c r="F30" t="s">
        <v>229</v>
      </c>
      <c r="I30" s="77">
        <v>0</v>
      </c>
      <c r="J30" t="s">
        <v>229</v>
      </c>
      <c r="K30" t="s">
        <v>229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803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229</v>
      </c>
      <c r="D32" t="s">
        <v>229</v>
      </c>
      <c r="F32" t="s">
        <v>229</v>
      </c>
      <c r="I32" s="77">
        <v>0</v>
      </c>
      <c r="J32" t="s">
        <v>229</v>
      </c>
      <c r="K32" t="s">
        <v>229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234</v>
      </c>
      <c r="I33" s="81">
        <v>0</v>
      </c>
      <c r="M33" s="80">
        <v>0</v>
      </c>
      <c r="N33" s="81">
        <v>91902</v>
      </c>
      <c r="P33" s="81">
        <v>351.43324799999999</v>
      </c>
      <c r="Q33" s="80">
        <v>0.58950000000000002</v>
      </c>
      <c r="R33" s="80">
        <v>1.1000000000000001E-3</v>
      </c>
    </row>
    <row r="34" spans="2:18">
      <c r="B34" s="79" t="s">
        <v>804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229</v>
      </c>
      <c r="D35" t="s">
        <v>229</v>
      </c>
      <c r="F35" t="s">
        <v>229</v>
      </c>
      <c r="I35" s="77">
        <v>0</v>
      </c>
      <c r="J35" t="s">
        <v>229</v>
      </c>
      <c r="K35" t="s">
        <v>229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787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229</v>
      </c>
      <c r="D37" t="s">
        <v>229</v>
      </c>
      <c r="F37" t="s">
        <v>229</v>
      </c>
      <c r="I37" s="77">
        <v>0</v>
      </c>
      <c r="J37" t="s">
        <v>229</v>
      </c>
      <c r="K37" t="s">
        <v>229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788</v>
      </c>
      <c r="I38" s="81">
        <v>0</v>
      </c>
      <c r="M38" s="80">
        <v>0</v>
      </c>
      <c r="N38" s="81">
        <v>91902</v>
      </c>
      <c r="P38" s="81">
        <v>351.43324799999999</v>
      </c>
      <c r="Q38" s="80">
        <v>0.58950000000000002</v>
      </c>
      <c r="R38" s="80">
        <v>1.1000000000000001E-3</v>
      </c>
    </row>
    <row r="39" spans="2:18">
      <c r="B39" t="s">
        <v>805</v>
      </c>
      <c r="C39" t="s">
        <v>790</v>
      </c>
      <c r="D39" t="s">
        <v>806</v>
      </c>
      <c r="E39" t="s">
        <v>390</v>
      </c>
      <c r="F39" t="s">
        <v>807</v>
      </c>
      <c r="G39" t="s">
        <v>808</v>
      </c>
      <c r="H39" t="s">
        <v>210</v>
      </c>
      <c r="J39" t="s">
        <v>311</v>
      </c>
      <c r="K39" t="s">
        <v>106</v>
      </c>
      <c r="L39" s="78">
        <v>0.1014</v>
      </c>
      <c r="M39" s="78">
        <v>0</v>
      </c>
      <c r="N39" s="77">
        <v>91902</v>
      </c>
      <c r="O39" s="77">
        <v>100</v>
      </c>
      <c r="P39" s="77">
        <v>351.43324799999999</v>
      </c>
      <c r="Q39" s="78">
        <v>0.58950000000000002</v>
      </c>
      <c r="R39" s="78">
        <v>1.1000000000000001E-3</v>
      </c>
    </row>
    <row r="40" spans="2:18">
      <c r="B40" s="79" t="s">
        <v>803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229</v>
      </c>
      <c r="D41" t="s">
        <v>229</v>
      </c>
      <c r="F41" t="s">
        <v>229</v>
      </c>
      <c r="I41" s="77">
        <v>0</v>
      </c>
      <c r="J41" t="s">
        <v>229</v>
      </c>
      <c r="K41" t="s">
        <v>229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236</v>
      </c>
    </row>
    <row r="43" spans="2:18">
      <c r="B43" t="s">
        <v>250</v>
      </c>
    </row>
    <row r="44" spans="2:18">
      <c r="B44" t="s">
        <v>251</v>
      </c>
    </row>
    <row r="45" spans="2:18">
      <c r="B45" t="s">
        <v>252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7.0000000000000007E-2</v>
      </c>
      <c r="H11" s="7"/>
      <c r="I11" s="7"/>
      <c r="J11" s="76">
        <v>5.9700000000000003E-2</v>
      </c>
      <c r="K11" s="75">
        <v>150930</v>
      </c>
      <c r="L11" s="7"/>
      <c r="M11" s="75">
        <v>607.20959210274805</v>
      </c>
      <c r="N11" s="76">
        <v>1</v>
      </c>
      <c r="O11" s="76">
        <v>1.9E-3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7.0000000000000007E-2</v>
      </c>
      <c r="J12" s="80">
        <v>5.9700000000000003E-2</v>
      </c>
      <c r="K12" s="81">
        <v>150930</v>
      </c>
      <c r="M12" s="81">
        <v>607.20959210274805</v>
      </c>
      <c r="N12" s="80">
        <v>1</v>
      </c>
      <c r="O12" s="80">
        <v>1.9E-3</v>
      </c>
    </row>
    <row r="13" spans="2:64">
      <c r="B13" s="79" t="s">
        <v>671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229</v>
      </c>
      <c r="C14" t="s">
        <v>229</v>
      </c>
      <c r="E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672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229</v>
      </c>
      <c r="C16" t="s">
        <v>229</v>
      </c>
      <c r="E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809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E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810</v>
      </c>
      <c r="G19" s="81">
        <v>7.0000000000000007E-2</v>
      </c>
      <c r="J19" s="80">
        <v>5.9700000000000003E-2</v>
      </c>
      <c r="K19" s="81">
        <v>150930</v>
      </c>
      <c r="M19" s="81">
        <v>607.20959210274805</v>
      </c>
      <c r="N19" s="80">
        <v>1</v>
      </c>
      <c r="O19" s="80">
        <v>1.9E-3</v>
      </c>
    </row>
    <row r="20" spans="2:15">
      <c r="B20" t="s">
        <v>811</v>
      </c>
      <c r="C20" t="s">
        <v>812</v>
      </c>
      <c r="D20" t="s">
        <v>213</v>
      </c>
      <c r="E20" t="s">
        <v>813</v>
      </c>
      <c r="F20" t="s">
        <v>210</v>
      </c>
      <c r="G20" s="77">
        <v>7.0000000000000007E-2</v>
      </c>
      <c r="H20" t="s">
        <v>106</v>
      </c>
      <c r="I20" s="78">
        <v>5.1999999999999998E-2</v>
      </c>
      <c r="J20" s="78">
        <v>5.9700000000000003E-2</v>
      </c>
      <c r="K20" s="77">
        <v>150930</v>
      </c>
      <c r="L20" s="77">
        <v>105.20712865151472</v>
      </c>
      <c r="M20" s="77">
        <v>607.20959210274805</v>
      </c>
      <c r="N20" s="78">
        <v>1</v>
      </c>
      <c r="O20" s="78">
        <v>1.9E-3</v>
      </c>
    </row>
    <row r="21" spans="2:15">
      <c r="B21" s="79" t="s">
        <v>258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229</v>
      </c>
      <c r="C22" t="s">
        <v>229</v>
      </c>
      <c r="E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E24" t="s">
        <v>229</v>
      </c>
      <c r="G24" s="77">
        <v>0</v>
      </c>
      <c r="H24" t="s">
        <v>229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250</v>
      </c>
    </row>
    <row r="27" spans="2:15">
      <c r="B27" t="s">
        <v>251</v>
      </c>
    </row>
    <row r="28" spans="2:15">
      <c r="B28" t="s">
        <v>252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814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229</v>
      </c>
      <c r="E14" s="78">
        <v>0</v>
      </c>
      <c r="F14" t="s">
        <v>229</v>
      </c>
      <c r="G14" s="77">
        <v>0</v>
      </c>
      <c r="H14" s="78">
        <v>0</v>
      </c>
      <c r="I14" s="78">
        <v>0</v>
      </c>
    </row>
    <row r="15" spans="2:55">
      <c r="B15" s="79" t="s">
        <v>815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229</v>
      </c>
      <c r="E16" s="78">
        <v>0</v>
      </c>
      <c r="F16" t="s">
        <v>229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814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229</v>
      </c>
      <c r="E19" s="78">
        <v>0</v>
      </c>
      <c r="F19" t="s">
        <v>229</v>
      </c>
      <c r="G19" s="77">
        <v>0</v>
      </c>
      <c r="H19" s="78">
        <v>0</v>
      </c>
      <c r="I19" s="78">
        <v>0</v>
      </c>
    </row>
    <row r="20" spans="2:9">
      <c r="B20" s="79" t="s">
        <v>815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229</v>
      </c>
      <c r="E21" s="78">
        <v>0</v>
      </c>
      <c r="F21" t="s">
        <v>229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229</v>
      </c>
      <c r="D15" t="s">
        <v>229</v>
      </c>
      <c r="E15" s="19"/>
      <c r="F15" s="78">
        <v>0</v>
      </c>
      <c r="G15" t="s">
        <v>229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6781.6737390520002</v>
      </c>
      <c r="J11" s="76">
        <v>1</v>
      </c>
      <c r="K11" s="76">
        <v>2.0799999999999999E-2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C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6781.6737390520002</v>
      </c>
      <c r="J14" s="80">
        <v>1</v>
      </c>
      <c r="K14" s="80">
        <v>2.0799999999999999E-2</v>
      </c>
    </row>
    <row r="15" spans="2:60">
      <c r="B15" t="s">
        <v>816</v>
      </c>
      <c r="C15" t="s">
        <v>817</v>
      </c>
      <c r="D15" t="s">
        <v>229</v>
      </c>
      <c r="E15" t="s">
        <v>605</v>
      </c>
      <c r="F15" s="78">
        <v>0</v>
      </c>
      <c r="G15" t="s">
        <v>202</v>
      </c>
      <c r="H15" s="78">
        <v>0</v>
      </c>
      <c r="I15" s="77">
        <v>6.3000000000000003E-4</v>
      </c>
      <c r="J15" s="78">
        <v>0</v>
      </c>
      <c r="K15" s="78">
        <v>0</v>
      </c>
    </row>
    <row r="16" spans="2:60">
      <c r="B16" t="s">
        <v>818</v>
      </c>
      <c r="C16" t="s">
        <v>819</v>
      </c>
      <c r="D16" t="s">
        <v>229</v>
      </c>
      <c r="E16" t="s">
        <v>605</v>
      </c>
      <c r="F16" s="78">
        <v>0</v>
      </c>
      <c r="G16" t="s">
        <v>113</v>
      </c>
      <c r="H16" s="78">
        <v>0</v>
      </c>
      <c r="I16" s="77">
        <v>399.05260994700001</v>
      </c>
      <c r="J16" s="78">
        <v>5.8799999999999998E-2</v>
      </c>
      <c r="K16" s="78">
        <v>1.1999999999999999E-3</v>
      </c>
    </row>
    <row r="17" spans="2:11">
      <c r="B17" t="s">
        <v>820</v>
      </c>
      <c r="C17" t="s">
        <v>821</v>
      </c>
      <c r="D17" t="s">
        <v>229</v>
      </c>
      <c r="E17" t="s">
        <v>605</v>
      </c>
      <c r="F17" s="78">
        <v>0</v>
      </c>
      <c r="G17" t="s">
        <v>110</v>
      </c>
      <c r="H17" s="78">
        <v>0</v>
      </c>
      <c r="I17" s="77">
        <v>393.04673798499999</v>
      </c>
      <c r="J17" s="78">
        <v>5.8000000000000003E-2</v>
      </c>
      <c r="K17" s="78">
        <v>1.1999999999999999E-3</v>
      </c>
    </row>
    <row r="18" spans="2:11">
      <c r="B18" t="s">
        <v>822</v>
      </c>
      <c r="C18" t="s">
        <v>823</v>
      </c>
      <c r="D18" t="s">
        <v>229</v>
      </c>
      <c r="E18" t="s">
        <v>605</v>
      </c>
      <c r="F18" s="78">
        <v>0</v>
      </c>
      <c r="G18" t="s">
        <v>106</v>
      </c>
      <c r="H18" s="78">
        <v>0</v>
      </c>
      <c r="I18" s="77">
        <v>5989.5737611200002</v>
      </c>
      <c r="J18" s="78">
        <v>0.88319999999999999</v>
      </c>
      <c r="K18" s="78">
        <v>1.83E-2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2"/>
  <sheetViews>
    <sheetView rightToLeft="1" workbookViewId="0">
      <selection activeCell="C29" sqref="C2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8" t="s">
        <v>169</v>
      </c>
      <c r="C7" s="99"/>
      <c r="D7" s="99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C12+C25</f>
        <v>11670.4083386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SUM(C13:C23)</f>
        <v>7899.7760479999997</v>
      </c>
    </row>
    <row r="13" spans="2:17">
      <c r="B13" s="82" t="s">
        <v>824</v>
      </c>
      <c r="C13" s="84">
        <v>8.5275200000000186</v>
      </c>
      <c r="D13" s="83">
        <v>45347</v>
      </c>
    </row>
    <row r="14" spans="2:17">
      <c r="B14" s="82" t="s">
        <v>825</v>
      </c>
      <c r="C14" s="84">
        <v>60.17</v>
      </c>
      <c r="D14" s="83">
        <v>46462</v>
      </c>
    </row>
    <row r="15" spans="2:17">
      <c r="B15" s="82" t="s">
        <v>826</v>
      </c>
      <c r="C15" s="84">
        <v>543.71161600000005</v>
      </c>
      <c r="D15" s="83">
        <v>46197</v>
      </c>
    </row>
    <row r="16" spans="2:17">
      <c r="B16" s="82" t="s">
        <v>827</v>
      </c>
      <c r="C16" s="84">
        <v>646.81430399999988</v>
      </c>
      <c r="D16" s="83">
        <v>47150</v>
      </c>
    </row>
    <row r="17" spans="2:4">
      <c r="B17" s="82" t="s">
        <v>828</v>
      </c>
      <c r="C17" s="84">
        <v>674.75244799999984</v>
      </c>
      <c r="D17" s="83">
        <v>46386</v>
      </c>
    </row>
    <row r="18" spans="2:4">
      <c r="B18" s="82" t="s">
        <v>829</v>
      </c>
      <c r="C18" s="84">
        <v>1125.9480000000001</v>
      </c>
      <c r="D18" s="83">
        <v>46182</v>
      </c>
    </row>
    <row r="19" spans="2:4">
      <c r="B19" s="82" t="s">
        <v>830</v>
      </c>
      <c r="C19" s="84">
        <v>1319.5519999999999</v>
      </c>
      <c r="D19" s="83">
        <v>46202</v>
      </c>
    </row>
    <row r="20" spans="2:4">
      <c r="B20" s="82" t="s">
        <v>831</v>
      </c>
      <c r="C20" s="84">
        <v>712.58199999999999</v>
      </c>
      <c r="D20" s="83">
        <v>46213</v>
      </c>
    </row>
    <row r="21" spans="2:4">
      <c r="B21" s="82" t="s">
        <v>832</v>
      </c>
      <c r="C21" s="84">
        <v>535.33705599999985</v>
      </c>
      <c r="D21" s="83">
        <v>46284</v>
      </c>
    </row>
    <row r="22" spans="2:4">
      <c r="B22" s="82" t="s">
        <v>833</v>
      </c>
      <c r="C22" s="84">
        <v>1682.64</v>
      </c>
      <c r="D22" s="83">
        <v>48689</v>
      </c>
    </row>
    <row r="23" spans="2:4">
      <c r="B23" s="82" t="s">
        <v>834</v>
      </c>
      <c r="C23" s="84">
        <v>589.74110399999995</v>
      </c>
      <c r="D23" s="83">
        <v>46220</v>
      </c>
    </row>
    <row r="24" spans="2:4">
      <c r="B24" s="79"/>
      <c r="C24" s="81"/>
    </row>
    <row r="25" spans="2:4">
      <c r="B25" s="79" t="s">
        <v>234</v>
      </c>
      <c r="C25" s="81">
        <f>SUM(C26:C32)</f>
        <v>3770.6322906000005</v>
      </c>
    </row>
    <row r="26" spans="2:4">
      <c r="B26" s="82" t="s">
        <v>835</v>
      </c>
      <c r="C26" s="84">
        <v>382.46653760000004</v>
      </c>
      <c r="D26" s="83">
        <v>45748</v>
      </c>
    </row>
    <row r="27" spans="2:4">
      <c r="B27" s="82" t="s">
        <v>836</v>
      </c>
      <c r="C27" s="84">
        <v>67.000304</v>
      </c>
      <c r="D27" s="83">
        <v>47269</v>
      </c>
    </row>
    <row r="28" spans="2:4">
      <c r="B28" s="82" t="s">
        <v>837</v>
      </c>
      <c r="C28" s="84">
        <f>3152.9046/1000</f>
        <v>3.1529045999999998</v>
      </c>
      <c r="D28" s="83">
        <v>45261</v>
      </c>
    </row>
    <row r="29" spans="2:4">
      <c r="B29" s="82" t="s">
        <v>838</v>
      </c>
      <c r="C29" s="84">
        <v>237.33962990000006</v>
      </c>
      <c r="D29" s="83">
        <v>45844</v>
      </c>
    </row>
    <row r="30" spans="2:4">
      <c r="B30" s="82" t="s">
        <v>839</v>
      </c>
      <c r="C30" s="84">
        <v>1544.0952657</v>
      </c>
      <c r="D30" s="83">
        <v>46752</v>
      </c>
    </row>
    <row r="31" spans="2:4">
      <c r="B31" s="82" t="s">
        <v>840</v>
      </c>
      <c r="C31" s="84">
        <v>1149.4863333000001</v>
      </c>
      <c r="D31" s="83">
        <v>46235</v>
      </c>
    </row>
    <row r="32" spans="2:4">
      <c r="B32" s="82" t="s">
        <v>841</v>
      </c>
      <c r="C32" s="84">
        <v>387.09131549999978</v>
      </c>
      <c r="D32" s="83">
        <v>46997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254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671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672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0.43</v>
      </c>
      <c r="I11" s="7"/>
      <c r="J11" s="7"/>
      <c r="K11" s="76">
        <v>4.8500000000000001E-2</v>
      </c>
      <c r="L11" s="75">
        <v>6662923</v>
      </c>
      <c r="M11" s="7"/>
      <c r="N11" s="75">
        <v>0</v>
      </c>
      <c r="O11" s="75">
        <v>6527.6656630999996</v>
      </c>
      <c r="P11" s="7"/>
      <c r="Q11" s="76">
        <v>1</v>
      </c>
      <c r="R11" s="76">
        <v>0.02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0.43</v>
      </c>
      <c r="K12" s="80">
        <v>4.8500000000000001E-2</v>
      </c>
      <c r="L12" s="81">
        <v>6662923</v>
      </c>
      <c r="N12" s="81">
        <v>0</v>
      </c>
      <c r="O12" s="81">
        <v>6527.6656630999996</v>
      </c>
      <c r="Q12" s="80">
        <v>1</v>
      </c>
      <c r="R12" s="80">
        <v>0.02</v>
      </c>
    </row>
    <row r="13" spans="2:53">
      <c r="B13" s="79" t="s">
        <v>237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238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229</v>
      </c>
      <c r="C15" t="s">
        <v>229</v>
      </c>
      <c r="D15" s="16"/>
      <c r="E15" t="s">
        <v>229</v>
      </c>
      <c r="H15" s="77">
        <v>0</v>
      </c>
      <c r="I15" t="s">
        <v>229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239</v>
      </c>
      <c r="C16" s="16"/>
      <c r="D16" s="16"/>
      <c r="H16" s="81">
        <v>0.43</v>
      </c>
      <c r="K16" s="80">
        <v>4.8500000000000001E-2</v>
      </c>
      <c r="L16" s="81">
        <v>6662923</v>
      </c>
      <c r="N16" s="81">
        <v>0</v>
      </c>
      <c r="O16" s="81">
        <v>6527.6656630999996</v>
      </c>
      <c r="Q16" s="80">
        <v>1</v>
      </c>
      <c r="R16" s="80">
        <v>0.02</v>
      </c>
    </row>
    <row r="17" spans="2:18">
      <c r="B17" s="79" t="s">
        <v>240</v>
      </c>
      <c r="C17" s="16"/>
      <c r="D17" s="16"/>
      <c r="H17" s="81">
        <v>0.43</v>
      </c>
      <c r="K17" s="80">
        <v>4.8500000000000001E-2</v>
      </c>
      <c r="L17" s="81">
        <v>6662923</v>
      </c>
      <c r="N17" s="81">
        <v>0</v>
      </c>
      <c r="O17" s="81">
        <v>6527.6656630999996</v>
      </c>
      <c r="Q17" s="80">
        <v>1</v>
      </c>
      <c r="R17" s="80">
        <v>0.02</v>
      </c>
    </row>
    <row r="18" spans="2:18">
      <c r="B18" t="s">
        <v>241</v>
      </c>
      <c r="C18" t="s">
        <v>242</v>
      </c>
      <c r="D18" t="s">
        <v>100</v>
      </c>
      <c r="E18" t="s">
        <v>243</v>
      </c>
      <c r="G18" t="s">
        <v>244</v>
      </c>
      <c r="H18" s="77">
        <v>0.43</v>
      </c>
      <c r="I18" t="s">
        <v>102</v>
      </c>
      <c r="J18" s="78">
        <v>0</v>
      </c>
      <c r="K18" s="78">
        <v>4.8500000000000001E-2</v>
      </c>
      <c r="L18" s="77">
        <v>6662923</v>
      </c>
      <c r="M18" s="77">
        <v>97.97</v>
      </c>
      <c r="N18" s="77">
        <v>0</v>
      </c>
      <c r="O18" s="77">
        <v>6527.6656630999996</v>
      </c>
      <c r="P18" s="78">
        <v>2.0000000000000001E-4</v>
      </c>
      <c r="Q18" s="78">
        <v>1</v>
      </c>
      <c r="R18" s="78">
        <v>0.02</v>
      </c>
    </row>
    <row r="19" spans="2:18">
      <c r="B19" s="79" t="s">
        <v>245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229</v>
      </c>
      <c r="C20" t="s">
        <v>229</v>
      </c>
      <c r="D20" s="16"/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246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229</v>
      </c>
      <c r="C22" t="s">
        <v>229</v>
      </c>
      <c r="D22" s="16"/>
      <c r="E22" t="s">
        <v>229</v>
      </c>
      <c r="H22" s="77">
        <v>0</v>
      </c>
      <c r="I22" t="s">
        <v>229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247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229</v>
      </c>
      <c r="C24" t="s">
        <v>229</v>
      </c>
      <c r="D24" s="16"/>
      <c r="E24" t="s">
        <v>229</v>
      </c>
      <c r="H24" s="77">
        <v>0</v>
      </c>
      <c r="I24" t="s">
        <v>229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234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s="79" t="s">
        <v>248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229</v>
      </c>
      <c r="C27" t="s">
        <v>229</v>
      </c>
      <c r="D27" s="16"/>
      <c r="E27" t="s">
        <v>229</v>
      </c>
      <c r="H27" s="77">
        <v>0</v>
      </c>
      <c r="I27" t="s">
        <v>229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249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229</v>
      </c>
      <c r="C29" t="s">
        <v>229</v>
      </c>
      <c r="D29" s="16"/>
      <c r="E29" t="s">
        <v>229</v>
      </c>
      <c r="H29" s="77">
        <v>0</v>
      </c>
      <c r="I29" t="s">
        <v>229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t="s">
        <v>250</v>
      </c>
      <c r="C30" s="16"/>
      <c r="D30" s="16"/>
    </row>
    <row r="31" spans="2:18">
      <c r="B31" t="s">
        <v>251</v>
      </c>
      <c r="C31" s="16"/>
      <c r="D31" s="16"/>
    </row>
    <row r="32" spans="2:18">
      <c r="B32" t="s">
        <v>252</v>
      </c>
      <c r="C32" s="16"/>
      <c r="D32" s="16"/>
    </row>
    <row r="33" spans="2:4">
      <c r="B33" t="s">
        <v>253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671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672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250</v>
      </c>
      <c r="D27" s="16"/>
    </row>
    <row r="28" spans="2:23">
      <c r="B28" t="s">
        <v>251</v>
      </c>
      <c r="D28" s="16"/>
    </row>
    <row r="29" spans="2:23">
      <c r="B29" t="s">
        <v>252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254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7">
        <v>0</v>
      </c>
      <c r="L21" t="s">
        <v>229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257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250</v>
      </c>
      <c r="C25" s="16"/>
      <c r="D25" s="16"/>
      <c r="E25" s="16"/>
      <c r="F25" s="16"/>
      <c r="G25" s="16"/>
    </row>
    <row r="26" spans="2:21">
      <c r="B26" t="s">
        <v>251</v>
      </c>
      <c r="C26" s="16"/>
      <c r="D26" s="16"/>
      <c r="E26" s="16"/>
      <c r="F26" s="16"/>
      <c r="G26" s="16"/>
    </row>
    <row r="27" spans="2:21">
      <c r="B27" t="s">
        <v>252</v>
      </c>
      <c r="C27" s="16"/>
      <c r="D27" s="16"/>
      <c r="E27" s="16"/>
      <c r="F27" s="16"/>
      <c r="G27" s="16"/>
    </row>
    <row r="28" spans="2:21">
      <c r="B28" t="s">
        <v>253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254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239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255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229</v>
      </c>
      <c r="C20" t="s">
        <v>229</v>
      </c>
      <c r="D20" s="16"/>
      <c r="E20" s="16"/>
      <c r="F20" s="16"/>
      <c r="G20" t="s">
        <v>229</v>
      </c>
      <c r="H20" t="s">
        <v>229</v>
      </c>
      <c r="K20" s="77">
        <v>0</v>
      </c>
      <c r="L20" t="s">
        <v>229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234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256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257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229</v>
      </c>
      <c r="C25" t="s">
        <v>229</v>
      </c>
      <c r="D25" s="16"/>
      <c r="E25" s="16"/>
      <c r="F25" s="16"/>
      <c r="G25" t="s">
        <v>229</v>
      </c>
      <c r="H25" t="s">
        <v>229</v>
      </c>
      <c r="K25" s="77">
        <v>0</v>
      </c>
      <c r="L25" t="s">
        <v>229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236</v>
      </c>
      <c r="C26" s="16"/>
      <c r="D26" s="16"/>
      <c r="E26" s="16"/>
      <c r="F26" s="16"/>
    </row>
    <row r="27" spans="2:21">
      <c r="B27" t="s">
        <v>250</v>
      </c>
      <c r="C27" s="16"/>
      <c r="D27" s="16"/>
      <c r="E27" s="16"/>
      <c r="F27" s="16"/>
    </row>
    <row r="28" spans="2:21">
      <c r="B28" t="s">
        <v>251</v>
      </c>
      <c r="C28" s="16"/>
      <c r="D28" s="16"/>
      <c r="E28" s="16"/>
      <c r="F28" s="16"/>
    </row>
    <row r="29" spans="2:21">
      <c r="B29" t="s">
        <v>252</v>
      </c>
      <c r="C29" s="16"/>
      <c r="D29" s="16"/>
      <c r="E29" s="16"/>
      <c r="F29" s="16"/>
    </row>
    <row r="30" spans="2:21">
      <c r="B30" t="s">
        <v>253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3073194.25</v>
      </c>
      <c r="J11" s="7"/>
      <c r="K11" s="75">
        <v>19.182659999999998</v>
      </c>
      <c r="L11" s="75">
        <v>69373.952192521596</v>
      </c>
      <c r="M11" s="7"/>
      <c r="N11" s="76">
        <v>1</v>
      </c>
      <c r="O11" s="76">
        <v>0.21229999999999999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2910605.25</v>
      </c>
      <c r="K12" s="81">
        <v>6.1274899999999999</v>
      </c>
      <c r="L12" s="81">
        <v>60461.020457999999</v>
      </c>
      <c r="N12" s="80">
        <v>0.87150000000000005</v>
      </c>
      <c r="O12" s="80">
        <v>0.185</v>
      </c>
    </row>
    <row r="13" spans="2:62">
      <c r="B13" s="79" t="s">
        <v>259</v>
      </c>
      <c r="E13" s="16"/>
      <c r="F13" s="16"/>
      <c r="G13" s="16"/>
      <c r="I13" s="81">
        <v>1275848.3999999999</v>
      </c>
      <c r="K13" s="81">
        <v>6.1274899999999999</v>
      </c>
      <c r="L13" s="81">
        <v>44368.697423999998</v>
      </c>
      <c r="N13" s="80">
        <v>0.63959999999999995</v>
      </c>
      <c r="O13" s="80">
        <v>0.1358</v>
      </c>
    </row>
    <row r="14" spans="2:62">
      <c r="B14" t="s">
        <v>260</v>
      </c>
      <c r="C14" t="s">
        <v>261</v>
      </c>
      <c r="D14" t="s">
        <v>100</v>
      </c>
      <c r="E14" t="s">
        <v>123</v>
      </c>
      <c r="F14" t="s">
        <v>262</v>
      </c>
      <c r="G14" t="s">
        <v>263</v>
      </c>
      <c r="H14" t="s">
        <v>102</v>
      </c>
      <c r="I14" s="77">
        <v>28457</v>
      </c>
      <c r="J14" s="77">
        <v>2464</v>
      </c>
      <c r="K14" s="77">
        <v>0</v>
      </c>
      <c r="L14" s="77">
        <v>701.18047999999999</v>
      </c>
      <c r="M14" s="78">
        <v>1E-4</v>
      </c>
      <c r="N14" s="78">
        <v>1.01E-2</v>
      </c>
      <c r="O14" s="78">
        <v>2.0999999999999999E-3</v>
      </c>
    </row>
    <row r="15" spans="2:62">
      <c r="B15" t="s">
        <v>264</v>
      </c>
      <c r="C15" t="s">
        <v>265</v>
      </c>
      <c r="D15" t="s">
        <v>100</v>
      </c>
      <c r="E15" t="s">
        <v>123</v>
      </c>
      <c r="F15" t="s">
        <v>266</v>
      </c>
      <c r="G15" t="s">
        <v>267</v>
      </c>
      <c r="H15" t="s">
        <v>102</v>
      </c>
      <c r="I15" s="77">
        <v>3484</v>
      </c>
      <c r="J15" s="77">
        <v>26940</v>
      </c>
      <c r="K15" s="77">
        <v>0</v>
      </c>
      <c r="L15" s="77">
        <v>938.58960000000002</v>
      </c>
      <c r="M15" s="78">
        <v>1E-4</v>
      </c>
      <c r="N15" s="78">
        <v>1.35E-2</v>
      </c>
      <c r="O15" s="78">
        <v>2.8999999999999998E-3</v>
      </c>
    </row>
    <row r="16" spans="2:62">
      <c r="B16" t="s">
        <v>268</v>
      </c>
      <c r="C16" t="s">
        <v>269</v>
      </c>
      <c r="D16" t="s">
        <v>100</v>
      </c>
      <c r="E16" t="s">
        <v>123</v>
      </c>
      <c r="F16" t="s">
        <v>270</v>
      </c>
      <c r="G16" t="s">
        <v>267</v>
      </c>
      <c r="H16" t="s">
        <v>102</v>
      </c>
      <c r="I16" s="77">
        <v>44148.4</v>
      </c>
      <c r="J16" s="77">
        <v>6008</v>
      </c>
      <c r="K16" s="77">
        <v>0</v>
      </c>
      <c r="L16" s="77">
        <v>2652.435872</v>
      </c>
      <c r="M16" s="78">
        <v>4.0000000000000002E-4</v>
      </c>
      <c r="N16" s="78">
        <v>3.8199999999999998E-2</v>
      </c>
      <c r="O16" s="78">
        <v>8.0999999999999996E-3</v>
      </c>
    </row>
    <row r="17" spans="2:15">
      <c r="B17" t="s">
        <v>271</v>
      </c>
      <c r="C17" t="s">
        <v>272</v>
      </c>
      <c r="D17" t="s">
        <v>100</v>
      </c>
      <c r="E17" t="s">
        <v>123</v>
      </c>
      <c r="F17" t="s">
        <v>273</v>
      </c>
      <c r="G17" t="s">
        <v>267</v>
      </c>
      <c r="H17" t="s">
        <v>102</v>
      </c>
      <c r="I17" s="77">
        <v>15555</v>
      </c>
      <c r="J17" s="77">
        <v>1124</v>
      </c>
      <c r="K17" s="77">
        <v>0</v>
      </c>
      <c r="L17" s="77">
        <v>174.8382</v>
      </c>
      <c r="M17" s="78">
        <v>0</v>
      </c>
      <c r="N17" s="78">
        <v>2.5000000000000001E-3</v>
      </c>
      <c r="O17" s="78">
        <v>5.0000000000000001E-4</v>
      </c>
    </row>
    <row r="18" spans="2:15">
      <c r="B18" t="s">
        <v>274</v>
      </c>
      <c r="C18" t="s">
        <v>275</v>
      </c>
      <c r="D18" t="s">
        <v>100</v>
      </c>
      <c r="E18" t="s">
        <v>123</v>
      </c>
      <c r="F18" t="s">
        <v>276</v>
      </c>
      <c r="G18" t="s">
        <v>277</v>
      </c>
      <c r="H18" t="s">
        <v>102</v>
      </c>
      <c r="I18" s="77">
        <v>45079</v>
      </c>
      <c r="J18" s="77">
        <v>3962</v>
      </c>
      <c r="K18" s="77">
        <v>0</v>
      </c>
      <c r="L18" s="77">
        <v>1786.02998</v>
      </c>
      <c r="M18" s="78">
        <v>2.0000000000000001E-4</v>
      </c>
      <c r="N18" s="78">
        <v>2.5700000000000001E-2</v>
      </c>
      <c r="O18" s="78">
        <v>5.4999999999999997E-3</v>
      </c>
    </row>
    <row r="19" spans="2:15">
      <c r="B19" t="s">
        <v>278</v>
      </c>
      <c r="C19" t="s">
        <v>279</v>
      </c>
      <c r="D19" t="s">
        <v>100</v>
      </c>
      <c r="E19" t="s">
        <v>123</v>
      </c>
      <c r="F19" t="s">
        <v>280</v>
      </c>
      <c r="G19" t="s">
        <v>277</v>
      </c>
      <c r="H19" t="s">
        <v>102</v>
      </c>
      <c r="I19" s="77">
        <v>20779</v>
      </c>
      <c r="J19" s="77">
        <v>3012</v>
      </c>
      <c r="K19" s="77">
        <v>0</v>
      </c>
      <c r="L19" s="77">
        <v>625.86347999999998</v>
      </c>
      <c r="M19" s="78">
        <v>1E-4</v>
      </c>
      <c r="N19" s="78">
        <v>8.9999999999999993E-3</v>
      </c>
      <c r="O19" s="78">
        <v>1.9E-3</v>
      </c>
    </row>
    <row r="20" spans="2:15">
      <c r="B20" t="s">
        <v>281</v>
      </c>
      <c r="C20" t="s">
        <v>282</v>
      </c>
      <c r="D20" t="s">
        <v>100</v>
      </c>
      <c r="E20" t="s">
        <v>123</v>
      </c>
      <c r="F20" t="s">
        <v>283</v>
      </c>
      <c r="G20" t="s">
        <v>284</v>
      </c>
      <c r="H20" t="s">
        <v>102</v>
      </c>
      <c r="I20" s="77">
        <v>1832</v>
      </c>
      <c r="J20" s="77">
        <v>75810</v>
      </c>
      <c r="K20" s="77">
        <v>0</v>
      </c>
      <c r="L20" s="77">
        <v>1388.8391999999999</v>
      </c>
      <c r="M20" s="78">
        <v>0</v>
      </c>
      <c r="N20" s="78">
        <v>0.02</v>
      </c>
      <c r="O20" s="78">
        <v>4.3E-3</v>
      </c>
    </row>
    <row r="21" spans="2:15">
      <c r="B21" t="s">
        <v>285</v>
      </c>
      <c r="C21" t="s">
        <v>286</v>
      </c>
      <c r="D21" t="s">
        <v>100</v>
      </c>
      <c r="E21" t="s">
        <v>123</v>
      </c>
      <c r="F21" t="s">
        <v>287</v>
      </c>
      <c r="G21" t="s">
        <v>288</v>
      </c>
      <c r="H21" t="s">
        <v>102</v>
      </c>
      <c r="I21" s="77">
        <v>17350</v>
      </c>
      <c r="J21" s="77">
        <v>16360</v>
      </c>
      <c r="K21" s="77">
        <v>0</v>
      </c>
      <c r="L21" s="77">
        <v>2838.46</v>
      </c>
      <c r="M21" s="78">
        <v>2.0000000000000001E-4</v>
      </c>
      <c r="N21" s="78">
        <v>4.0899999999999999E-2</v>
      </c>
      <c r="O21" s="78">
        <v>8.6999999999999994E-3</v>
      </c>
    </row>
    <row r="22" spans="2:15">
      <c r="B22" t="s">
        <v>289</v>
      </c>
      <c r="C22" t="s">
        <v>290</v>
      </c>
      <c r="D22" t="s">
        <v>100</v>
      </c>
      <c r="E22" t="s">
        <v>123</v>
      </c>
      <c r="F22" t="s">
        <v>291</v>
      </c>
      <c r="G22" t="s">
        <v>288</v>
      </c>
      <c r="H22" t="s">
        <v>102</v>
      </c>
      <c r="I22" s="77">
        <v>149440</v>
      </c>
      <c r="J22" s="77">
        <v>2059</v>
      </c>
      <c r="K22" s="77">
        <v>0</v>
      </c>
      <c r="L22" s="77">
        <v>3076.9695999999999</v>
      </c>
      <c r="M22" s="78">
        <v>1E-4</v>
      </c>
      <c r="N22" s="78">
        <v>4.4400000000000002E-2</v>
      </c>
      <c r="O22" s="78">
        <v>9.4000000000000004E-3</v>
      </c>
    </row>
    <row r="23" spans="2:15">
      <c r="B23" t="s">
        <v>292</v>
      </c>
      <c r="C23" t="s">
        <v>293</v>
      </c>
      <c r="D23" t="s">
        <v>100</v>
      </c>
      <c r="E23" t="s">
        <v>123</v>
      </c>
      <c r="F23" t="s">
        <v>294</v>
      </c>
      <c r="G23" t="s">
        <v>288</v>
      </c>
      <c r="H23" t="s">
        <v>102</v>
      </c>
      <c r="I23" s="77">
        <v>234476</v>
      </c>
      <c r="J23" s="77">
        <v>3151</v>
      </c>
      <c r="K23" s="77">
        <v>0</v>
      </c>
      <c r="L23" s="77">
        <v>7388.3387599999996</v>
      </c>
      <c r="M23" s="78">
        <v>1E-4</v>
      </c>
      <c r="N23" s="78">
        <v>0.1065</v>
      </c>
      <c r="O23" s="78">
        <v>2.2599999999999999E-2</v>
      </c>
    </row>
    <row r="24" spans="2:15">
      <c r="B24" t="s">
        <v>295</v>
      </c>
      <c r="C24" t="s">
        <v>296</v>
      </c>
      <c r="D24" t="s">
        <v>100</v>
      </c>
      <c r="E24" t="s">
        <v>123</v>
      </c>
      <c r="F24" t="s">
        <v>297</v>
      </c>
      <c r="G24" t="s">
        <v>288</v>
      </c>
      <c r="H24" t="s">
        <v>102</v>
      </c>
      <c r="I24" s="77">
        <v>9364</v>
      </c>
      <c r="J24" s="77">
        <v>13810</v>
      </c>
      <c r="K24" s="77">
        <v>0</v>
      </c>
      <c r="L24" s="77">
        <v>1293.1684</v>
      </c>
      <c r="M24" s="78">
        <v>0</v>
      </c>
      <c r="N24" s="78">
        <v>1.8599999999999998E-2</v>
      </c>
      <c r="O24" s="78">
        <v>4.0000000000000001E-3</v>
      </c>
    </row>
    <row r="25" spans="2:15">
      <c r="B25" t="s">
        <v>298</v>
      </c>
      <c r="C25" t="s">
        <v>299</v>
      </c>
      <c r="D25" t="s">
        <v>100</v>
      </c>
      <c r="E25" t="s">
        <v>123</v>
      </c>
      <c r="F25" t="s">
        <v>300</v>
      </c>
      <c r="G25" t="s">
        <v>288</v>
      </c>
      <c r="H25" t="s">
        <v>102</v>
      </c>
      <c r="I25" s="77">
        <v>148536</v>
      </c>
      <c r="J25" s="77">
        <v>3389</v>
      </c>
      <c r="K25" s="77">
        <v>0</v>
      </c>
      <c r="L25" s="77">
        <v>5033.8850400000001</v>
      </c>
      <c r="M25" s="78">
        <v>1E-4</v>
      </c>
      <c r="N25" s="78">
        <v>7.2599999999999998E-2</v>
      </c>
      <c r="O25" s="78">
        <v>1.54E-2</v>
      </c>
    </row>
    <row r="26" spans="2:15">
      <c r="B26" t="s">
        <v>301</v>
      </c>
      <c r="C26" t="s">
        <v>302</v>
      </c>
      <c r="D26" t="s">
        <v>100</v>
      </c>
      <c r="E26" t="s">
        <v>123</v>
      </c>
      <c r="F26" t="s">
        <v>303</v>
      </c>
      <c r="G26" t="s">
        <v>304</v>
      </c>
      <c r="H26" t="s">
        <v>102</v>
      </c>
      <c r="I26" s="77">
        <v>578</v>
      </c>
      <c r="J26" s="77">
        <v>97080</v>
      </c>
      <c r="K26" s="77">
        <v>0</v>
      </c>
      <c r="L26" s="77">
        <v>561.12239999999997</v>
      </c>
      <c r="M26" s="78">
        <v>1E-4</v>
      </c>
      <c r="N26" s="78">
        <v>8.0999999999999996E-3</v>
      </c>
      <c r="O26" s="78">
        <v>1.6999999999999999E-3</v>
      </c>
    </row>
    <row r="27" spans="2:15">
      <c r="B27" t="s">
        <v>305</v>
      </c>
      <c r="C27" t="s">
        <v>306</v>
      </c>
      <c r="D27" t="s">
        <v>100</v>
      </c>
      <c r="E27" t="s">
        <v>123</v>
      </c>
      <c r="F27" t="s">
        <v>307</v>
      </c>
      <c r="G27" t="s">
        <v>304</v>
      </c>
      <c r="H27" t="s">
        <v>102</v>
      </c>
      <c r="I27" s="77">
        <v>5883</v>
      </c>
      <c r="J27" s="77">
        <v>8800</v>
      </c>
      <c r="K27" s="77">
        <v>0</v>
      </c>
      <c r="L27" s="77">
        <v>517.70399999999995</v>
      </c>
      <c r="M27" s="78">
        <v>1E-4</v>
      </c>
      <c r="N27" s="78">
        <v>7.4999999999999997E-3</v>
      </c>
      <c r="O27" s="78">
        <v>1.6000000000000001E-3</v>
      </c>
    </row>
    <row r="28" spans="2:15">
      <c r="B28" t="s">
        <v>308</v>
      </c>
      <c r="C28" t="s">
        <v>309</v>
      </c>
      <c r="D28" t="s">
        <v>100</v>
      </c>
      <c r="E28" t="s">
        <v>123</v>
      </c>
      <c r="F28" t="s">
        <v>310</v>
      </c>
      <c r="G28" t="s">
        <v>311</v>
      </c>
      <c r="H28" t="s">
        <v>102</v>
      </c>
      <c r="I28" s="77">
        <v>872</v>
      </c>
      <c r="J28" s="77">
        <v>56570</v>
      </c>
      <c r="K28" s="77">
        <v>0</v>
      </c>
      <c r="L28" s="77">
        <v>493.29039999999998</v>
      </c>
      <c r="M28" s="78">
        <v>0</v>
      </c>
      <c r="N28" s="78">
        <v>7.1000000000000004E-3</v>
      </c>
      <c r="O28" s="78">
        <v>1.5E-3</v>
      </c>
    </row>
    <row r="29" spans="2:15">
      <c r="B29" t="s">
        <v>312</v>
      </c>
      <c r="C29" t="s">
        <v>313</v>
      </c>
      <c r="D29" t="s">
        <v>100</v>
      </c>
      <c r="E29" t="s">
        <v>123</v>
      </c>
      <c r="F29" t="s">
        <v>314</v>
      </c>
      <c r="G29" t="s">
        <v>315</v>
      </c>
      <c r="H29" t="s">
        <v>102</v>
      </c>
      <c r="I29" s="77">
        <v>91649</v>
      </c>
      <c r="J29" s="77">
        <v>2107</v>
      </c>
      <c r="K29" s="77">
        <v>0</v>
      </c>
      <c r="L29" s="77">
        <v>1931.0444299999999</v>
      </c>
      <c r="M29" s="78">
        <v>1E-4</v>
      </c>
      <c r="N29" s="78">
        <v>2.7799999999999998E-2</v>
      </c>
      <c r="O29" s="78">
        <v>5.8999999999999999E-3</v>
      </c>
    </row>
    <row r="30" spans="2:15">
      <c r="B30" t="s">
        <v>316</v>
      </c>
      <c r="C30" t="s">
        <v>317</v>
      </c>
      <c r="D30" t="s">
        <v>100</v>
      </c>
      <c r="E30" t="s">
        <v>123</v>
      </c>
      <c r="F30" t="s">
        <v>318</v>
      </c>
      <c r="G30" t="s">
        <v>319</v>
      </c>
      <c r="H30" t="s">
        <v>102</v>
      </c>
      <c r="I30" s="77">
        <v>10800</v>
      </c>
      <c r="J30" s="77">
        <v>9321</v>
      </c>
      <c r="K30" s="77">
        <v>0</v>
      </c>
      <c r="L30" s="77">
        <v>1006.668</v>
      </c>
      <c r="M30" s="78">
        <v>1E-4</v>
      </c>
      <c r="N30" s="78">
        <v>1.4500000000000001E-2</v>
      </c>
      <c r="O30" s="78">
        <v>3.0999999999999999E-3</v>
      </c>
    </row>
    <row r="31" spans="2:15">
      <c r="B31" t="s">
        <v>320</v>
      </c>
      <c r="C31" t="s">
        <v>321</v>
      </c>
      <c r="D31" t="s">
        <v>100</v>
      </c>
      <c r="E31" t="s">
        <v>123</v>
      </c>
      <c r="F31" t="s">
        <v>322</v>
      </c>
      <c r="G31" t="s">
        <v>319</v>
      </c>
      <c r="H31" t="s">
        <v>102</v>
      </c>
      <c r="I31" s="77">
        <v>3185</v>
      </c>
      <c r="J31" s="77">
        <v>42120</v>
      </c>
      <c r="K31" s="77">
        <v>0</v>
      </c>
      <c r="L31" s="77">
        <v>1341.5219999999999</v>
      </c>
      <c r="M31" s="78">
        <v>1E-4</v>
      </c>
      <c r="N31" s="78">
        <v>1.9300000000000001E-2</v>
      </c>
      <c r="O31" s="78">
        <v>4.1000000000000003E-3</v>
      </c>
    </row>
    <row r="32" spans="2:15">
      <c r="B32" t="s">
        <v>323</v>
      </c>
      <c r="C32" t="s">
        <v>324</v>
      </c>
      <c r="D32" t="s">
        <v>100</v>
      </c>
      <c r="E32" t="s">
        <v>123</v>
      </c>
      <c r="F32" t="s">
        <v>325</v>
      </c>
      <c r="G32" t="s">
        <v>326</v>
      </c>
      <c r="H32" t="s">
        <v>102</v>
      </c>
      <c r="I32" s="77">
        <v>3778</v>
      </c>
      <c r="J32" s="77">
        <v>8007</v>
      </c>
      <c r="K32" s="77">
        <v>0</v>
      </c>
      <c r="L32" s="77">
        <v>302.50445999999999</v>
      </c>
      <c r="M32" s="78">
        <v>0</v>
      </c>
      <c r="N32" s="78">
        <v>4.4000000000000003E-3</v>
      </c>
      <c r="O32" s="78">
        <v>8.9999999999999998E-4</v>
      </c>
    </row>
    <row r="33" spans="2:15">
      <c r="B33" t="s">
        <v>327</v>
      </c>
      <c r="C33" t="s">
        <v>328</v>
      </c>
      <c r="D33" t="s">
        <v>100</v>
      </c>
      <c r="E33" t="s">
        <v>123</v>
      </c>
      <c r="F33" t="s">
        <v>329</v>
      </c>
      <c r="G33" t="s">
        <v>330</v>
      </c>
      <c r="H33" t="s">
        <v>102</v>
      </c>
      <c r="I33" s="77">
        <v>12489</v>
      </c>
      <c r="J33" s="77">
        <v>2610</v>
      </c>
      <c r="K33" s="77">
        <v>0</v>
      </c>
      <c r="L33" s="77">
        <v>325.96289999999999</v>
      </c>
      <c r="M33" s="78">
        <v>1E-4</v>
      </c>
      <c r="N33" s="78">
        <v>4.7000000000000002E-3</v>
      </c>
      <c r="O33" s="78">
        <v>1E-3</v>
      </c>
    </row>
    <row r="34" spans="2:15">
      <c r="B34" t="s">
        <v>331</v>
      </c>
      <c r="C34" t="s">
        <v>332</v>
      </c>
      <c r="D34" t="s">
        <v>100</v>
      </c>
      <c r="E34" t="s">
        <v>123</v>
      </c>
      <c r="F34" t="s">
        <v>333</v>
      </c>
      <c r="G34" t="s">
        <v>330</v>
      </c>
      <c r="H34" t="s">
        <v>102</v>
      </c>
      <c r="I34" s="77">
        <v>44935</v>
      </c>
      <c r="J34" s="77">
        <v>1845</v>
      </c>
      <c r="K34" s="77">
        <v>0</v>
      </c>
      <c r="L34" s="77">
        <v>829.05074999999999</v>
      </c>
      <c r="M34" s="78">
        <v>1E-4</v>
      </c>
      <c r="N34" s="78">
        <v>1.2E-2</v>
      </c>
      <c r="O34" s="78">
        <v>2.5000000000000001E-3</v>
      </c>
    </row>
    <row r="35" spans="2:15">
      <c r="B35" t="s">
        <v>334</v>
      </c>
      <c r="C35" t="s">
        <v>335</v>
      </c>
      <c r="D35" t="s">
        <v>100</v>
      </c>
      <c r="E35" t="s">
        <v>123</v>
      </c>
      <c r="F35" t="s">
        <v>336</v>
      </c>
      <c r="G35" t="s">
        <v>330</v>
      </c>
      <c r="H35" t="s">
        <v>102</v>
      </c>
      <c r="I35" s="77">
        <v>2969</v>
      </c>
      <c r="J35" s="77">
        <v>31500</v>
      </c>
      <c r="K35" s="77">
        <v>0</v>
      </c>
      <c r="L35" s="77">
        <v>935.23500000000001</v>
      </c>
      <c r="M35" s="78">
        <v>1E-4</v>
      </c>
      <c r="N35" s="78">
        <v>1.35E-2</v>
      </c>
      <c r="O35" s="78">
        <v>2.8999999999999998E-3</v>
      </c>
    </row>
    <row r="36" spans="2:15">
      <c r="B36" t="s">
        <v>337</v>
      </c>
      <c r="C36" t="s">
        <v>338</v>
      </c>
      <c r="D36" t="s">
        <v>100</v>
      </c>
      <c r="E36" t="s">
        <v>123</v>
      </c>
      <c r="F36" t="s">
        <v>339</v>
      </c>
      <c r="G36" t="s">
        <v>330</v>
      </c>
      <c r="H36" t="s">
        <v>102</v>
      </c>
      <c r="I36" s="77">
        <v>77931</v>
      </c>
      <c r="J36" s="77">
        <v>916.2</v>
      </c>
      <c r="K36" s="77">
        <v>0</v>
      </c>
      <c r="L36" s="77">
        <v>714.00382200000001</v>
      </c>
      <c r="M36" s="78">
        <v>1E-4</v>
      </c>
      <c r="N36" s="78">
        <v>1.03E-2</v>
      </c>
      <c r="O36" s="78">
        <v>2.2000000000000001E-3</v>
      </c>
    </row>
    <row r="37" spans="2:15">
      <c r="B37" t="s">
        <v>340</v>
      </c>
      <c r="C37" t="s">
        <v>341</v>
      </c>
      <c r="D37" t="s">
        <v>100</v>
      </c>
      <c r="E37" t="s">
        <v>123</v>
      </c>
      <c r="F37" t="s">
        <v>342</v>
      </c>
      <c r="G37" t="s">
        <v>330</v>
      </c>
      <c r="H37" t="s">
        <v>102</v>
      </c>
      <c r="I37" s="77">
        <v>4851</v>
      </c>
      <c r="J37" s="77">
        <v>23790</v>
      </c>
      <c r="K37" s="77">
        <v>6.1274899999999999</v>
      </c>
      <c r="L37" s="77">
        <v>1160.18039</v>
      </c>
      <c r="M37" s="78">
        <v>1E-4</v>
      </c>
      <c r="N37" s="78">
        <v>1.67E-2</v>
      </c>
      <c r="O37" s="78">
        <v>3.5999999999999999E-3</v>
      </c>
    </row>
    <row r="38" spans="2:15">
      <c r="B38" t="s">
        <v>343</v>
      </c>
      <c r="C38" t="s">
        <v>344</v>
      </c>
      <c r="D38" t="s">
        <v>100</v>
      </c>
      <c r="E38" t="s">
        <v>123</v>
      </c>
      <c r="F38" t="s">
        <v>345</v>
      </c>
      <c r="G38" t="s">
        <v>330</v>
      </c>
      <c r="H38" t="s">
        <v>102</v>
      </c>
      <c r="I38" s="77">
        <v>5345</v>
      </c>
      <c r="J38" s="77">
        <v>19540</v>
      </c>
      <c r="K38" s="77">
        <v>0</v>
      </c>
      <c r="L38" s="77">
        <v>1044.413</v>
      </c>
      <c r="M38" s="78">
        <v>0</v>
      </c>
      <c r="N38" s="78">
        <v>1.5100000000000001E-2</v>
      </c>
      <c r="O38" s="78">
        <v>3.2000000000000002E-3</v>
      </c>
    </row>
    <row r="39" spans="2:15">
      <c r="B39" t="s">
        <v>346</v>
      </c>
      <c r="C39" t="s">
        <v>347</v>
      </c>
      <c r="D39" t="s">
        <v>100</v>
      </c>
      <c r="E39" t="s">
        <v>123</v>
      </c>
      <c r="F39" t="s">
        <v>348</v>
      </c>
      <c r="G39" t="s">
        <v>349</v>
      </c>
      <c r="H39" t="s">
        <v>102</v>
      </c>
      <c r="I39" s="77">
        <v>76966</v>
      </c>
      <c r="J39" s="77">
        <v>3863</v>
      </c>
      <c r="K39" s="77">
        <v>0</v>
      </c>
      <c r="L39" s="77">
        <v>2973.1965799999998</v>
      </c>
      <c r="M39" s="78">
        <v>1E-4</v>
      </c>
      <c r="N39" s="78">
        <v>4.2900000000000001E-2</v>
      </c>
      <c r="O39" s="78">
        <v>9.1000000000000004E-3</v>
      </c>
    </row>
    <row r="40" spans="2:15">
      <c r="B40" t="s">
        <v>350</v>
      </c>
      <c r="C40" t="s">
        <v>351</v>
      </c>
      <c r="D40" t="s">
        <v>100</v>
      </c>
      <c r="E40" t="s">
        <v>123</v>
      </c>
      <c r="F40" t="s">
        <v>352</v>
      </c>
      <c r="G40" t="s">
        <v>129</v>
      </c>
      <c r="H40" t="s">
        <v>102</v>
      </c>
      <c r="I40" s="77">
        <v>1843</v>
      </c>
      <c r="J40" s="77">
        <v>64510</v>
      </c>
      <c r="K40" s="77">
        <v>0</v>
      </c>
      <c r="L40" s="77">
        <v>1188.9193</v>
      </c>
      <c r="M40" s="78">
        <v>0</v>
      </c>
      <c r="N40" s="78">
        <v>1.7100000000000001E-2</v>
      </c>
      <c r="O40" s="78">
        <v>3.5999999999999999E-3</v>
      </c>
    </row>
    <row r="41" spans="2:15">
      <c r="B41" t="s">
        <v>353</v>
      </c>
      <c r="C41" t="s">
        <v>354</v>
      </c>
      <c r="D41" t="s">
        <v>100</v>
      </c>
      <c r="E41" t="s">
        <v>123</v>
      </c>
      <c r="F41" t="s">
        <v>355</v>
      </c>
      <c r="G41" t="s">
        <v>132</v>
      </c>
      <c r="H41" t="s">
        <v>102</v>
      </c>
      <c r="I41" s="77">
        <v>213274</v>
      </c>
      <c r="J41" s="77">
        <v>537</v>
      </c>
      <c r="K41" s="77">
        <v>0</v>
      </c>
      <c r="L41" s="77">
        <v>1145.2813799999999</v>
      </c>
      <c r="M41" s="78">
        <v>1E-4</v>
      </c>
      <c r="N41" s="78">
        <v>1.6500000000000001E-2</v>
      </c>
      <c r="O41" s="78">
        <v>3.5000000000000001E-3</v>
      </c>
    </row>
    <row r="42" spans="2:15">
      <c r="B42" s="79" t="s">
        <v>356</v>
      </c>
      <c r="E42" s="16"/>
      <c r="F42" s="16"/>
      <c r="G42" s="16"/>
      <c r="I42" s="81">
        <v>1058977.55</v>
      </c>
      <c r="K42" s="81">
        <v>0</v>
      </c>
      <c r="L42" s="81">
        <v>14108.722665499999</v>
      </c>
      <c r="N42" s="80">
        <v>0.2034</v>
      </c>
      <c r="O42" s="80">
        <v>4.3200000000000002E-2</v>
      </c>
    </row>
    <row r="43" spans="2:15">
      <c r="B43" t="s">
        <v>357</v>
      </c>
      <c r="C43" t="s">
        <v>358</v>
      </c>
      <c r="D43" t="s">
        <v>100</v>
      </c>
      <c r="E43" t="s">
        <v>123</v>
      </c>
      <c r="F43" t="s">
        <v>359</v>
      </c>
      <c r="G43" t="s">
        <v>263</v>
      </c>
      <c r="H43" t="s">
        <v>102</v>
      </c>
      <c r="I43" s="77">
        <v>1351</v>
      </c>
      <c r="J43" s="77">
        <v>10550</v>
      </c>
      <c r="K43" s="77">
        <v>0</v>
      </c>
      <c r="L43" s="77">
        <v>142.53049999999999</v>
      </c>
      <c r="M43" s="78">
        <v>1E-4</v>
      </c>
      <c r="N43" s="78">
        <v>2.0999999999999999E-3</v>
      </c>
      <c r="O43" s="78">
        <v>4.0000000000000002E-4</v>
      </c>
    </row>
    <row r="44" spans="2:15">
      <c r="B44" t="s">
        <v>360</v>
      </c>
      <c r="C44" t="s">
        <v>361</v>
      </c>
      <c r="D44" t="s">
        <v>100</v>
      </c>
      <c r="E44" t="s">
        <v>123</v>
      </c>
      <c r="F44" t="s">
        <v>362</v>
      </c>
      <c r="G44" t="s">
        <v>263</v>
      </c>
      <c r="H44" t="s">
        <v>102</v>
      </c>
      <c r="I44" s="77">
        <v>617496</v>
      </c>
      <c r="J44" s="77">
        <v>125.9</v>
      </c>
      <c r="K44" s="77">
        <v>0</v>
      </c>
      <c r="L44" s="77">
        <v>777.42746399999999</v>
      </c>
      <c r="M44" s="78">
        <v>2.0000000000000001E-4</v>
      </c>
      <c r="N44" s="78">
        <v>1.12E-2</v>
      </c>
      <c r="O44" s="78">
        <v>2.3999999999999998E-3</v>
      </c>
    </row>
    <row r="45" spans="2:15">
      <c r="B45" t="s">
        <v>363</v>
      </c>
      <c r="C45" t="s">
        <v>364</v>
      </c>
      <c r="D45" t="s">
        <v>100</v>
      </c>
      <c r="E45" t="s">
        <v>123</v>
      </c>
      <c r="F45" t="s">
        <v>365</v>
      </c>
      <c r="G45" t="s">
        <v>263</v>
      </c>
      <c r="H45" t="s">
        <v>102</v>
      </c>
      <c r="I45" s="77">
        <v>1351</v>
      </c>
      <c r="J45" s="77">
        <v>31450</v>
      </c>
      <c r="K45" s="77">
        <v>0</v>
      </c>
      <c r="L45" s="77">
        <v>424.8895</v>
      </c>
      <c r="M45" s="78">
        <v>1E-4</v>
      </c>
      <c r="N45" s="78">
        <v>6.1000000000000004E-3</v>
      </c>
      <c r="O45" s="78">
        <v>1.2999999999999999E-3</v>
      </c>
    </row>
    <row r="46" spans="2:15">
      <c r="B46" t="s">
        <v>366</v>
      </c>
      <c r="C46" t="s">
        <v>367</v>
      </c>
      <c r="D46" t="s">
        <v>100</v>
      </c>
      <c r="E46" t="s">
        <v>123</v>
      </c>
      <c r="F46" t="s">
        <v>368</v>
      </c>
      <c r="G46" t="s">
        <v>277</v>
      </c>
      <c r="H46" t="s">
        <v>102</v>
      </c>
      <c r="I46" s="77">
        <v>7689</v>
      </c>
      <c r="J46" s="77">
        <v>5901</v>
      </c>
      <c r="K46" s="77">
        <v>0</v>
      </c>
      <c r="L46" s="77">
        <v>453.72789</v>
      </c>
      <c r="M46" s="78">
        <v>1E-4</v>
      </c>
      <c r="N46" s="78">
        <v>6.4999999999999997E-3</v>
      </c>
      <c r="O46" s="78">
        <v>1.4E-3</v>
      </c>
    </row>
    <row r="47" spans="2:15">
      <c r="B47" t="s">
        <v>369</v>
      </c>
      <c r="C47" t="s">
        <v>370</v>
      </c>
      <c r="D47" t="s">
        <v>100</v>
      </c>
      <c r="E47" t="s">
        <v>123</v>
      </c>
      <c r="F47" t="s">
        <v>371</v>
      </c>
      <c r="G47" t="s">
        <v>372</v>
      </c>
      <c r="H47" t="s">
        <v>102</v>
      </c>
      <c r="I47" s="77">
        <v>123727</v>
      </c>
      <c r="J47" s="77">
        <v>887.7</v>
      </c>
      <c r="K47" s="77">
        <v>0</v>
      </c>
      <c r="L47" s="77">
        <v>1098.3245790000001</v>
      </c>
      <c r="M47" s="78">
        <v>5.0000000000000001E-4</v>
      </c>
      <c r="N47" s="78">
        <v>1.5800000000000002E-2</v>
      </c>
      <c r="O47" s="78">
        <v>3.3999999999999998E-3</v>
      </c>
    </row>
    <row r="48" spans="2:15">
      <c r="B48" t="s">
        <v>373</v>
      </c>
      <c r="C48" t="s">
        <v>374</v>
      </c>
      <c r="D48" t="s">
        <v>100</v>
      </c>
      <c r="E48" t="s">
        <v>123</v>
      </c>
      <c r="F48" t="s">
        <v>375</v>
      </c>
      <c r="G48" t="s">
        <v>372</v>
      </c>
      <c r="H48" t="s">
        <v>102</v>
      </c>
      <c r="I48" s="77">
        <v>817</v>
      </c>
      <c r="J48" s="77">
        <v>19810</v>
      </c>
      <c r="K48" s="77">
        <v>0</v>
      </c>
      <c r="L48" s="77">
        <v>161.8477</v>
      </c>
      <c r="M48" s="78">
        <v>1E-4</v>
      </c>
      <c r="N48" s="78">
        <v>2.3E-3</v>
      </c>
      <c r="O48" s="78">
        <v>5.0000000000000001E-4</v>
      </c>
    </row>
    <row r="49" spans="2:15">
      <c r="B49" t="s">
        <v>376</v>
      </c>
      <c r="C49" t="s">
        <v>377</v>
      </c>
      <c r="D49" t="s">
        <v>100</v>
      </c>
      <c r="E49" t="s">
        <v>123</v>
      </c>
      <c r="F49" t="s">
        <v>378</v>
      </c>
      <c r="G49" t="s">
        <v>372</v>
      </c>
      <c r="H49" t="s">
        <v>102</v>
      </c>
      <c r="I49" s="77">
        <v>448</v>
      </c>
      <c r="J49" s="77">
        <v>24790</v>
      </c>
      <c r="K49" s="77">
        <v>0</v>
      </c>
      <c r="L49" s="77">
        <v>111.0592</v>
      </c>
      <c r="M49" s="78">
        <v>0</v>
      </c>
      <c r="N49" s="78">
        <v>1.6000000000000001E-3</v>
      </c>
      <c r="O49" s="78">
        <v>2.9999999999999997E-4</v>
      </c>
    </row>
    <row r="50" spans="2:15">
      <c r="B50" t="s">
        <v>379</v>
      </c>
      <c r="C50" t="s">
        <v>380</v>
      </c>
      <c r="D50" t="s">
        <v>100</v>
      </c>
      <c r="E50" t="s">
        <v>123</v>
      </c>
      <c r="F50" t="s">
        <v>381</v>
      </c>
      <c r="G50" t="s">
        <v>372</v>
      </c>
      <c r="H50" t="s">
        <v>102</v>
      </c>
      <c r="I50" s="77">
        <v>21403</v>
      </c>
      <c r="J50" s="77">
        <v>1225</v>
      </c>
      <c r="K50" s="77">
        <v>0</v>
      </c>
      <c r="L50" s="77">
        <v>262.18675000000002</v>
      </c>
      <c r="M50" s="78">
        <v>2.9999999999999997E-4</v>
      </c>
      <c r="N50" s="78">
        <v>3.8E-3</v>
      </c>
      <c r="O50" s="78">
        <v>8.0000000000000004E-4</v>
      </c>
    </row>
    <row r="51" spans="2:15">
      <c r="B51" t="s">
        <v>382</v>
      </c>
      <c r="C51" t="s">
        <v>383</v>
      </c>
      <c r="D51" t="s">
        <v>100</v>
      </c>
      <c r="E51" t="s">
        <v>123</v>
      </c>
      <c r="F51" t="s">
        <v>384</v>
      </c>
      <c r="G51" t="s">
        <v>288</v>
      </c>
      <c r="H51" t="s">
        <v>102</v>
      </c>
      <c r="I51" s="77">
        <v>2868</v>
      </c>
      <c r="J51" s="77">
        <v>17300</v>
      </c>
      <c r="K51" s="77">
        <v>0</v>
      </c>
      <c r="L51" s="77">
        <v>496.16399999999999</v>
      </c>
      <c r="M51" s="78">
        <v>1E-4</v>
      </c>
      <c r="N51" s="78">
        <v>7.1999999999999998E-3</v>
      </c>
      <c r="O51" s="78">
        <v>1.5E-3</v>
      </c>
    </row>
    <row r="52" spans="2:15">
      <c r="B52" t="s">
        <v>385</v>
      </c>
      <c r="C52" t="s">
        <v>386</v>
      </c>
      <c r="D52" t="s">
        <v>100</v>
      </c>
      <c r="E52" t="s">
        <v>123</v>
      </c>
      <c r="F52" t="s">
        <v>387</v>
      </c>
      <c r="G52" t="s">
        <v>304</v>
      </c>
      <c r="H52" t="s">
        <v>102</v>
      </c>
      <c r="I52" s="77">
        <v>555</v>
      </c>
      <c r="J52" s="77">
        <v>42230</v>
      </c>
      <c r="K52" s="77">
        <v>0</v>
      </c>
      <c r="L52" s="77">
        <v>234.37649999999999</v>
      </c>
      <c r="M52" s="78">
        <v>1E-4</v>
      </c>
      <c r="N52" s="78">
        <v>3.3999999999999998E-3</v>
      </c>
      <c r="O52" s="78">
        <v>6.9999999999999999E-4</v>
      </c>
    </row>
    <row r="53" spans="2:15">
      <c r="B53" t="s">
        <v>388</v>
      </c>
      <c r="C53" t="s">
        <v>389</v>
      </c>
      <c r="D53" t="s">
        <v>100</v>
      </c>
      <c r="E53" t="s">
        <v>123</v>
      </c>
      <c r="F53" t="s">
        <v>390</v>
      </c>
      <c r="G53" t="s">
        <v>311</v>
      </c>
      <c r="H53" t="s">
        <v>102</v>
      </c>
      <c r="I53" s="77">
        <v>14418</v>
      </c>
      <c r="J53" s="77">
        <v>2923</v>
      </c>
      <c r="K53" s="77">
        <v>0</v>
      </c>
      <c r="L53" s="77">
        <v>421.43813999999998</v>
      </c>
      <c r="M53" s="78">
        <v>2.0000000000000001E-4</v>
      </c>
      <c r="N53" s="78">
        <v>6.1000000000000004E-3</v>
      </c>
      <c r="O53" s="78">
        <v>1.2999999999999999E-3</v>
      </c>
    </row>
    <row r="54" spans="2:15">
      <c r="B54" t="s">
        <v>391</v>
      </c>
      <c r="C54" t="s">
        <v>392</v>
      </c>
      <c r="D54" t="s">
        <v>100</v>
      </c>
      <c r="E54" t="s">
        <v>123</v>
      </c>
      <c r="F54" t="s">
        <v>393</v>
      </c>
      <c r="G54" t="s">
        <v>319</v>
      </c>
      <c r="H54" t="s">
        <v>102</v>
      </c>
      <c r="I54" s="77">
        <v>6750</v>
      </c>
      <c r="J54" s="77">
        <v>23500</v>
      </c>
      <c r="K54" s="77">
        <v>0</v>
      </c>
      <c r="L54" s="77">
        <v>1586.25</v>
      </c>
      <c r="M54" s="78">
        <v>1E-4</v>
      </c>
      <c r="N54" s="78">
        <v>2.29E-2</v>
      </c>
      <c r="O54" s="78">
        <v>4.8999999999999998E-3</v>
      </c>
    </row>
    <row r="55" spans="2:15">
      <c r="B55" t="s">
        <v>394</v>
      </c>
      <c r="C55" t="s">
        <v>395</v>
      </c>
      <c r="D55" t="s">
        <v>100</v>
      </c>
      <c r="E55" t="s">
        <v>123</v>
      </c>
      <c r="F55" t="s">
        <v>396</v>
      </c>
      <c r="G55" t="s">
        <v>330</v>
      </c>
      <c r="H55" t="s">
        <v>102</v>
      </c>
      <c r="I55" s="77">
        <v>39784</v>
      </c>
      <c r="J55" s="77">
        <v>1555</v>
      </c>
      <c r="K55" s="77">
        <v>0</v>
      </c>
      <c r="L55" s="77">
        <v>618.64120000000003</v>
      </c>
      <c r="M55" s="78">
        <v>2.0000000000000001E-4</v>
      </c>
      <c r="N55" s="78">
        <v>8.8999999999999999E-3</v>
      </c>
      <c r="O55" s="78">
        <v>1.9E-3</v>
      </c>
    </row>
    <row r="56" spans="2:15">
      <c r="B56" t="s">
        <v>397</v>
      </c>
      <c r="C56" t="s">
        <v>398</v>
      </c>
      <c r="D56" t="s">
        <v>100</v>
      </c>
      <c r="E56" t="s">
        <v>123</v>
      </c>
      <c r="F56" t="s">
        <v>399</v>
      </c>
      <c r="G56" t="s">
        <v>330</v>
      </c>
      <c r="H56" t="s">
        <v>102</v>
      </c>
      <c r="I56" s="77">
        <v>7704</v>
      </c>
      <c r="J56" s="77">
        <v>6819</v>
      </c>
      <c r="K56" s="77">
        <v>0</v>
      </c>
      <c r="L56" s="77">
        <v>525.33576000000005</v>
      </c>
      <c r="M56" s="78">
        <v>2.0000000000000001E-4</v>
      </c>
      <c r="N56" s="78">
        <v>7.6E-3</v>
      </c>
      <c r="O56" s="78">
        <v>1.6000000000000001E-3</v>
      </c>
    </row>
    <row r="57" spans="2:15">
      <c r="B57" t="s">
        <v>400</v>
      </c>
      <c r="C57" t="s">
        <v>401</v>
      </c>
      <c r="D57" t="s">
        <v>100</v>
      </c>
      <c r="E57" t="s">
        <v>123</v>
      </c>
      <c r="F57" t="s">
        <v>402</v>
      </c>
      <c r="G57" t="s">
        <v>330</v>
      </c>
      <c r="H57" t="s">
        <v>102</v>
      </c>
      <c r="I57" s="77">
        <v>2196</v>
      </c>
      <c r="J57" s="77">
        <v>16800</v>
      </c>
      <c r="K57" s="77">
        <v>0</v>
      </c>
      <c r="L57" s="77">
        <v>368.928</v>
      </c>
      <c r="M57" s="78">
        <v>2.9999999999999997E-4</v>
      </c>
      <c r="N57" s="78">
        <v>5.3E-3</v>
      </c>
      <c r="O57" s="78">
        <v>1.1000000000000001E-3</v>
      </c>
    </row>
    <row r="58" spans="2:15">
      <c r="B58" t="s">
        <v>403</v>
      </c>
      <c r="C58" t="s">
        <v>404</v>
      </c>
      <c r="D58" t="s">
        <v>100</v>
      </c>
      <c r="E58" t="s">
        <v>123</v>
      </c>
      <c r="F58" t="s">
        <v>405</v>
      </c>
      <c r="G58" t="s">
        <v>406</v>
      </c>
      <c r="H58" t="s">
        <v>102</v>
      </c>
      <c r="I58" s="77">
        <v>6405</v>
      </c>
      <c r="J58" s="77">
        <v>3858</v>
      </c>
      <c r="K58" s="77">
        <v>0</v>
      </c>
      <c r="L58" s="77">
        <v>247.10489999999999</v>
      </c>
      <c r="M58" s="78">
        <v>1E-4</v>
      </c>
      <c r="N58" s="78">
        <v>3.5999999999999999E-3</v>
      </c>
      <c r="O58" s="78">
        <v>8.0000000000000004E-4</v>
      </c>
    </row>
    <row r="59" spans="2:15">
      <c r="B59" t="s">
        <v>407</v>
      </c>
      <c r="C59" t="s">
        <v>408</v>
      </c>
      <c r="D59" t="s">
        <v>100</v>
      </c>
      <c r="E59" t="s">
        <v>123</v>
      </c>
      <c r="F59" t="s">
        <v>409</v>
      </c>
      <c r="G59" t="s">
        <v>410</v>
      </c>
      <c r="H59" t="s">
        <v>102</v>
      </c>
      <c r="I59" s="77">
        <v>2765</v>
      </c>
      <c r="J59" s="77">
        <v>26410</v>
      </c>
      <c r="K59" s="77">
        <v>0</v>
      </c>
      <c r="L59" s="77">
        <v>730.23649999999998</v>
      </c>
      <c r="M59" s="78">
        <v>2.0000000000000001E-4</v>
      </c>
      <c r="N59" s="78">
        <v>1.0500000000000001E-2</v>
      </c>
      <c r="O59" s="78">
        <v>2.2000000000000001E-3</v>
      </c>
    </row>
    <row r="60" spans="2:15">
      <c r="B60" t="s">
        <v>411</v>
      </c>
      <c r="C60" t="s">
        <v>412</v>
      </c>
      <c r="D60" t="s">
        <v>100</v>
      </c>
      <c r="E60" t="s">
        <v>123</v>
      </c>
      <c r="F60" t="s">
        <v>413</v>
      </c>
      <c r="G60" t="s">
        <v>410</v>
      </c>
      <c r="H60" t="s">
        <v>102</v>
      </c>
      <c r="I60" s="77">
        <v>61152</v>
      </c>
      <c r="J60" s="77">
        <v>1769</v>
      </c>
      <c r="K60" s="77">
        <v>0</v>
      </c>
      <c r="L60" s="77">
        <v>1081.7788800000001</v>
      </c>
      <c r="M60" s="78">
        <v>2.0000000000000001E-4</v>
      </c>
      <c r="N60" s="78">
        <v>1.5599999999999999E-2</v>
      </c>
      <c r="O60" s="78">
        <v>3.3E-3</v>
      </c>
    </row>
    <row r="61" spans="2:15">
      <c r="B61" t="s">
        <v>414</v>
      </c>
      <c r="C61" t="s">
        <v>415</v>
      </c>
      <c r="D61" t="s">
        <v>100</v>
      </c>
      <c r="E61" t="s">
        <v>123</v>
      </c>
      <c r="F61" t="s">
        <v>416</v>
      </c>
      <c r="G61" t="s">
        <v>417</v>
      </c>
      <c r="H61" t="s">
        <v>102</v>
      </c>
      <c r="I61" s="77">
        <v>6239</v>
      </c>
      <c r="J61" s="77">
        <v>4801</v>
      </c>
      <c r="K61" s="77">
        <v>0</v>
      </c>
      <c r="L61" s="77">
        <v>299.53438999999997</v>
      </c>
      <c r="M61" s="78">
        <v>1E-4</v>
      </c>
      <c r="N61" s="78">
        <v>4.3E-3</v>
      </c>
      <c r="O61" s="78">
        <v>8.9999999999999998E-4</v>
      </c>
    </row>
    <row r="62" spans="2:15">
      <c r="B62" t="s">
        <v>418</v>
      </c>
      <c r="C62" t="s">
        <v>419</v>
      </c>
      <c r="D62" t="s">
        <v>100</v>
      </c>
      <c r="E62" t="s">
        <v>123</v>
      </c>
      <c r="F62" t="s">
        <v>420</v>
      </c>
      <c r="G62" t="s">
        <v>417</v>
      </c>
      <c r="H62" t="s">
        <v>102</v>
      </c>
      <c r="I62" s="77">
        <v>2830</v>
      </c>
      <c r="J62" s="77">
        <v>28100</v>
      </c>
      <c r="K62" s="77">
        <v>0</v>
      </c>
      <c r="L62" s="77">
        <v>795.23</v>
      </c>
      <c r="M62" s="78">
        <v>2.0000000000000001E-4</v>
      </c>
      <c r="N62" s="78">
        <v>1.15E-2</v>
      </c>
      <c r="O62" s="78">
        <v>2.3999999999999998E-3</v>
      </c>
    </row>
    <row r="63" spans="2:15">
      <c r="B63" t="s">
        <v>421</v>
      </c>
      <c r="C63" t="s">
        <v>422</v>
      </c>
      <c r="D63" t="s">
        <v>100</v>
      </c>
      <c r="E63" t="s">
        <v>123</v>
      </c>
      <c r="F63" t="s">
        <v>423</v>
      </c>
      <c r="G63" t="s">
        <v>424</v>
      </c>
      <c r="H63" t="s">
        <v>102</v>
      </c>
      <c r="I63" s="77">
        <v>1313</v>
      </c>
      <c r="J63" s="77">
        <v>31220</v>
      </c>
      <c r="K63" s="77">
        <v>0</v>
      </c>
      <c r="L63" s="77">
        <v>409.91860000000003</v>
      </c>
      <c r="M63" s="78">
        <v>2.0000000000000001E-4</v>
      </c>
      <c r="N63" s="78">
        <v>5.8999999999999999E-3</v>
      </c>
      <c r="O63" s="78">
        <v>1.2999999999999999E-3</v>
      </c>
    </row>
    <row r="64" spans="2:15">
      <c r="B64" t="s">
        <v>425</v>
      </c>
      <c r="C64" t="s">
        <v>426</v>
      </c>
      <c r="D64" t="s">
        <v>100</v>
      </c>
      <c r="E64" t="s">
        <v>123</v>
      </c>
      <c r="F64" t="s">
        <v>427</v>
      </c>
      <c r="G64" t="s">
        <v>428</v>
      </c>
      <c r="H64" t="s">
        <v>102</v>
      </c>
      <c r="I64" s="77">
        <v>75227.55</v>
      </c>
      <c r="J64" s="77">
        <v>1575</v>
      </c>
      <c r="K64" s="77">
        <v>0</v>
      </c>
      <c r="L64" s="77">
        <v>1184.8339125</v>
      </c>
      <c r="M64" s="78">
        <v>4.0000000000000002E-4</v>
      </c>
      <c r="N64" s="78">
        <v>1.7100000000000001E-2</v>
      </c>
      <c r="O64" s="78">
        <v>3.5999999999999999E-3</v>
      </c>
    </row>
    <row r="65" spans="2:15">
      <c r="B65" t="s">
        <v>429</v>
      </c>
      <c r="C65" t="s">
        <v>430</v>
      </c>
      <c r="D65" t="s">
        <v>100</v>
      </c>
      <c r="E65" t="s">
        <v>123</v>
      </c>
      <c r="F65" t="s">
        <v>431</v>
      </c>
      <c r="G65" t="s">
        <v>129</v>
      </c>
      <c r="H65" t="s">
        <v>102</v>
      </c>
      <c r="I65" s="77">
        <v>12468</v>
      </c>
      <c r="J65" s="77">
        <v>4317</v>
      </c>
      <c r="K65" s="77">
        <v>0</v>
      </c>
      <c r="L65" s="77">
        <v>538.24356</v>
      </c>
      <c r="M65" s="78">
        <v>2.9999999999999997E-4</v>
      </c>
      <c r="N65" s="78">
        <v>7.7999999999999996E-3</v>
      </c>
      <c r="O65" s="78">
        <v>1.6000000000000001E-3</v>
      </c>
    </row>
    <row r="66" spans="2:15">
      <c r="B66" t="s">
        <v>432</v>
      </c>
      <c r="C66" t="s">
        <v>433</v>
      </c>
      <c r="D66" t="s">
        <v>100</v>
      </c>
      <c r="E66" t="s">
        <v>123</v>
      </c>
      <c r="F66" t="s">
        <v>434</v>
      </c>
      <c r="G66" t="s">
        <v>129</v>
      </c>
      <c r="H66" t="s">
        <v>102</v>
      </c>
      <c r="I66" s="77">
        <v>5347</v>
      </c>
      <c r="J66" s="77">
        <v>11690</v>
      </c>
      <c r="K66" s="77">
        <v>0</v>
      </c>
      <c r="L66" s="77">
        <v>625.0643</v>
      </c>
      <c r="M66" s="78">
        <v>1E-4</v>
      </c>
      <c r="N66" s="78">
        <v>8.9999999999999993E-3</v>
      </c>
      <c r="O66" s="78">
        <v>1.9E-3</v>
      </c>
    </row>
    <row r="67" spans="2:15">
      <c r="B67" t="s">
        <v>435</v>
      </c>
      <c r="C67" t="s">
        <v>436</v>
      </c>
      <c r="D67" t="s">
        <v>100</v>
      </c>
      <c r="E67" t="s">
        <v>123</v>
      </c>
      <c r="F67" t="s">
        <v>437</v>
      </c>
      <c r="G67" t="s">
        <v>132</v>
      </c>
      <c r="H67" t="s">
        <v>102</v>
      </c>
      <c r="I67" s="77">
        <v>13076</v>
      </c>
      <c r="J67" s="77">
        <v>1232</v>
      </c>
      <c r="K67" s="77">
        <v>0</v>
      </c>
      <c r="L67" s="77">
        <v>161.09631999999999</v>
      </c>
      <c r="M67" s="78">
        <v>1E-4</v>
      </c>
      <c r="N67" s="78">
        <v>2.3E-3</v>
      </c>
      <c r="O67" s="78">
        <v>5.0000000000000001E-4</v>
      </c>
    </row>
    <row r="68" spans="2:15">
      <c r="B68" t="s">
        <v>438</v>
      </c>
      <c r="C68" t="s">
        <v>439</v>
      </c>
      <c r="D68" t="s">
        <v>100</v>
      </c>
      <c r="E68" t="s">
        <v>123</v>
      </c>
      <c r="F68" t="s">
        <v>440</v>
      </c>
      <c r="G68" t="s">
        <v>132</v>
      </c>
      <c r="H68" t="s">
        <v>102</v>
      </c>
      <c r="I68" s="77">
        <v>23598</v>
      </c>
      <c r="J68" s="77">
        <v>1494</v>
      </c>
      <c r="K68" s="77">
        <v>0</v>
      </c>
      <c r="L68" s="77">
        <v>352.55412000000001</v>
      </c>
      <c r="M68" s="78">
        <v>1E-4</v>
      </c>
      <c r="N68" s="78">
        <v>5.1000000000000004E-3</v>
      </c>
      <c r="O68" s="78">
        <v>1.1000000000000001E-3</v>
      </c>
    </row>
    <row r="69" spans="2:15">
      <c r="B69" s="79" t="s">
        <v>441</v>
      </c>
      <c r="E69" s="16"/>
      <c r="F69" s="16"/>
      <c r="G69" s="16"/>
      <c r="I69" s="81">
        <v>575779.30000000005</v>
      </c>
      <c r="K69" s="81">
        <v>0</v>
      </c>
      <c r="L69" s="81">
        <v>1983.6003685000001</v>
      </c>
      <c r="N69" s="80">
        <v>2.86E-2</v>
      </c>
      <c r="O69" s="80">
        <v>6.1000000000000004E-3</v>
      </c>
    </row>
    <row r="70" spans="2:15">
      <c r="B70" t="s">
        <v>442</v>
      </c>
      <c r="C70" t="s">
        <v>443</v>
      </c>
      <c r="D70" t="s">
        <v>100</v>
      </c>
      <c r="E70" t="s">
        <v>123</v>
      </c>
      <c r="F70" t="s">
        <v>444</v>
      </c>
      <c r="G70" t="s">
        <v>284</v>
      </c>
      <c r="H70" t="s">
        <v>102</v>
      </c>
      <c r="I70" s="77">
        <v>16212</v>
      </c>
      <c r="J70" s="77">
        <v>1082</v>
      </c>
      <c r="K70" s="77">
        <v>0</v>
      </c>
      <c r="L70" s="77">
        <v>175.41383999999999</v>
      </c>
      <c r="M70" s="78">
        <v>2.9999999999999997E-4</v>
      </c>
      <c r="N70" s="78">
        <v>2.5000000000000001E-3</v>
      </c>
      <c r="O70" s="78">
        <v>5.0000000000000001E-4</v>
      </c>
    </row>
    <row r="71" spans="2:15">
      <c r="B71" t="s">
        <v>445</v>
      </c>
      <c r="C71" t="s">
        <v>446</v>
      </c>
      <c r="D71" t="s">
        <v>100</v>
      </c>
      <c r="E71" t="s">
        <v>123</v>
      </c>
      <c r="F71" t="s">
        <v>447</v>
      </c>
      <c r="G71" t="s">
        <v>448</v>
      </c>
      <c r="H71" t="s">
        <v>102</v>
      </c>
      <c r="I71" s="77">
        <v>25000</v>
      </c>
      <c r="J71" s="77">
        <v>112.8</v>
      </c>
      <c r="K71" s="77">
        <v>0</v>
      </c>
      <c r="L71" s="77">
        <v>28.2</v>
      </c>
      <c r="M71" s="78">
        <v>6.1999999999999998E-3</v>
      </c>
      <c r="N71" s="78">
        <v>4.0000000000000002E-4</v>
      </c>
      <c r="O71" s="78">
        <v>1E-4</v>
      </c>
    </row>
    <row r="72" spans="2:15">
      <c r="B72" t="s">
        <v>449</v>
      </c>
      <c r="C72" t="s">
        <v>450</v>
      </c>
      <c r="D72" t="s">
        <v>100</v>
      </c>
      <c r="E72" t="s">
        <v>123</v>
      </c>
      <c r="F72" t="s">
        <v>451</v>
      </c>
      <c r="G72" t="s">
        <v>448</v>
      </c>
      <c r="H72" t="s">
        <v>102</v>
      </c>
      <c r="I72" s="77">
        <v>40400</v>
      </c>
      <c r="J72" s="77">
        <v>210</v>
      </c>
      <c r="K72" s="77">
        <v>0</v>
      </c>
      <c r="L72" s="77">
        <v>84.84</v>
      </c>
      <c r="M72" s="78">
        <v>3.3E-3</v>
      </c>
      <c r="N72" s="78">
        <v>1.1999999999999999E-3</v>
      </c>
      <c r="O72" s="78">
        <v>2.9999999999999997E-4</v>
      </c>
    </row>
    <row r="73" spans="2:15">
      <c r="B73" t="s">
        <v>452</v>
      </c>
      <c r="C73" t="s">
        <v>453</v>
      </c>
      <c r="D73" t="s">
        <v>100</v>
      </c>
      <c r="E73" t="s">
        <v>123</v>
      </c>
      <c r="F73" t="s">
        <v>454</v>
      </c>
      <c r="G73" t="s">
        <v>330</v>
      </c>
      <c r="H73" t="s">
        <v>102</v>
      </c>
      <c r="I73" s="77">
        <v>174437.3</v>
      </c>
      <c r="J73" s="77">
        <v>425.5</v>
      </c>
      <c r="K73" s="77">
        <v>0</v>
      </c>
      <c r="L73" s="77">
        <v>742.23071149999998</v>
      </c>
      <c r="M73" s="78">
        <v>1.2999999999999999E-3</v>
      </c>
      <c r="N73" s="78">
        <v>1.0699999999999999E-2</v>
      </c>
      <c r="O73" s="78">
        <v>2.3E-3</v>
      </c>
    </row>
    <row r="74" spans="2:15">
      <c r="B74" t="s">
        <v>455</v>
      </c>
      <c r="C74" t="s">
        <v>456</v>
      </c>
      <c r="D74" t="s">
        <v>100</v>
      </c>
      <c r="E74" t="s">
        <v>123</v>
      </c>
      <c r="F74" t="s">
        <v>457</v>
      </c>
      <c r="G74" t="s">
        <v>330</v>
      </c>
      <c r="H74" t="s">
        <v>102</v>
      </c>
      <c r="I74" s="77">
        <v>127555</v>
      </c>
      <c r="J74" s="77">
        <v>294.10000000000002</v>
      </c>
      <c r="K74" s="77">
        <v>0</v>
      </c>
      <c r="L74" s="77">
        <v>375.13925499999999</v>
      </c>
      <c r="M74" s="78">
        <v>8.9999999999999998E-4</v>
      </c>
      <c r="N74" s="78">
        <v>5.4000000000000003E-3</v>
      </c>
      <c r="O74" s="78">
        <v>1.1000000000000001E-3</v>
      </c>
    </row>
    <row r="75" spans="2:15">
      <c r="B75" t="s">
        <v>458</v>
      </c>
      <c r="C75" t="s">
        <v>459</v>
      </c>
      <c r="D75" t="s">
        <v>100</v>
      </c>
      <c r="E75" t="s">
        <v>123</v>
      </c>
      <c r="F75" t="s">
        <v>460</v>
      </c>
      <c r="G75" t="s">
        <v>125</v>
      </c>
      <c r="H75" t="s">
        <v>102</v>
      </c>
      <c r="I75" s="77">
        <v>151394</v>
      </c>
      <c r="J75" s="77">
        <v>129.69999999999999</v>
      </c>
      <c r="K75" s="77">
        <v>0</v>
      </c>
      <c r="L75" s="77">
        <v>196.35801799999999</v>
      </c>
      <c r="M75" s="78">
        <v>1.4E-3</v>
      </c>
      <c r="N75" s="78">
        <v>2.8E-3</v>
      </c>
      <c r="O75" s="78">
        <v>5.9999999999999995E-4</v>
      </c>
    </row>
    <row r="76" spans="2:15">
      <c r="B76" t="s">
        <v>461</v>
      </c>
      <c r="C76" t="s">
        <v>462</v>
      </c>
      <c r="D76" t="s">
        <v>100</v>
      </c>
      <c r="E76" t="s">
        <v>123</v>
      </c>
      <c r="F76" t="s">
        <v>463</v>
      </c>
      <c r="G76" t="s">
        <v>424</v>
      </c>
      <c r="H76" t="s">
        <v>102</v>
      </c>
      <c r="I76" s="77">
        <v>11843</v>
      </c>
      <c r="J76" s="77">
        <v>2113</v>
      </c>
      <c r="K76" s="77">
        <v>0</v>
      </c>
      <c r="L76" s="77">
        <v>250.24259000000001</v>
      </c>
      <c r="M76" s="78">
        <v>6.9999999999999999E-4</v>
      </c>
      <c r="N76" s="78">
        <v>3.5999999999999999E-3</v>
      </c>
      <c r="O76" s="78">
        <v>8.0000000000000004E-4</v>
      </c>
    </row>
    <row r="77" spans="2:15">
      <c r="B77" t="s">
        <v>464</v>
      </c>
      <c r="C77" t="s">
        <v>465</v>
      </c>
      <c r="D77" t="s">
        <v>100</v>
      </c>
      <c r="E77" t="s">
        <v>123</v>
      </c>
      <c r="F77" t="s">
        <v>466</v>
      </c>
      <c r="G77" t="s">
        <v>129</v>
      </c>
      <c r="H77" t="s">
        <v>102</v>
      </c>
      <c r="I77" s="77">
        <v>28938</v>
      </c>
      <c r="J77" s="77">
        <v>453.3</v>
      </c>
      <c r="K77" s="77">
        <v>0</v>
      </c>
      <c r="L77" s="77">
        <v>131.17595399999999</v>
      </c>
      <c r="M77" s="78">
        <v>2.8E-3</v>
      </c>
      <c r="N77" s="78">
        <v>1.9E-3</v>
      </c>
      <c r="O77" s="78">
        <v>4.0000000000000002E-4</v>
      </c>
    </row>
    <row r="78" spans="2:15">
      <c r="B78" s="79" t="s">
        <v>467</v>
      </c>
      <c r="E78" s="16"/>
      <c r="F78" s="16"/>
      <c r="G78" s="16"/>
      <c r="I78" s="81">
        <v>0</v>
      </c>
      <c r="K78" s="81">
        <v>0</v>
      </c>
      <c r="L78" s="81">
        <v>0</v>
      </c>
      <c r="N78" s="80">
        <v>0</v>
      </c>
      <c r="O78" s="80">
        <v>0</v>
      </c>
    </row>
    <row r="79" spans="2:15">
      <c r="B79" t="s">
        <v>229</v>
      </c>
      <c r="C79" t="s">
        <v>229</v>
      </c>
      <c r="E79" s="16"/>
      <c r="F79" s="16"/>
      <c r="G79" t="s">
        <v>229</v>
      </c>
      <c r="H79" t="s">
        <v>229</v>
      </c>
      <c r="I79" s="77">
        <v>0</v>
      </c>
      <c r="J79" s="77">
        <v>0</v>
      </c>
      <c r="L79" s="77">
        <v>0</v>
      </c>
      <c r="M79" s="78">
        <v>0</v>
      </c>
      <c r="N79" s="78">
        <v>0</v>
      </c>
      <c r="O79" s="78">
        <v>0</v>
      </c>
    </row>
    <row r="80" spans="2:15">
      <c r="B80" s="79" t="s">
        <v>234</v>
      </c>
      <c r="E80" s="16"/>
      <c r="F80" s="16"/>
      <c r="G80" s="16"/>
      <c r="I80" s="81">
        <v>162589</v>
      </c>
      <c r="K80" s="81">
        <v>13.05517</v>
      </c>
      <c r="L80" s="81">
        <v>8912.9317345216004</v>
      </c>
      <c r="N80" s="80">
        <v>0.1285</v>
      </c>
      <c r="O80" s="80">
        <v>2.7300000000000001E-2</v>
      </c>
    </row>
    <row r="81" spans="2:15">
      <c r="B81" s="79" t="s">
        <v>256</v>
      </c>
      <c r="E81" s="16"/>
      <c r="F81" s="16"/>
      <c r="G81" s="16"/>
      <c r="I81" s="81">
        <v>130660</v>
      </c>
      <c r="K81" s="81">
        <v>0</v>
      </c>
      <c r="L81" s="81">
        <v>1285.0191335616</v>
      </c>
      <c r="N81" s="80">
        <v>1.8499999999999999E-2</v>
      </c>
      <c r="O81" s="80">
        <v>3.8999999999999998E-3</v>
      </c>
    </row>
    <row r="82" spans="2:15">
      <c r="B82" t="s">
        <v>468</v>
      </c>
      <c r="C82" t="s">
        <v>469</v>
      </c>
      <c r="D82" t="s">
        <v>470</v>
      </c>
      <c r="E82" t="s">
        <v>471</v>
      </c>
      <c r="F82" t="s">
        <v>472</v>
      </c>
      <c r="G82" t="s">
        <v>473</v>
      </c>
      <c r="H82" t="s">
        <v>106</v>
      </c>
      <c r="I82" s="77">
        <v>9032</v>
      </c>
      <c r="J82" s="77">
        <v>1045</v>
      </c>
      <c r="K82" s="77">
        <v>0</v>
      </c>
      <c r="L82" s="77">
        <v>360.92594559999998</v>
      </c>
      <c r="M82" s="78">
        <v>1E-4</v>
      </c>
      <c r="N82" s="78">
        <v>5.1999999999999998E-3</v>
      </c>
      <c r="O82" s="78">
        <v>1.1000000000000001E-3</v>
      </c>
    </row>
    <row r="83" spans="2:15">
      <c r="B83" t="s">
        <v>474</v>
      </c>
      <c r="C83" t="s">
        <v>475</v>
      </c>
      <c r="D83" t="s">
        <v>476</v>
      </c>
      <c r="E83" t="s">
        <v>471</v>
      </c>
      <c r="F83" t="s">
        <v>477</v>
      </c>
      <c r="G83" t="s">
        <v>478</v>
      </c>
      <c r="H83" t="s">
        <v>106</v>
      </c>
      <c r="I83" s="77">
        <v>100524</v>
      </c>
      <c r="J83" s="77">
        <v>14.66</v>
      </c>
      <c r="K83" s="77">
        <v>0</v>
      </c>
      <c r="L83" s="77">
        <v>56.3535935616</v>
      </c>
      <c r="M83" s="78">
        <v>4.0000000000000002E-4</v>
      </c>
      <c r="N83" s="78">
        <v>8.0000000000000004E-4</v>
      </c>
      <c r="O83" s="78">
        <v>2.0000000000000001E-4</v>
      </c>
    </row>
    <row r="84" spans="2:15">
      <c r="B84" t="s">
        <v>479</v>
      </c>
      <c r="C84" t="s">
        <v>480</v>
      </c>
      <c r="D84" t="s">
        <v>476</v>
      </c>
      <c r="E84" t="s">
        <v>471</v>
      </c>
      <c r="F84" t="s">
        <v>481</v>
      </c>
      <c r="G84" t="s">
        <v>478</v>
      </c>
      <c r="H84" t="s">
        <v>106</v>
      </c>
      <c r="I84" s="77">
        <v>1175</v>
      </c>
      <c r="J84" s="77">
        <v>9180</v>
      </c>
      <c r="K84" s="77">
        <v>0</v>
      </c>
      <c r="L84" s="77">
        <v>412.47575999999998</v>
      </c>
      <c r="M84" s="78">
        <v>0</v>
      </c>
      <c r="N84" s="78">
        <v>5.8999999999999999E-3</v>
      </c>
      <c r="O84" s="78">
        <v>1.2999999999999999E-3</v>
      </c>
    </row>
    <row r="85" spans="2:15">
      <c r="B85" t="s">
        <v>482</v>
      </c>
      <c r="C85" t="s">
        <v>483</v>
      </c>
      <c r="D85" t="s">
        <v>476</v>
      </c>
      <c r="E85" t="s">
        <v>471</v>
      </c>
      <c r="F85" t="s">
        <v>484</v>
      </c>
      <c r="G85" t="s">
        <v>485</v>
      </c>
      <c r="H85" t="s">
        <v>106</v>
      </c>
      <c r="I85" s="77">
        <v>19358</v>
      </c>
      <c r="J85" s="77">
        <v>233</v>
      </c>
      <c r="K85" s="77">
        <v>0</v>
      </c>
      <c r="L85" s="77">
        <v>172.47823136</v>
      </c>
      <c r="M85" s="78">
        <v>2.0000000000000001E-4</v>
      </c>
      <c r="N85" s="78">
        <v>2.5000000000000001E-3</v>
      </c>
      <c r="O85" s="78">
        <v>5.0000000000000001E-4</v>
      </c>
    </row>
    <row r="86" spans="2:15">
      <c r="B86" t="s">
        <v>486</v>
      </c>
      <c r="C86" t="s">
        <v>487</v>
      </c>
      <c r="D86" t="s">
        <v>470</v>
      </c>
      <c r="E86" t="s">
        <v>471</v>
      </c>
      <c r="F86" t="s">
        <v>488</v>
      </c>
      <c r="G86" t="s">
        <v>485</v>
      </c>
      <c r="H86" t="s">
        <v>106</v>
      </c>
      <c r="I86" s="77">
        <v>571</v>
      </c>
      <c r="J86" s="77">
        <v>12951</v>
      </c>
      <c r="K86" s="77">
        <v>0</v>
      </c>
      <c r="L86" s="77">
        <v>282.78560304000001</v>
      </c>
      <c r="M86" s="78">
        <v>0</v>
      </c>
      <c r="N86" s="78">
        <v>4.1000000000000003E-3</v>
      </c>
      <c r="O86" s="78">
        <v>8.9999999999999998E-4</v>
      </c>
    </row>
    <row r="87" spans="2:15">
      <c r="B87" s="79" t="s">
        <v>257</v>
      </c>
      <c r="E87" s="16"/>
      <c r="F87" s="16"/>
      <c r="G87" s="16"/>
      <c r="I87" s="81">
        <v>31929</v>
      </c>
      <c r="K87" s="81">
        <v>13.05517</v>
      </c>
      <c r="L87" s="81">
        <v>7627.9126009600004</v>
      </c>
      <c r="N87" s="80">
        <v>0.11</v>
      </c>
      <c r="O87" s="80">
        <v>2.3300000000000001E-2</v>
      </c>
    </row>
    <row r="88" spans="2:15">
      <c r="B88" t="s">
        <v>489</v>
      </c>
      <c r="C88" t="s">
        <v>490</v>
      </c>
      <c r="D88" t="s">
        <v>476</v>
      </c>
      <c r="E88" t="s">
        <v>471</v>
      </c>
      <c r="F88" t="s">
        <v>491</v>
      </c>
      <c r="G88" t="s">
        <v>492</v>
      </c>
      <c r="H88" t="s">
        <v>106</v>
      </c>
      <c r="I88" s="77">
        <v>3517</v>
      </c>
      <c r="J88" s="77">
        <v>715</v>
      </c>
      <c r="K88" s="77">
        <v>0</v>
      </c>
      <c r="L88" s="77">
        <v>96.160407199999995</v>
      </c>
      <c r="M88" s="78">
        <v>0</v>
      </c>
      <c r="N88" s="78">
        <v>1.4E-3</v>
      </c>
      <c r="O88" s="78">
        <v>2.9999999999999997E-4</v>
      </c>
    </row>
    <row r="89" spans="2:15">
      <c r="B89" t="s">
        <v>493</v>
      </c>
      <c r="C89" t="s">
        <v>494</v>
      </c>
      <c r="D89" t="s">
        <v>470</v>
      </c>
      <c r="E89" t="s">
        <v>471</v>
      </c>
      <c r="F89" t="s">
        <v>495</v>
      </c>
      <c r="G89" t="s">
        <v>496</v>
      </c>
      <c r="H89" t="s">
        <v>106</v>
      </c>
      <c r="I89" s="77">
        <v>3814</v>
      </c>
      <c r="J89" s="77">
        <v>4205</v>
      </c>
      <c r="K89" s="77">
        <v>10.7338</v>
      </c>
      <c r="L89" s="77">
        <v>624.02194880000002</v>
      </c>
      <c r="M89" s="78">
        <v>0</v>
      </c>
      <c r="N89" s="78">
        <v>8.9999999999999993E-3</v>
      </c>
      <c r="O89" s="78">
        <v>1.9E-3</v>
      </c>
    </row>
    <row r="90" spans="2:15">
      <c r="B90" t="s">
        <v>497</v>
      </c>
      <c r="C90" t="s">
        <v>498</v>
      </c>
      <c r="D90" t="s">
        <v>470</v>
      </c>
      <c r="E90" t="s">
        <v>471</v>
      </c>
      <c r="F90" t="s">
        <v>499</v>
      </c>
      <c r="G90" t="s">
        <v>500</v>
      </c>
      <c r="H90" t="s">
        <v>106</v>
      </c>
      <c r="I90" s="77">
        <v>2285</v>
      </c>
      <c r="J90" s="77">
        <v>13185</v>
      </c>
      <c r="K90" s="77">
        <v>0</v>
      </c>
      <c r="L90" s="77">
        <v>1152.084204</v>
      </c>
      <c r="M90" s="78">
        <v>0</v>
      </c>
      <c r="N90" s="78">
        <v>1.66E-2</v>
      </c>
      <c r="O90" s="78">
        <v>3.5000000000000001E-3</v>
      </c>
    </row>
    <row r="91" spans="2:15">
      <c r="B91" t="s">
        <v>501</v>
      </c>
      <c r="C91" t="s">
        <v>502</v>
      </c>
      <c r="D91" t="s">
        <v>100</v>
      </c>
      <c r="E91" t="s">
        <v>471</v>
      </c>
      <c r="F91" t="s">
        <v>503</v>
      </c>
      <c r="G91" t="s">
        <v>500</v>
      </c>
      <c r="H91" t="s">
        <v>106</v>
      </c>
      <c r="I91" s="77">
        <v>818</v>
      </c>
      <c r="J91" s="77">
        <v>30021</v>
      </c>
      <c r="K91" s="77">
        <v>0</v>
      </c>
      <c r="L91" s="77">
        <v>939.06648671999994</v>
      </c>
      <c r="M91" s="78">
        <v>0</v>
      </c>
      <c r="N91" s="78">
        <v>1.35E-2</v>
      </c>
      <c r="O91" s="78">
        <v>2.8999999999999998E-3</v>
      </c>
    </row>
    <row r="92" spans="2:15">
      <c r="B92" t="s">
        <v>504</v>
      </c>
      <c r="C92" t="s">
        <v>505</v>
      </c>
      <c r="D92" t="s">
        <v>470</v>
      </c>
      <c r="E92" t="s">
        <v>471</v>
      </c>
      <c r="F92" t="s">
        <v>506</v>
      </c>
      <c r="G92" t="s">
        <v>507</v>
      </c>
      <c r="H92" t="s">
        <v>106</v>
      </c>
      <c r="I92" s="77">
        <v>2616</v>
      </c>
      <c r="J92" s="77">
        <v>6772</v>
      </c>
      <c r="K92" s="77">
        <v>0</v>
      </c>
      <c r="L92" s="77">
        <v>677.44270847999996</v>
      </c>
      <c r="M92" s="78">
        <v>0</v>
      </c>
      <c r="N92" s="78">
        <v>9.7999999999999997E-3</v>
      </c>
      <c r="O92" s="78">
        <v>2.0999999999999999E-3</v>
      </c>
    </row>
    <row r="93" spans="2:15">
      <c r="B93" t="s">
        <v>508</v>
      </c>
      <c r="C93" t="s">
        <v>509</v>
      </c>
      <c r="D93" t="s">
        <v>123</v>
      </c>
      <c r="E93" t="s">
        <v>471</v>
      </c>
      <c r="F93" t="s">
        <v>510</v>
      </c>
      <c r="G93" t="s">
        <v>511</v>
      </c>
      <c r="H93" t="s">
        <v>110</v>
      </c>
      <c r="I93" s="77">
        <v>6425</v>
      </c>
      <c r="J93" s="77">
        <v>110</v>
      </c>
      <c r="K93" s="77">
        <v>0</v>
      </c>
      <c r="L93" s="77">
        <v>28.64528425</v>
      </c>
      <c r="M93" s="78">
        <v>1E-4</v>
      </c>
      <c r="N93" s="78">
        <v>4.0000000000000002E-4</v>
      </c>
      <c r="O93" s="78">
        <v>1E-4</v>
      </c>
    </row>
    <row r="94" spans="2:15">
      <c r="B94" t="s">
        <v>512</v>
      </c>
      <c r="C94" t="s">
        <v>513</v>
      </c>
      <c r="D94" t="s">
        <v>123</v>
      </c>
      <c r="E94" t="s">
        <v>471</v>
      </c>
      <c r="F94" t="s">
        <v>510</v>
      </c>
      <c r="G94" t="s">
        <v>511</v>
      </c>
      <c r="H94" t="s">
        <v>110</v>
      </c>
      <c r="I94" s="77">
        <v>6425</v>
      </c>
      <c r="J94" s="77">
        <v>2</v>
      </c>
      <c r="K94" s="77">
        <v>0</v>
      </c>
      <c r="L94" s="77">
        <v>0.52082335000000002</v>
      </c>
      <c r="M94" s="78">
        <v>0</v>
      </c>
      <c r="N94" s="78">
        <v>0</v>
      </c>
      <c r="O94" s="78">
        <v>0</v>
      </c>
    </row>
    <row r="95" spans="2:15">
      <c r="B95" t="s">
        <v>514</v>
      </c>
      <c r="C95" t="s">
        <v>515</v>
      </c>
      <c r="D95" t="s">
        <v>470</v>
      </c>
      <c r="E95" t="s">
        <v>471</v>
      </c>
      <c r="F95" t="s">
        <v>516</v>
      </c>
      <c r="G95" t="s">
        <v>517</v>
      </c>
      <c r="H95" t="s">
        <v>106</v>
      </c>
      <c r="I95" s="77">
        <v>2062</v>
      </c>
      <c r="J95" s="77">
        <v>8690</v>
      </c>
      <c r="K95" s="77">
        <v>2.3213699999999999</v>
      </c>
      <c r="L95" s="77">
        <v>687.53551719999996</v>
      </c>
      <c r="M95" s="78">
        <v>0</v>
      </c>
      <c r="N95" s="78">
        <v>9.9000000000000008E-3</v>
      </c>
      <c r="O95" s="78">
        <v>2.0999999999999999E-3</v>
      </c>
    </row>
    <row r="96" spans="2:15">
      <c r="B96" t="s">
        <v>518</v>
      </c>
      <c r="C96" t="s">
        <v>519</v>
      </c>
      <c r="D96" t="s">
        <v>470</v>
      </c>
      <c r="E96" t="s">
        <v>471</v>
      </c>
      <c r="F96" t="s">
        <v>520</v>
      </c>
      <c r="G96" t="s">
        <v>478</v>
      </c>
      <c r="H96" t="s">
        <v>106</v>
      </c>
      <c r="I96" s="77">
        <v>1493</v>
      </c>
      <c r="J96" s="77">
        <v>31575</v>
      </c>
      <c r="K96" s="77">
        <v>0</v>
      </c>
      <c r="L96" s="77">
        <v>1802.690004</v>
      </c>
      <c r="M96" s="78">
        <v>0</v>
      </c>
      <c r="N96" s="78">
        <v>2.5999999999999999E-2</v>
      </c>
      <c r="O96" s="78">
        <v>5.4999999999999997E-3</v>
      </c>
    </row>
    <row r="97" spans="2:15">
      <c r="B97" t="s">
        <v>521</v>
      </c>
      <c r="C97" t="s">
        <v>522</v>
      </c>
      <c r="D97" t="s">
        <v>470</v>
      </c>
      <c r="E97" t="s">
        <v>471</v>
      </c>
      <c r="F97" t="s">
        <v>523</v>
      </c>
      <c r="G97" t="s">
        <v>485</v>
      </c>
      <c r="H97" t="s">
        <v>106</v>
      </c>
      <c r="I97" s="77">
        <v>2474</v>
      </c>
      <c r="J97" s="77">
        <v>17121</v>
      </c>
      <c r="K97" s="77">
        <v>0</v>
      </c>
      <c r="L97" s="77">
        <v>1619.7452169600001</v>
      </c>
      <c r="M97" s="78">
        <v>0</v>
      </c>
      <c r="N97" s="78">
        <v>2.3300000000000001E-2</v>
      </c>
      <c r="O97" s="78">
        <v>5.0000000000000001E-3</v>
      </c>
    </row>
    <row r="98" spans="2:15">
      <c r="B98" t="s">
        <v>236</v>
      </c>
      <c r="E98" s="16"/>
      <c r="F98" s="16"/>
      <c r="G98" s="16"/>
    </row>
    <row r="99" spans="2:15">
      <c r="B99" t="s">
        <v>250</v>
      </c>
      <c r="E99" s="16"/>
      <c r="F99" s="16"/>
      <c r="G99" s="16"/>
    </row>
    <row r="100" spans="2:15">
      <c r="B100" t="s">
        <v>251</v>
      </c>
      <c r="E100" s="16"/>
      <c r="F100" s="16"/>
      <c r="G100" s="16"/>
    </row>
    <row r="101" spans="2:15">
      <c r="B101" t="s">
        <v>252</v>
      </c>
      <c r="E101" s="16"/>
      <c r="F101" s="16"/>
      <c r="G101" s="16"/>
    </row>
    <row r="102" spans="2:15">
      <c r="B102" t="s">
        <v>253</v>
      </c>
      <c r="E102" s="16"/>
      <c r="F102" s="16"/>
      <c r="G102" s="16"/>
    </row>
    <row r="103" spans="2:15">
      <c r="E103" s="16"/>
      <c r="F103" s="16"/>
      <c r="G103" s="16"/>
    </row>
    <row r="104" spans="2:15">
      <c r="E104" s="16"/>
      <c r="F104" s="16"/>
      <c r="G104" s="16"/>
    </row>
    <row r="105" spans="2:15"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2017993.83</v>
      </c>
      <c r="I11" s="7"/>
      <c r="J11" s="75">
        <v>107.8009832</v>
      </c>
      <c r="K11" s="75">
        <v>154091.61429821601</v>
      </c>
      <c r="L11" s="7"/>
      <c r="M11" s="76">
        <v>1</v>
      </c>
      <c r="N11" s="76">
        <v>0.47160000000000002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1925224.83</v>
      </c>
      <c r="J12" s="81">
        <v>0</v>
      </c>
      <c r="K12" s="81">
        <v>97868.713485300003</v>
      </c>
      <c r="M12" s="80">
        <v>0.6351</v>
      </c>
      <c r="N12" s="80">
        <v>0.29949999999999999</v>
      </c>
    </row>
    <row r="13" spans="2:63">
      <c r="B13" s="79" t="s">
        <v>524</v>
      </c>
      <c r="D13" s="16"/>
      <c r="E13" s="16"/>
      <c r="F13" s="16"/>
      <c r="G13" s="16"/>
      <c r="H13" s="81">
        <v>612732</v>
      </c>
      <c r="J13" s="81">
        <v>0</v>
      </c>
      <c r="K13" s="81">
        <v>18380.400839999998</v>
      </c>
      <c r="M13" s="80">
        <v>0.1193</v>
      </c>
      <c r="N13" s="80">
        <v>5.6300000000000003E-2</v>
      </c>
    </row>
    <row r="14" spans="2:63">
      <c r="B14" t="s">
        <v>525</v>
      </c>
      <c r="C14" t="s">
        <v>526</v>
      </c>
      <c r="D14" t="s">
        <v>100</v>
      </c>
      <c r="E14" t="s">
        <v>527</v>
      </c>
      <c r="F14" t="s">
        <v>528</v>
      </c>
      <c r="G14" t="s">
        <v>102</v>
      </c>
      <c r="H14" s="77">
        <v>200632</v>
      </c>
      <c r="I14" s="77">
        <v>2494</v>
      </c>
      <c r="J14" s="77">
        <v>0</v>
      </c>
      <c r="K14" s="77">
        <v>5003.7620800000004</v>
      </c>
      <c r="L14" s="78">
        <v>2.8999999999999998E-3</v>
      </c>
      <c r="M14" s="78">
        <v>3.2500000000000001E-2</v>
      </c>
      <c r="N14" s="78">
        <v>1.5299999999999999E-2</v>
      </c>
    </row>
    <row r="15" spans="2:63">
      <c r="B15" t="s">
        <v>529</v>
      </c>
      <c r="C15" t="s">
        <v>530</v>
      </c>
      <c r="D15" t="s">
        <v>100</v>
      </c>
      <c r="E15" t="s">
        <v>531</v>
      </c>
      <c r="F15" t="s">
        <v>528</v>
      </c>
      <c r="G15" t="s">
        <v>102</v>
      </c>
      <c r="H15" s="77">
        <v>114927</v>
      </c>
      <c r="I15" s="77">
        <v>3539</v>
      </c>
      <c r="J15" s="77">
        <v>0</v>
      </c>
      <c r="K15" s="77">
        <v>4067.2665299999999</v>
      </c>
      <c r="L15" s="78">
        <v>5.0000000000000001E-4</v>
      </c>
      <c r="M15" s="78">
        <v>2.64E-2</v>
      </c>
      <c r="N15" s="78">
        <v>1.24E-2</v>
      </c>
    </row>
    <row r="16" spans="2:63">
      <c r="B16" t="s">
        <v>532</v>
      </c>
      <c r="C16" t="s">
        <v>533</v>
      </c>
      <c r="D16" t="s">
        <v>100</v>
      </c>
      <c r="E16" t="s">
        <v>531</v>
      </c>
      <c r="F16" t="s">
        <v>528</v>
      </c>
      <c r="G16" t="s">
        <v>102</v>
      </c>
      <c r="H16" s="77">
        <v>234927</v>
      </c>
      <c r="I16" s="77">
        <v>1849</v>
      </c>
      <c r="J16" s="77">
        <v>0</v>
      </c>
      <c r="K16" s="77">
        <v>4343.8002299999998</v>
      </c>
      <c r="L16" s="78">
        <v>5.9999999999999995E-4</v>
      </c>
      <c r="M16" s="78">
        <v>2.8199999999999999E-2</v>
      </c>
      <c r="N16" s="78">
        <v>1.3299999999999999E-2</v>
      </c>
    </row>
    <row r="17" spans="2:14">
      <c r="B17" t="s">
        <v>534</v>
      </c>
      <c r="C17" t="s">
        <v>535</v>
      </c>
      <c r="D17" t="s">
        <v>100</v>
      </c>
      <c r="E17" t="s">
        <v>536</v>
      </c>
      <c r="F17" t="s">
        <v>528</v>
      </c>
      <c r="G17" t="s">
        <v>102</v>
      </c>
      <c r="H17" s="77">
        <v>48500</v>
      </c>
      <c r="I17" s="77">
        <v>5080</v>
      </c>
      <c r="J17" s="77">
        <v>0</v>
      </c>
      <c r="K17" s="77">
        <v>2463.8000000000002</v>
      </c>
      <c r="L17" s="78">
        <v>4.7000000000000002E-3</v>
      </c>
      <c r="M17" s="78">
        <v>1.6E-2</v>
      </c>
      <c r="N17" s="78">
        <v>7.4999999999999997E-3</v>
      </c>
    </row>
    <row r="18" spans="2:14">
      <c r="B18" t="s">
        <v>537</v>
      </c>
      <c r="C18" t="s">
        <v>538</v>
      </c>
      <c r="D18" t="s">
        <v>100</v>
      </c>
      <c r="E18" t="s">
        <v>536</v>
      </c>
      <c r="F18" t="s">
        <v>528</v>
      </c>
      <c r="G18" t="s">
        <v>102</v>
      </c>
      <c r="H18" s="77">
        <v>13746</v>
      </c>
      <c r="I18" s="77">
        <v>18200</v>
      </c>
      <c r="J18" s="77">
        <v>0</v>
      </c>
      <c r="K18" s="77">
        <v>2501.7719999999999</v>
      </c>
      <c r="L18" s="78">
        <v>4.0000000000000002E-4</v>
      </c>
      <c r="M18" s="78">
        <v>1.6199999999999999E-2</v>
      </c>
      <c r="N18" s="78">
        <v>7.7000000000000002E-3</v>
      </c>
    </row>
    <row r="19" spans="2:14">
      <c r="B19" s="79" t="s">
        <v>539</v>
      </c>
      <c r="D19" s="16"/>
      <c r="E19" s="16"/>
      <c r="F19" s="16"/>
      <c r="G19" s="16"/>
      <c r="H19" s="81">
        <v>1312492.83</v>
      </c>
      <c r="J19" s="81">
        <v>0</v>
      </c>
      <c r="K19" s="81">
        <v>79488.3126453</v>
      </c>
      <c r="M19" s="80">
        <v>0.51590000000000003</v>
      </c>
      <c r="N19" s="80">
        <v>0.24329999999999999</v>
      </c>
    </row>
    <row r="20" spans="2:14">
      <c r="B20" t="s">
        <v>540</v>
      </c>
      <c r="C20" t="s">
        <v>541</v>
      </c>
      <c r="D20" t="s">
        <v>100</v>
      </c>
      <c r="E20" t="s">
        <v>542</v>
      </c>
      <c r="F20" t="s">
        <v>528</v>
      </c>
      <c r="G20" t="s">
        <v>102</v>
      </c>
      <c r="H20" s="77">
        <v>240101</v>
      </c>
      <c r="I20" s="77">
        <v>4232</v>
      </c>
      <c r="J20" s="77">
        <v>0</v>
      </c>
      <c r="K20" s="77">
        <v>10161.07432</v>
      </c>
      <c r="L20" s="78">
        <v>2E-3</v>
      </c>
      <c r="M20" s="78">
        <v>6.59E-2</v>
      </c>
      <c r="N20" s="78">
        <v>3.1099999999999999E-2</v>
      </c>
    </row>
    <row r="21" spans="2:14">
      <c r="B21" t="s">
        <v>543</v>
      </c>
      <c r="C21" t="s">
        <v>544</v>
      </c>
      <c r="D21" t="s">
        <v>100</v>
      </c>
      <c r="E21" t="s">
        <v>527</v>
      </c>
      <c r="F21" t="s">
        <v>528</v>
      </c>
      <c r="G21" t="s">
        <v>102</v>
      </c>
      <c r="H21" s="77">
        <v>81915</v>
      </c>
      <c r="I21" s="77">
        <v>5887</v>
      </c>
      <c r="J21" s="77">
        <v>0</v>
      </c>
      <c r="K21" s="77">
        <v>4822.3360499999999</v>
      </c>
      <c r="L21" s="78">
        <v>6.1000000000000004E-3</v>
      </c>
      <c r="M21" s="78">
        <v>3.1300000000000001E-2</v>
      </c>
      <c r="N21" s="78">
        <v>1.4800000000000001E-2</v>
      </c>
    </row>
    <row r="22" spans="2:14">
      <c r="B22" t="s">
        <v>545</v>
      </c>
      <c r="C22" t="s">
        <v>546</v>
      </c>
      <c r="D22" t="s">
        <v>100</v>
      </c>
      <c r="E22" t="s">
        <v>547</v>
      </c>
      <c r="F22" t="s">
        <v>528</v>
      </c>
      <c r="G22" t="s">
        <v>102</v>
      </c>
      <c r="H22" s="77">
        <v>353916</v>
      </c>
      <c r="I22" s="77">
        <v>6797</v>
      </c>
      <c r="J22" s="77">
        <v>0</v>
      </c>
      <c r="K22" s="77">
        <v>24055.67052</v>
      </c>
      <c r="L22" s="78">
        <v>1.47E-2</v>
      </c>
      <c r="M22" s="78">
        <v>0.15609999999999999</v>
      </c>
      <c r="N22" s="78">
        <v>7.3599999999999999E-2</v>
      </c>
    </row>
    <row r="23" spans="2:14">
      <c r="B23" t="s">
        <v>548</v>
      </c>
      <c r="C23" t="s">
        <v>549</v>
      </c>
      <c r="D23" t="s">
        <v>100</v>
      </c>
      <c r="E23" t="s">
        <v>531</v>
      </c>
      <c r="F23" t="s">
        <v>528</v>
      </c>
      <c r="G23" t="s">
        <v>102</v>
      </c>
      <c r="H23" s="77">
        <v>87800</v>
      </c>
      <c r="I23" s="77">
        <v>12270</v>
      </c>
      <c r="J23" s="77">
        <v>0</v>
      </c>
      <c r="K23" s="77">
        <v>10773.06</v>
      </c>
      <c r="L23" s="78">
        <v>1.6999999999999999E-3</v>
      </c>
      <c r="M23" s="78">
        <v>6.9900000000000004E-2</v>
      </c>
      <c r="N23" s="78">
        <v>3.3000000000000002E-2</v>
      </c>
    </row>
    <row r="24" spans="2:14">
      <c r="B24" t="s">
        <v>550</v>
      </c>
      <c r="C24" t="s">
        <v>551</v>
      </c>
      <c r="D24" t="s">
        <v>100</v>
      </c>
      <c r="E24" t="s">
        <v>552</v>
      </c>
      <c r="F24" t="s">
        <v>528</v>
      </c>
      <c r="G24" t="s">
        <v>102</v>
      </c>
      <c r="H24" s="77">
        <v>8691</v>
      </c>
      <c r="I24" s="77">
        <v>13450</v>
      </c>
      <c r="J24" s="77">
        <v>0</v>
      </c>
      <c r="K24" s="77">
        <v>1168.9395</v>
      </c>
      <c r="L24" s="78">
        <v>4.0000000000000002E-4</v>
      </c>
      <c r="M24" s="78">
        <v>7.6E-3</v>
      </c>
      <c r="N24" s="78">
        <v>3.5999999999999999E-3</v>
      </c>
    </row>
    <row r="25" spans="2:14">
      <c r="B25" t="s">
        <v>553</v>
      </c>
      <c r="C25" t="s">
        <v>554</v>
      </c>
      <c r="D25" t="s">
        <v>100</v>
      </c>
      <c r="E25" t="s">
        <v>552</v>
      </c>
      <c r="F25" t="s">
        <v>528</v>
      </c>
      <c r="G25" t="s">
        <v>102</v>
      </c>
      <c r="H25" s="77">
        <v>28335</v>
      </c>
      <c r="I25" s="77">
        <v>16040</v>
      </c>
      <c r="J25" s="77">
        <v>0</v>
      </c>
      <c r="K25" s="77">
        <v>4544.9340000000002</v>
      </c>
      <c r="L25" s="78">
        <v>2.9999999999999997E-4</v>
      </c>
      <c r="M25" s="78">
        <v>2.9499999999999998E-2</v>
      </c>
      <c r="N25" s="78">
        <v>1.3899999999999999E-2</v>
      </c>
    </row>
    <row r="26" spans="2:14">
      <c r="B26" t="s">
        <v>555</v>
      </c>
      <c r="C26" t="s">
        <v>556</v>
      </c>
      <c r="D26" t="s">
        <v>100</v>
      </c>
      <c r="E26" t="s">
        <v>536</v>
      </c>
      <c r="F26" t="s">
        <v>528</v>
      </c>
      <c r="G26" t="s">
        <v>102</v>
      </c>
      <c r="H26" s="77">
        <v>249</v>
      </c>
      <c r="I26" s="77">
        <v>5601</v>
      </c>
      <c r="J26" s="77">
        <v>0</v>
      </c>
      <c r="K26" s="77">
        <v>13.946490000000001</v>
      </c>
      <c r="L26" s="78">
        <v>0</v>
      </c>
      <c r="M26" s="78">
        <v>1E-4</v>
      </c>
      <c r="N26" s="78">
        <v>0</v>
      </c>
    </row>
    <row r="27" spans="2:14">
      <c r="B27" t="s">
        <v>557</v>
      </c>
      <c r="C27" t="s">
        <v>558</v>
      </c>
      <c r="D27" t="s">
        <v>100</v>
      </c>
      <c r="E27" t="s">
        <v>536</v>
      </c>
      <c r="F27" t="s">
        <v>528</v>
      </c>
      <c r="G27" t="s">
        <v>102</v>
      </c>
      <c r="H27" s="77">
        <v>493228.83</v>
      </c>
      <c r="I27" s="77">
        <v>4191</v>
      </c>
      <c r="J27" s="77">
        <v>0</v>
      </c>
      <c r="K27" s="77">
        <v>20671.220265299999</v>
      </c>
      <c r="L27" s="78">
        <v>6.4999999999999997E-3</v>
      </c>
      <c r="M27" s="78">
        <v>0.1341</v>
      </c>
      <c r="N27" s="78">
        <v>6.3299999999999995E-2</v>
      </c>
    </row>
    <row r="28" spans="2:14">
      <c r="B28" t="s">
        <v>559</v>
      </c>
      <c r="C28" t="s">
        <v>560</v>
      </c>
      <c r="D28" t="s">
        <v>100</v>
      </c>
      <c r="E28" t="s">
        <v>536</v>
      </c>
      <c r="F28" t="s">
        <v>528</v>
      </c>
      <c r="G28" t="s">
        <v>102</v>
      </c>
      <c r="H28" s="77">
        <v>18257</v>
      </c>
      <c r="I28" s="77">
        <v>17950</v>
      </c>
      <c r="J28" s="77">
        <v>0</v>
      </c>
      <c r="K28" s="77">
        <v>3277.1315</v>
      </c>
      <c r="L28" s="78">
        <v>6.9999999999999999E-4</v>
      </c>
      <c r="M28" s="78">
        <v>2.1299999999999999E-2</v>
      </c>
      <c r="N28" s="78">
        <v>0.01</v>
      </c>
    </row>
    <row r="29" spans="2:14">
      <c r="B29" s="79" t="s">
        <v>561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229</v>
      </c>
      <c r="C30" t="s">
        <v>229</v>
      </c>
      <c r="D30" s="16"/>
      <c r="E30" s="16"/>
      <c r="F30" t="s">
        <v>229</v>
      </c>
      <c r="G30" t="s">
        <v>229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562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229</v>
      </c>
      <c r="C32" t="s">
        <v>229</v>
      </c>
      <c r="D32" s="16"/>
      <c r="E32" s="16"/>
      <c r="F32" t="s">
        <v>229</v>
      </c>
      <c r="G32" t="s">
        <v>229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258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229</v>
      </c>
      <c r="C34" t="s">
        <v>229</v>
      </c>
      <c r="D34" s="16"/>
      <c r="E34" s="16"/>
      <c r="F34" t="s">
        <v>229</v>
      </c>
      <c r="G34" t="s">
        <v>229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563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229</v>
      </c>
      <c r="C36" t="s">
        <v>229</v>
      </c>
      <c r="D36" s="16"/>
      <c r="E36" s="16"/>
      <c r="F36" t="s">
        <v>229</v>
      </c>
      <c r="G36" t="s">
        <v>229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234</v>
      </c>
      <c r="D37" s="16"/>
      <c r="E37" s="16"/>
      <c r="F37" s="16"/>
      <c r="G37" s="16"/>
      <c r="H37" s="81">
        <v>92769</v>
      </c>
      <c r="J37" s="81">
        <v>107.8009832</v>
      </c>
      <c r="K37" s="81">
        <v>56222.900812915999</v>
      </c>
      <c r="M37" s="80">
        <v>0.3649</v>
      </c>
      <c r="N37" s="80">
        <v>0.1721</v>
      </c>
    </row>
    <row r="38" spans="2:14">
      <c r="B38" s="79" t="s">
        <v>564</v>
      </c>
      <c r="D38" s="16"/>
      <c r="E38" s="16"/>
      <c r="F38" s="16"/>
      <c r="G38" s="16"/>
      <c r="H38" s="81">
        <v>92769</v>
      </c>
      <c r="J38" s="81">
        <v>107.8009832</v>
      </c>
      <c r="K38" s="81">
        <v>56222.900812915999</v>
      </c>
      <c r="M38" s="80">
        <v>0.3649</v>
      </c>
      <c r="N38" s="80">
        <v>0.1721</v>
      </c>
    </row>
    <row r="39" spans="2:14">
      <c r="B39" t="s">
        <v>565</v>
      </c>
      <c r="C39" t="s">
        <v>566</v>
      </c>
      <c r="D39" t="s">
        <v>470</v>
      </c>
      <c r="E39" t="s">
        <v>567</v>
      </c>
      <c r="F39" t="s">
        <v>507</v>
      </c>
      <c r="G39" t="s">
        <v>106</v>
      </c>
      <c r="H39" s="77">
        <v>5988</v>
      </c>
      <c r="I39" s="77">
        <v>7302</v>
      </c>
      <c r="J39" s="77">
        <v>0</v>
      </c>
      <c r="K39" s="77">
        <v>1672.0201382400001</v>
      </c>
      <c r="L39" s="78">
        <v>0</v>
      </c>
      <c r="M39" s="78">
        <v>1.09E-2</v>
      </c>
      <c r="N39" s="78">
        <v>5.1000000000000004E-3</v>
      </c>
    </row>
    <row r="40" spans="2:14">
      <c r="B40" t="s">
        <v>568</v>
      </c>
      <c r="C40" t="s">
        <v>569</v>
      </c>
      <c r="D40" t="s">
        <v>470</v>
      </c>
      <c r="E40" t="s">
        <v>570</v>
      </c>
      <c r="F40" t="s">
        <v>528</v>
      </c>
      <c r="G40" t="s">
        <v>106</v>
      </c>
      <c r="H40" s="77">
        <v>8239</v>
      </c>
      <c r="I40" s="77">
        <v>3967</v>
      </c>
      <c r="J40" s="77">
        <v>0</v>
      </c>
      <c r="K40" s="77">
        <v>1249.84048112</v>
      </c>
      <c r="L40" s="78">
        <v>0</v>
      </c>
      <c r="M40" s="78">
        <v>8.0999999999999996E-3</v>
      </c>
      <c r="N40" s="78">
        <v>3.8E-3</v>
      </c>
    </row>
    <row r="41" spans="2:14">
      <c r="B41" t="s">
        <v>571</v>
      </c>
      <c r="C41" t="s">
        <v>572</v>
      </c>
      <c r="D41" t="s">
        <v>470</v>
      </c>
      <c r="E41" t="s">
        <v>573</v>
      </c>
      <c r="F41" t="s">
        <v>528</v>
      </c>
      <c r="G41" t="s">
        <v>106</v>
      </c>
      <c r="H41" s="77">
        <v>14413</v>
      </c>
      <c r="I41" s="77">
        <v>3641</v>
      </c>
      <c r="J41" s="77">
        <v>0</v>
      </c>
      <c r="K41" s="77">
        <v>2006.7485099200001</v>
      </c>
      <c r="L41" s="78">
        <v>0</v>
      </c>
      <c r="M41" s="78">
        <v>1.2999999999999999E-2</v>
      </c>
      <c r="N41" s="78">
        <v>6.1000000000000004E-3</v>
      </c>
    </row>
    <row r="42" spans="2:14">
      <c r="B42" t="s">
        <v>574</v>
      </c>
      <c r="C42" t="s">
        <v>575</v>
      </c>
      <c r="D42" t="s">
        <v>470</v>
      </c>
      <c r="E42" t="s">
        <v>576</v>
      </c>
      <c r="F42" t="s">
        <v>528</v>
      </c>
      <c r="G42" t="s">
        <v>106</v>
      </c>
      <c r="H42" s="77">
        <v>15816</v>
      </c>
      <c r="I42" s="77">
        <v>14169</v>
      </c>
      <c r="J42" s="77">
        <v>0</v>
      </c>
      <c r="K42" s="77">
        <v>8569.4656089599994</v>
      </c>
      <c r="L42" s="78">
        <v>0</v>
      </c>
      <c r="M42" s="78">
        <v>5.5599999999999997E-2</v>
      </c>
      <c r="N42" s="78">
        <v>2.6200000000000001E-2</v>
      </c>
    </row>
    <row r="43" spans="2:14">
      <c r="B43" t="s">
        <v>577</v>
      </c>
      <c r="C43" t="s">
        <v>578</v>
      </c>
      <c r="D43" t="s">
        <v>476</v>
      </c>
      <c r="E43" t="s">
        <v>579</v>
      </c>
      <c r="F43" t="s">
        <v>528</v>
      </c>
      <c r="G43" t="s">
        <v>106</v>
      </c>
      <c r="H43" s="77">
        <v>3929</v>
      </c>
      <c r="I43" s="77">
        <v>35827</v>
      </c>
      <c r="J43" s="77">
        <v>6.0426599999999997</v>
      </c>
      <c r="K43" s="77">
        <v>5388.8688419199998</v>
      </c>
      <c r="L43" s="78">
        <v>0</v>
      </c>
      <c r="M43" s="78">
        <v>3.5000000000000003E-2</v>
      </c>
      <c r="N43" s="78">
        <v>1.6500000000000001E-2</v>
      </c>
    </row>
    <row r="44" spans="2:14">
      <c r="B44" t="s">
        <v>580</v>
      </c>
      <c r="C44" t="s">
        <v>581</v>
      </c>
      <c r="D44" t="s">
        <v>582</v>
      </c>
      <c r="E44" t="s">
        <v>583</v>
      </c>
      <c r="F44" t="s">
        <v>528</v>
      </c>
      <c r="G44" t="s">
        <v>110</v>
      </c>
      <c r="H44" s="77">
        <v>8798</v>
      </c>
      <c r="I44" s="77">
        <v>12882</v>
      </c>
      <c r="J44" s="77">
        <v>0</v>
      </c>
      <c r="K44" s="77">
        <v>4593.6147689159998</v>
      </c>
      <c r="L44" s="78">
        <v>0</v>
      </c>
      <c r="M44" s="78">
        <v>2.98E-2</v>
      </c>
      <c r="N44" s="78">
        <v>1.41E-2</v>
      </c>
    </row>
    <row r="45" spans="2:14">
      <c r="B45" t="s">
        <v>584</v>
      </c>
      <c r="C45" t="s">
        <v>585</v>
      </c>
      <c r="D45" t="s">
        <v>123</v>
      </c>
      <c r="E45" t="s">
        <v>583</v>
      </c>
      <c r="F45" t="s">
        <v>528</v>
      </c>
      <c r="G45" t="s">
        <v>106</v>
      </c>
      <c r="H45" s="77">
        <v>15775</v>
      </c>
      <c r="I45" s="77">
        <v>2653</v>
      </c>
      <c r="J45" s="77">
        <v>0</v>
      </c>
      <c r="K45" s="77">
        <v>1600.3851079999999</v>
      </c>
      <c r="L45" s="78">
        <v>0</v>
      </c>
      <c r="M45" s="78">
        <v>1.04E-2</v>
      </c>
      <c r="N45" s="78">
        <v>4.8999999999999998E-3</v>
      </c>
    </row>
    <row r="46" spans="2:14">
      <c r="B46" t="s">
        <v>586</v>
      </c>
      <c r="C46" t="s">
        <v>587</v>
      </c>
      <c r="D46" t="s">
        <v>470</v>
      </c>
      <c r="E46" t="s">
        <v>583</v>
      </c>
      <c r="F46" t="s">
        <v>528</v>
      </c>
      <c r="G46" t="s">
        <v>106</v>
      </c>
      <c r="H46" s="77">
        <v>4518</v>
      </c>
      <c r="I46" s="77">
        <v>42943</v>
      </c>
      <c r="J46" s="77">
        <v>34.328583360000003</v>
      </c>
      <c r="K46" s="77">
        <v>7453.51854912</v>
      </c>
      <c r="L46" s="78">
        <v>0</v>
      </c>
      <c r="M46" s="78">
        <v>4.8399999999999999E-2</v>
      </c>
      <c r="N46" s="78">
        <v>2.2800000000000001E-2</v>
      </c>
    </row>
    <row r="47" spans="2:14">
      <c r="B47" t="s">
        <v>588</v>
      </c>
      <c r="C47" t="s">
        <v>589</v>
      </c>
      <c r="D47" t="s">
        <v>470</v>
      </c>
      <c r="E47" t="s">
        <v>583</v>
      </c>
      <c r="F47" t="s">
        <v>528</v>
      </c>
      <c r="G47" t="s">
        <v>106</v>
      </c>
      <c r="H47" s="77">
        <v>1197</v>
      </c>
      <c r="I47" s="77">
        <v>17674</v>
      </c>
      <c r="J47" s="77">
        <v>3.7940198399999998</v>
      </c>
      <c r="K47" s="77">
        <v>812.79097056000001</v>
      </c>
      <c r="L47" s="78">
        <v>0</v>
      </c>
      <c r="M47" s="78">
        <v>5.3E-3</v>
      </c>
      <c r="N47" s="78">
        <v>2.5000000000000001E-3</v>
      </c>
    </row>
    <row r="48" spans="2:14">
      <c r="B48" t="s">
        <v>590</v>
      </c>
      <c r="C48" t="s">
        <v>591</v>
      </c>
      <c r="D48" t="s">
        <v>470</v>
      </c>
      <c r="E48" t="s">
        <v>592</v>
      </c>
      <c r="F48" t="s">
        <v>528</v>
      </c>
      <c r="G48" t="s">
        <v>106</v>
      </c>
      <c r="H48" s="77">
        <v>12363</v>
      </c>
      <c r="I48" s="77">
        <v>42748</v>
      </c>
      <c r="J48" s="77">
        <v>56.20796</v>
      </c>
      <c r="K48" s="77">
        <v>20265.80031776</v>
      </c>
      <c r="L48" s="78">
        <v>0</v>
      </c>
      <c r="M48" s="78">
        <v>0.13150000000000001</v>
      </c>
      <c r="N48" s="78">
        <v>6.2E-2</v>
      </c>
    </row>
    <row r="49" spans="2:14">
      <c r="B49" t="s">
        <v>593</v>
      </c>
      <c r="C49" t="s">
        <v>594</v>
      </c>
      <c r="D49" t="s">
        <v>470</v>
      </c>
      <c r="E49" t="s">
        <v>595</v>
      </c>
      <c r="F49" t="s">
        <v>528</v>
      </c>
      <c r="G49" t="s">
        <v>106</v>
      </c>
      <c r="H49" s="77">
        <v>1733</v>
      </c>
      <c r="I49" s="77">
        <v>39270</v>
      </c>
      <c r="J49" s="77">
        <v>7.4277600000000001</v>
      </c>
      <c r="K49" s="77">
        <v>2609.8475183999999</v>
      </c>
      <c r="L49" s="78">
        <v>0</v>
      </c>
      <c r="M49" s="78">
        <v>1.6899999999999998E-2</v>
      </c>
      <c r="N49" s="78">
        <v>8.0000000000000002E-3</v>
      </c>
    </row>
    <row r="50" spans="2:14">
      <c r="B50" s="79" t="s">
        <v>596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229</v>
      </c>
      <c r="C51" t="s">
        <v>229</v>
      </c>
      <c r="D51" s="16"/>
      <c r="E51" s="16"/>
      <c r="F51" t="s">
        <v>229</v>
      </c>
      <c r="G51" t="s">
        <v>229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s="79" t="s">
        <v>258</v>
      </c>
      <c r="D52" s="16"/>
      <c r="E52" s="16"/>
      <c r="F52" s="16"/>
      <c r="G52" s="16"/>
      <c r="H52" s="81">
        <v>0</v>
      </c>
      <c r="J52" s="81">
        <v>0</v>
      </c>
      <c r="K52" s="81">
        <v>0</v>
      </c>
      <c r="M52" s="80">
        <v>0</v>
      </c>
      <c r="N52" s="80">
        <v>0</v>
      </c>
    </row>
    <row r="53" spans="2:14">
      <c r="B53" t="s">
        <v>229</v>
      </c>
      <c r="C53" t="s">
        <v>229</v>
      </c>
      <c r="D53" s="16"/>
      <c r="E53" s="16"/>
      <c r="F53" t="s">
        <v>229</v>
      </c>
      <c r="G53" t="s">
        <v>229</v>
      </c>
      <c r="H53" s="77">
        <v>0</v>
      </c>
      <c r="I53" s="77">
        <v>0</v>
      </c>
      <c r="K53" s="77">
        <v>0</v>
      </c>
      <c r="L53" s="78">
        <v>0</v>
      </c>
      <c r="M53" s="78">
        <v>0</v>
      </c>
      <c r="N53" s="78">
        <v>0</v>
      </c>
    </row>
    <row r="54" spans="2:14">
      <c r="B54" s="79" t="s">
        <v>563</v>
      </c>
      <c r="D54" s="16"/>
      <c r="E54" s="16"/>
      <c r="F54" s="16"/>
      <c r="G54" s="16"/>
      <c r="H54" s="81">
        <v>0</v>
      </c>
      <c r="J54" s="81">
        <v>0</v>
      </c>
      <c r="K54" s="81">
        <v>0</v>
      </c>
      <c r="M54" s="80">
        <v>0</v>
      </c>
      <c r="N54" s="80">
        <v>0</v>
      </c>
    </row>
    <row r="55" spans="2:14">
      <c r="B55" t="s">
        <v>229</v>
      </c>
      <c r="C55" t="s">
        <v>229</v>
      </c>
      <c r="D55" s="16"/>
      <c r="E55" s="16"/>
      <c r="F55" t="s">
        <v>229</v>
      </c>
      <c r="G55" t="s">
        <v>229</v>
      </c>
      <c r="H55" s="77">
        <v>0</v>
      </c>
      <c r="I55" s="77">
        <v>0</v>
      </c>
      <c r="K55" s="77">
        <v>0</v>
      </c>
      <c r="L55" s="78">
        <v>0</v>
      </c>
      <c r="M55" s="78">
        <v>0</v>
      </c>
      <c r="N55" s="78">
        <v>0</v>
      </c>
    </row>
    <row r="56" spans="2:14">
      <c r="B56" t="s">
        <v>236</v>
      </c>
      <c r="D56" s="16"/>
      <c r="E56" s="16"/>
      <c r="F56" s="16"/>
      <c r="G56" s="16"/>
    </row>
    <row r="57" spans="2:14">
      <c r="B57" t="s">
        <v>250</v>
      </c>
      <c r="D57" s="16"/>
      <c r="E57" s="16"/>
      <c r="F57" s="16"/>
      <c r="G57" s="16"/>
    </row>
    <row r="58" spans="2:14">
      <c r="B58" t="s">
        <v>251</v>
      </c>
      <c r="D58" s="16"/>
      <c r="E58" s="16"/>
      <c r="F58" s="16"/>
      <c r="G58" s="16"/>
    </row>
    <row r="59" spans="2:14">
      <c r="B59" t="s">
        <v>252</v>
      </c>
      <c r="D59" s="16"/>
      <c r="E59" s="16"/>
      <c r="F59" s="16"/>
      <c r="G59" s="16"/>
    </row>
    <row r="60" spans="2:14">
      <c r="B60" t="s">
        <v>253</v>
      </c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3789776.2</v>
      </c>
      <c r="K11" s="7"/>
      <c r="L11" s="75">
        <v>9084.5000038011494</v>
      </c>
      <c r="M11" s="7"/>
      <c r="N11" s="76">
        <v>1</v>
      </c>
      <c r="O11" s="76">
        <v>2.7799999999999998E-2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3703229.82</v>
      </c>
      <c r="L12" s="81">
        <v>3404.9731036799999</v>
      </c>
      <c r="N12" s="80">
        <v>0.37480000000000002</v>
      </c>
      <c r="O12" s="80">
        <v>1.04E-2</v>
      </c>
    </row>
    <row r="13" spans="2:65">
      <c r="B13" s="79" t="s">
        <v>597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598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3703229.82</v>
      </c>
      <c r="L17" s="81">
        <v>3404.9731036799999</v>
      </c>
      <c r="N17" s="80">
        <v>0.37480000000000002</v>
      </c>
      <c r="O17" s="80">
        <v>1.04E-2</v>
      </c>
    </row>
    <row r="18" spans="2:15">
      <c r="B18" t="s">
        <v>599</v>
      </c>
      <c r="C18" t="s">
        <v>600</v>
      </c>
      <c r="D18" t="s">
        <v>100</v>
      </c>
      <c r="E18" t="s">
        <v>601</v>
      </c>
      <c r="F18" t="s">
        <v>528</v>
      </c>
      <c r="G18" t="s">
        <v>602</v>
      </c>
      <c r="H18" t="s">
        <v>210</v>
      </c>
      <c r="I18" t="s">
        <v>102</v>
      </c>
      <c r="J18" s="77">
        <v>380640.82</v>
      </c>
      <c r="K18" s="77">
        <v>60.4</v>
      </c>
      <c r="L18" s="77">
        <v>229.90705528000001</v>
      </c>
      <c r="M18" s="78">
        <v>1.1000000000000001E-3</v>
      </c>
      <c r="N18" s="78">
        <v>2.53E-2</v>
      </c>
      <c r="O18" s="78">
        <v>6.9999999999999999E-4</v>
      </c>
    </row>
    <row r="19" spans="2:15">
      <c r="B19" t="s">
        <v>603</v>
      </c>
      <c r="C19" t="s">
        <v>604</v>
      </c>
      <c r="D19" t="s">
        <v>100</v>
      </c>
      <c r="E19" t="s">
        <v>552</v>
      </c>
      <c r="F19" t="s">
        <v>528</v>
      </c>
      <c r="G19" t="s">
        <v>229</v>
      </c>
      <c r="H19" t="s">
        <v>605</v>
      </c>
      <c r="I19" t="s">
        <v>102</v>
      </c>
      <c r="J19" s="77">
        <v>3322589</v>
      </c>
      <c r="K19" s="77">
        <v>95.56</v>
      </c>
      <c r="L19" s="77">
        <v>3175.0660484</v>
      </c>
      <c r="M19" s="78">
        <v>0</v>
      </c>
      <c r="N19" s="78">
        <v>0.34949999999999998</v>
      </c>
      <c r="O19" s="78">
        <v>9.7000000000000003E-3</v>
      </c>
    </row>
    <row r="20" spans="2:15">
      <c r="B20" s="79" t="s">
        <v>258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229</v>
      </c>
      <c r="C21" t="s">
        <v>229</v>
      </c>
      <c r="D21" s="16"/>
      <c r="E21" s="16"/>
      <c r="F21" t="s">
        <v>229</v>
      </c>
      <c r="G21" t="s">
        <v>229</v>
      </c>
      <c r="I21" t="s">
        <v>229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234</v>
      </c>
      <c r="C22" s="16"/>
      <c r="D22" s="16"/>
      <c r="E22" s="16"/>
      <c r="J22" s="81">
        <v>86546.38</v>
      </c>
      <c r="L22" s="81">
        <v>5679.52690012115</v>
      </c>
      <c r="N22" s="80">
        <v>0.62519999999999998</v>
      </c>
      <c r="O22" s="80">
        <v>1.7399999999999999E-2</v>
      </c>
    </row>
    <row r="23" spans="2:15">
      <c r="B23" s="79" t="s">
        <v>597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I24" t="s">
        <v>229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598</v>
      </c>
      <c r="C25" s="16"/>
      <c r="D25" s="16"/>
      <c r="E25" s="16"/>
      <c r="J25" s="81">
        <v>0</v>
      </c>
      <c r="L25" s="81">
        <v>0</v>
      </c>
      <c r="N25" s="80">
        <v>0</v>
      </c>
      <c r="O25" s="80">
        <v>0</v>
      </c>
    </row>
    <row r="26" spans="2:15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I26" t="s">
        <v>229</v>
      </c>
      <c r="J26" s="77">
        <v>0</v>
      </c>
      <c r="K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92</v>
      </c>
      <c r="C27" s="16"/>
      <c r="D27" s="16"/>
      <c r="E27" s="16"/>
      <c r="J27" s="81">
        <v>86546.38</v>
      </c>
      <c r="L27" s="81">
        <v>5679.52690012115</v>
      </c>
      <c r="N27" s="80">
        <v>0.62519999999999998</v>
      </c>
      <c r="O27" s="80">
        <v>1.7399999999999999E-2</v>
      </c>
    </row>
    <row r="28" spans="2:15">
      <c r="B28" t="s">
        <v>606</v>
      </c>
      <c r="C28" t="s">
        <v>607</v>
      </c>
      <c r="D28" t="s">
        <v>123</v>
      </c>
      <c r="E28" t="s">
        <v>608</v>
      </c>
      <c r="F28" t="s">
        <v>528</v>
      </c>
      <c r="G28" t="s">
        <v>229</v>
      </c>
      <c r="H28" t="s">
        <v>605</v>
      </c>
      <c r="I28" t="s">
        <v>106</v>
      </c>
      <c r="J28" s="77">
        <v>1122</v>
      </c>
      <c r="K28" s="77">
        <v>20511</v>
      </c>
      <c r="L28" s="77">
        <v>880.03019807999999</v>
      </c>
      <c r="M28" s="78">
        <v>0</v>
      </c>
      <c r="N28" s="78">
        <v>9.69E-2</v>
      </c>
      <c r="O28" s="78">
        <v>2.7000000000000001E-3</v>
      </c>
    </row>
    <row r="29" spans="2:15">
      <c r="B29" t="s">
        <v>609</v>
      </c>
      <c r="C29" t="s">
        <v>610</v>
      </c>
      <c r="D29" t="s">
        <v>123</v>
      </c>
      <c r="E29" t="s">
        <v>611</v>
      </c>
      <c r="F29" t="s">
        <v>528</v>
      </c>
      <c r="G29" t="s">
        <v>229</v>
      </c>
      <c r="H29" t="s">
        <v>605</v>
      </c>
      <c r="I29" t="s">
        <v>106</v>
      </c>
      <c r="J29" s="77">
        <v>1576</v>
      </c>
      <c r="K29" s="77">
        <v>18802.400000000001</v>
      </c>
      <c r="L29" s="77">
        <v>1133.1499509759999</v>
      </c>
      <c r="M29" s="78">
        <v>0</v>
      </c>
      <c r="N29" s="78">
        <v>0.12470000000000001</v>
      </c>
      <c r="O29" s="78">
        <v>3.5000000000000001E-3</v>
      </c>
    </row>
    <row r="30" spans="2:15">
      <c r="B30" t="s">
        <v>612</v>
      </c>
      <c r="C30" t="s">
        <v>613</v>
      </c>
      <c r="D30" t="s">
        <v>123</v>
      </c>
      <c r="E30" t="s">
        <v>614</v>
      </c>
      <c r="F30" t="s">
        <v>528</v>
      </c>
      <c r="G30" t="s">
        <v>229</v>
      </c>
      <c r="H30" t="s">
        <v>605</v>
      </c>
      <c r="I30" t="s">
        <v>106</v>
      </c>
      <c r="J30" s="77">
        <v>83848.38</v>
      </c>
      <c r="K30" s="77">
        <v>1143.4599999999994</v>
      </c>
      <c r="L30" s="77">
        <v>3666.3467510651499</v>
      </c>
      <c r="M30" s="78">
        <v>0</v>
      </c>
      <c r="N30" s="78">
        <v>0.40360000000000001</v>
      </c>
      <c r="O30" s="78">
        <v>1.12E-2</v>
      </c>
    </row>
    <row r="31" spans="2:15">
      <c r="B31" s="79" t="s">
        <v>258</v>
      </c>
      <c r="C31" s="16"/>
      <c r="D31" s="16"/>
      <c r="E31" s="16"/>
      <c r="J31" s="81">
        <v>0</v>
      </c>
      <c r="L31" s="81">
        <v>0</v>
      </c>
      <c r="N31" s="80">
        <v>0</v>
      </c>
      <c r="O31" s="80">
        <v>0</v>
      </c>
    </row>
    <row r="32" spans="2:15">
      <c r="B32" t="s">
        <v>229</v>
      </c>
      <c r="C32" t="s">
        <v>229</v>
      </c>
      <c r="D32" s="16"/>
      <c r="E32" s="16"/>
      <c r="F32" t="s">
        <v>229</v>
      </c>
      <c r="G32" t="s">
        <v>229</v>
      </c>
      <c r="I32" t="s">
        <v>229</v>
      </c>
      <c r="J32" s="77">
        <v>0</v>
      </c>
      <c r="K32" s="77">
        <v>0</v>
      </c>
      <c r="L32" s="77">
        <v>0</v>
      </c>
      <c r="M32" s="78">
        <v>0</v>
      </c>
      <c r="N32" s="78">
        <v>0</v>
      </c>
      <c r="O32" s="78">
        <v>0</v>
      </c>
    </row>
    <row r="33" spans="2:5">
      <c r="B33" t="s">
        <v>236</v>
      </c>
      <c r="C33" s="16"/>
      <c r="D33" s="16"/>
      <c r="E33" s="16"/>
    </row>
    <row r="34" spans="2:5">
      <c r="B34" t="s">
        <v>250</v>
      </c>
      <c r="C34" s="16"/>
      <c r="D34" s="16"/>
      <c r="E34" s="16"/>
    </row>
    <row r="35" spans="2:5">
      <c r="B35" t="s">
        <v>251</v>
      </c>
      <c r="C35" s="16"/>
      <c r="D35" s="16"/>
      <c r="E35" s="16"/>
    </row>
    <row r="36" spans="2:5">
      <c r="B36" t="s">
        <v>252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512458</v>
      </c>
      <c r="H11" s="7"/>
      <c r="I11" s="75">
        <v>55.371166000000002</v>
      </c>
      <c r="J11" s="25"/>
      <c r="K11" s="76">
        <v>1</v>
      </c>
      <c r="L11" s="76">
        <v>2.0000000000000001E-4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512458</v>
      </c>
      <c r="I12" s="81">
        <v>55.371166000000002</v>
      </c>
      <c r="K12" s="80">
        <v>1</v>
      </c>
      <c r="L12" s="80">
        <v>2.0000000000000001E-4</v>
      </c>
    </row>
    <row r="13" spans="2:60">
      <c r="B13" s="79" t="s">
        <v>615</v>
      </c>
      <c r="D13" s="16"/>
      <c r="E13" s="16"/>
      <c r="G13" s="81">
        <v>512458</v>
      </c>
      <c r="I13" s="81">
        <v>55.371166000000002</v>
      </c>
      <c r="K13" s="80">
        <v>1</v>
      </c>
      <c r="L13" s="80">
        <v>2.0000000000000001E-4</v>
      </c>
    </row>
    <row r="14" spans="2:60">
      <c r="B14" t="s">
        <v>616</v>
      </c>
      <c r="C14" t="s">
        <v>617</v>
      </c>
      <c r="D14" t="s">
        <v>100</v>
      </c>
      <c r="E14" t="s">
        <v>618</v>
      </c>
      <c r="F14" t="s">
        <v>106</v>
      </c>
      <c r="G14" s="77">
        <v>88800</v>
      </c>
      <c r="H14" s="77">
        <v>17.600000000000001</v>
      </c>
      <c r="I14" s="77">
        <v>15.6288</v>
      </c>
      <c r="J14" s="78">
        <v>1.7000000000000001E-2</v>
      </c>
      <c r="K14" s="78">
        <v>0.2823</v>
      </c>
      <c r="L14" s="78">
        <v>0</v>
      </c>
    </row>
    <row r="15" spans="2:60">
      <c r="B15" t="s">
        <v>619</v>
      </c>
      <c r="C15" t="s">
        <v>620</v>
      </c>
      <c r="D15" t="s">
        <v>100</v>
      </c>
      <c r="E15" t="s">
        <v>448</v>
      </c>
      <c r="F15" t="s">
        <v>106</v>
      </c>
      <c r="G15" s="77">
        <v>20200</v>
      </c>
      <c r="H15" s="77">
        <v>2.2999999999999998</v>
      </c>
      <c r="I15" s="77">
        <v>0.46460000000000001</v>
      </c>
      <c r="J15" s="78">
        <v>5.7999999999999996E-3</v>
      </c>
      <c r="K15" s="78">
        <v>8.3999999999999995E-3</v>
      </c>
      <c r="L15" s="78">
        <v>0</v>
      </c>
    </row>
    <row r="16" spans="2:60">
      <c r="B16" t="s">
        <v>621</v>
      </c>
      <c r="C16" t="s">
        <v>622</v>
      </c>
      <c r="D16" t="s">
        <v>100</v>
      </c>
      <c r="E16" t="s">
        <v>623</v>
      </c>
      <c r="F16" t="s">
        <v>102</v>
      </c>
      <c r="G16" s="77">
        <v>24350</v>
      </c>
      <c r="H16" s="77">
        <v>2.5</v>
      </c>
      <c r="I16" s="77">
        <v>0.60875000000000001</v>
      </c>
      <c r="J16" s="78">
        <v>2.4799999999999999E-2</v>
      </c>
      <c r="K16" s="78">
        <v>1.0999999999999999E-2</v>
      </c>
      <c r="L16" s="78">
        <v>0</v>
      </c>
    </row>
    <row r="17" spans="2:12">
      <c r="B17" t="s">
        <v>624</v>
      </c>
      <c r="C17" t="s">
        <v>625</v>
      </c>
      <c r="D17" t="s">
        <v>100</v>
      </c>
      <c r="E17" t="s">
        <v>129</v>
      </c>
      <c r="F17" t="s">
        <v>106</v>
      </c>
      <c r="G17" s="77">
        <v>379108</v>
      </c>
      <c r="H17" s="77">
        <v>10.199999999999999</v>
      </c>
      <c r="I17" s="77">
        <v>38.669015999999999</v>
      </c>
      <c r="J17" s="78">
        <v>2.53E-2</v>
      </c>
      <c r="K17" s="78">
        <v>0.69840000000000002</v>
      </c>
      <c r="L17" s="78">
        <v>1E-4</v>
      </c>
    </row>
    <row r="18" spans="2:12">
      <c r="B18" s="79" t="s">
        <v>234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s="79" t="s">
        <v>626</v>
      </c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t="s">
        <v>236</v>
      </c>
      <c r="D21" s="16"/>
      <c r="E21" s="16"/>
    </row>
    <row r="22" spans="2:12">
      <c r="B22" t="s">
        <v>250</v>
      </c>
      <c r="D22" s="16"/>
      <c r="E22" s="16"/>
    </row>
    <row r="23" spans="2:12">
      <c r="B23" t="s">
        <v>251</v>
      </c>
      <c r="D23" s="16"/>
      <c r="E23" s="16"/>
    </row>
    <row r="24" spans="2:12">
      <c r="B24" t="s">
        <v>252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9D7A23-22F0-478E-8C06-B7B81871963C}"/>
</file>

<file path=customXml/itemProps2.xml><?xml version="1.0" encoding="utf-8"?>
<ds:datastoreItem xmlns:ds="http://schemas.openxmlformats.org/officeDocument/2006/customXml" ds:itemID="{01BFD1F6-6F0B-489C-94B2-33C6E44E798E}"/>
</file>

<file path=customXml/itemProps3.xml><?xml version="1.0" encoding="utf-8"?>
<ds:datastoreItem xmlns:ds="http://schemas.openxmlformats.org/officeDocument/2006/customXml" ds:itemID="{71CB6973-F64C-43AE-B810-5CB77E3AE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2023-10-18T03:58:36Z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