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אקסל נגיש\"/>
    </mc:Choice>
  </mc:AlternateContent>
  <bookViews>
    <workbookView xWindow="0" yWindow="105" windowWidth="24240" windowHeight="12585" tabRatio="96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I11" i="16" l="1"/>
  <c r="I10" i="16" s="1"/>
  <c r="B11" i="27" l="1"/>
  <c r="B12" i="27"/>
  <c r="B16" i="27"/>
  <c r="B15" i="27" s="1"/>
  <c r="B13" i="27"/>
  <c r="B14" i="27"/>
  <c r="B10" i="27" l="1"/>
  <c r="B9" i="27" s="1"/>
  <c r="C42" i="1" s="1"/>
</calcChain>
</file>

<file path=xl/sharedStrings.xml><?xml version="1.0" encoding="utf-8"?>
<sst xmlns="http://schemas.openxmlformats.org/spreadsheetml/2006/main" count="3657" uniqueCount="911">
  <si>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</si>
  <si>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</si>
  <si>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</si>
  <si>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</si>
  <si>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</si>
  <si>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</si>
  <si>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</si>
  <si>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</si>
  <si>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</si>
  <si>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</si>
  <si>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</si>
  <si>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</si>
  <si>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</si>
  <si>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</si>
  <si>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</si>
  <si>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</si>
  <si>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</si>
  <si>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</si>
  <si>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</si>
  <si>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</si>
  <si>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</si>
  <si>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</si>
  <si>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</si>
  <si>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</si>
  <si>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</si>
  <si>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</si>
  <si>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</si>
  <si>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</si>
  <si>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</si>
  <si>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</si>
  <si>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</si>
  <si>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</si>
  <si>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</si>
  <si>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</si>
  <si>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</si>
  <si>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</si>
  <si>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</si>
  <si>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</si>
  <si>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</si>
  <si>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</si>
  <si>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</si>
  <si>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</si>
  <si>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</si>
  <si>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</si>
  <si>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</si>
  <si>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</si>
  <si>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</si>
  <si>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</si>
  <si>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</si>
  <si>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</si>
  <si>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</si>
  <si>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</si>
  <si>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</si>
  <si>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</si>
  <si>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</si>
  <si>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</si>
  <si>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</si>
  <si>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</si>
  <si>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</si>
  <si>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</si>
  <si>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</si>
  <si>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</si>
  <si>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</si>
  <si>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</si>
  <si>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</si>
  <si>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</si>
  <si>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</si>
  <si>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</si>
  <si>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</si>
  <si>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</si>
  <si>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</si>
  <si>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</si>
  <si>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</si>
  <si>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</si>
  <si>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</si>
  <si>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</si>
  <si>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</si>
  <si>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</si>
  <si>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</si>
  <si>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</si>
  <si>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</si>
  <si>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</si>
  <si>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</si>
  <si>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</si>
  <si>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</si>
  <si>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</si>
  <si>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</si>
  <si>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</si>
  <si>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</si>
  <si>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</si>
  <si>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</si>
  <si>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</si>
  <si>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</si>
  <si>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</si>
  <si>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</si>
  <si>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</si>
  <si>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</si>
  <si>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</si>
  <si>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</si>
  <si>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</si>
  <si>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</si>
  <si>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</si>
  <si>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</si>
  <si>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</si>
  <si>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</si>
  <si>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</si>
  <si>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</si>
  <si>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</si>
  <si>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</si>
  <si>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</si>
  <si>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</si>
  <si>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</si>
  <si>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</si>
  <si>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</si>
  <si>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</si>
  <si>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</si>
  <si>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</si>
  <si>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</si>
  <si>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</si>
  <si>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</si>
  <si>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</si>
  <si>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</si>
  <si>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</si>
  <si>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</si>
  <si>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</si>
  <si>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</si>
  <si>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</si>
  <si>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</si>
  <si>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</si>
  <si>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</si>
  <si>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</si>
  <si>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</si>
  <si>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</si>
  <si>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</si>
  <si>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</si>
  <si>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</si>
  <si>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</si>
  <si>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</si>
  <si>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</si>
  <si>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</si>
  <si>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</si>
  <si>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</si>
  <si>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</si>
  <si>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</si>
  <si>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</si>
  <si>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</si>
  <si>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</si>
  <si>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</si>
  <si>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</si>
  <si>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</si>
  <si>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</si>
  <si>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</si>
  <si>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</si>
  <si>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</si>
  <si>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</si>
  <si>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</si>
  <si>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</si>
  <si>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</si>
  <si>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</si>
  <si>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</si>
  <si>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</si>
  <si>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</si>
  <si>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</si>
  <si>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</si>
  <si>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</si>
  <si>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</si>
  <si>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</si>
  <si>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</si>
  <si>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</si>
  <si>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</si>
  <si>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</si>
  <si>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</si>
  <si>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</si>
  <si>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</si>
  <si>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</si>
  <si>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</si>
  <si>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</si>
  <si>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</si>
  <si>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</si>
  <si>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</si>
  <si>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</si>
  <si>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</si>
  <si>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</si>
  <si>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</si>
  <si>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</si>
  <si>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</si>
  <si>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</si>
  <si>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</si>
  <si>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</si>
  <si>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</si>
  <si>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</si>
  <si>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</si>
  <si>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</si>
  <si>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</si>
  <si>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</si>
  <si>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</si>
  <si>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</si>
  <si>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הכשרה מניות</t>
  </si>
  <si>
    <t>הכשרה מניות-(חדש</t>
  </si>
  <si>
    <t>58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</si>
  <si>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</si>
  <si>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</si>
  <si>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</si>
  <si>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</si>
  <si>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</si>
  <si>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</si>
  <si>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</si>
  <si>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</si>
  <si>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</si>
  <si>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</si>
  <si>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</si>
  <si>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</si>
  <si>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עו'ש(לקבל)- בנק מזרחי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</si>
  <si>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</si>
  <si>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</si>
  <si>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</si>
  <si>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</si>
  <si>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</si>
  <si>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</si>
  <si>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</si>
  <si>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</si>
  <si>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דולר -20001(לקבל)- בנק מזרחי</t>
  </si>
  <si>
    <t>דולר -20001(לשלם)-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</si>
  <si>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</si>
  <si>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</si>
  <si>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</si>
  <si>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</si>
  <si>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</si>
  <si>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</si>
  <si>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</si>
  <si>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</si>
  <si>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</si>
  <si>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</si>
  <si>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</si>
  <si>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</si>
  <si>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</si>
  <si>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</si>
  <si>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</si>
  <si>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</si>
  <si>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</si>
  <si>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412- בנק ישראל- מק"מ</t>
  </si>
  <si>
    <t>8220410</t>
  </si>
  <si>
    <t>RF</t>
  </si>
  <si>
    <t>28/04/21</t>
  </si>
  <si>
    <t>מ.ק.מ.  512- בנק ישראל- מק"מ</t>
  </si>
  <si>
    <t>8220519</t>
  </si>
  <si>
    <t>11/05/21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</si>
  <si>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</si>
  <si>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</si>
  <si>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</si>
  <si>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</si>
  <si>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</si>
  <si>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</si>
  <si>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</si>
  <si>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</si>
  <si>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</si>
  <si>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</si>
  <si>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</si>
  <si>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</si>
  <si>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</si>
  <si>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</si>
  <si>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</si>
  <si>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או.פי.סי אנרגיה- או.פי.סי אנרגיה</t>
  </si>
  <si>
    <t>1141571</t>
  </si>
  <si>
    <t>514401702</t>
  </si>
  <si>
    <t>אנרגיה</t>
  </si>
  <si>
    <t>אורמת טכנו- אורמת טכנו</t>
  </si>
  <si>
    <t>1134402</t>
  </si>
  <si>
    <t>880326081</t>
  </si>
  <si>
    <t>אנרגיה מתחדשת</t>
  </si>
  <si>
    <t>אנרג'יקס- אנרג'יקס</t>
  </si>
  <si>
    <t>1123355</t>
  </si>
  <si>
    <t>513901371</t>
  </si>
  <si>
    <t>פניקס    1- הפניקס</t>
  </si>
  <si>
    <t>767012</t>
  </si>
  <si>
    <t>520017450</t>
  </si>
  <si>
    <t>ביטוח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</si>
  <si>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</si>
  <si>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</si>
  <si>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</si>
  <si>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</si>
  <si>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</si>
  <si>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</si>
  <si>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</si>
  <si>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</si>
  <si>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</si>
  <si>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</si>
  <si>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בנייה</t>
  </si>
  <si>
    <t>בינלאומי 5- בינלאומי</t>
  </si>
  <si>
    <t>593038</t>
  </si>
  <si>
    <t>520029083</t>
  </si>
  <si>
    <t>בנקים</t>
  </si>
  <si>
    <t>דיסקונט- דיסקונט</t>
  </si>
  <si>
    <t>691212</t>
  </si>
  <si>
    <t>520007030</t>
  </si>
  <si>
    <t>לאומי- לאומי</t>
  </si>
  <si>
    <t>604611</t>
  </si>
  <si>
    <t>520018078</t>
  </si>
  <si>
    <t>מזרחי- מזרחי טפחות</t>
  </si>
  <si>
    <t>695437</t>
  </si>
  <si>
    <t>520000522</t>
  </si>
  <si>
    <t>פועלים</t>
  </si>
  <si>
    <t>662577</t>
  </si>
  <si>
    <t>520000118</t>
  </si>
  <si>
    <t>חברה לישראל- חברה לישראל</t>
  </si>
  <si>
    <t>576017</t>
  </si>
  <si>
    <t>520028010</t>
  </si>
  <si>
    <t>השקעה ואחזקות</t>
  </si>
  <si>
    <t>איי.סי.אל- איי.סי.אל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</si>
  <si>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</si>
  <si>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</si>
  <si>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</si>
  <si>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</si>
  <si>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</si>
  <si>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</si>
  <si>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</si>
  <si>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</t>
  </si>
  <si>
    <t>1084557</t>
  </si>
  <si>
    <t>511812463</t>
  </si>
  <si>
    <t>שטראוס- שטראוס גרופ</t>
  </si>
  <si>
    <t>746016</t>
  </si>
  <si>
    <t>520003781</t>
  </si>
  <si>
    <t>מזון</t>
  </si>
  <si>
    <t>אלוני חץ- אלוני חץ</t>
  </si>
  <si>
    <t>390013</t>
  </si>
  <si>
    <t>520038506</t>
  </si>
  <si>
    <t>נדלן מניב בישראל</t>
  </si>
  <si>
    <t>אמות- אמות</t>
  </si>
  <si>
    <t>1097278</t>
  </si>
  <si>
    <t>520026683</t>
  </si>
  <si>
    <t>ביג</t>
  </si>
  <si>
    <t>1097260</t>
  </si>
  <si>
    <t>513623314</t>
  </si>
  <si>
    <t>מבני תעשיה- מבנה נדל"ן (כ.ד)</t>
  </si>
  <si>
    <t>226019</t>
  </si>
  <si>
    <t>520024126</t>
  </si>
  <si>
    <t>טבע- טבע</t>
  </si>
  <si>
    <t>629014</t>
  </si>
  <si>
    <t>520013954</t>
  </si>
  <si>
    <t>פארמה</t>
  </si>
  <si>
    <t>מיטרוניקס</t>
  </si>
  <si>
    <t>1091065</t>
  </si>
  <si>
    <t>511527202</t>
  </si>
  <si>
    <t>רובוטיקה ותלת מימד</t>
  </si>
  <si>
    <t>שופרסל- שופרסל</t>
  </si>
  <si>
    <t>777037</t>
  </si>
  <si>
    <t>520022732</t>
  </si>
  <si>
    <t>רשתות שיווק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</si>
  <si>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</si>
  <si>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</si>
  <si>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</si>
  <si>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</si>
  <si>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</si>
  <si>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</si>
  <si>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</si>
  <si>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פז נפט- פז חברת הנפט</t>
  </si>
  <si>
    <t>1100007</t>
  </si>
  <si>
    <t>510216054</t>
  </si>
  <si>
    <t>אנלייט אנרגיה- אנלייט אנרגיה</t>
  </si>
  <si>
    <t>720011</t>
  </si>
  <si>
    <t>520041146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</si>
  <si>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</si>
  <si>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</si>
  <si>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</si>
  <si>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</si>
  <si>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</si>
  <si>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</si>
  <si>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</si>
  <si>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</si>
  <si>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520007469</t>
  </si>
  <si>
    <t>אפריקה מגורים</t>
  </si>
  <si>
    <t>1097948</t>
  </si>
  <si>
    <t>520034760</t>
  </si>
  <si>
    <t>דמרי- דמרי</t>
  </si>
  <si>
    <t>1090315</t>
  </si>
  <si>
    <t>511399388</t>
  </si>
  <si>
    <t>פיבי- פיבי</t>
  </si>
  <si>
    <t>763011</t>
  </si>
  <si>
    <t>520029026</t>
  </si>
  <si>
    <t>אלקו- אלקו</t>
  </si>
  <si>
    <t>694034</t>
  </si>
  <si>
    <t>520025370</t>
  </si>
  <si>
    <t>קנון- קנון הולדינגס</t>
  </si>
  <si>
    <t>1134139</t>
  </si>
  <si>
    <t>1635</t>
  </si>
  <si>
    <t>דלק קבוצה- דלק קבוצה</t>
  </si>
  <si>
    <t>1084128</t>
  </si>
  <si>
    <t>520044322</t>
  </si>
  <si>
    <t>חיפושי נפט וגז</t>
  </si>
  <si>
    <t>דלק קד יהש- דלק קידוחים יהש</t>
  </si>
  <si>
    <t>475020</t>
  </si>
  <si>
    <t>550013098</t>
  </si>
  <si>
    <t>רציו   יהש- רציו יהש</t>
  </si>
  <si>
    <t>394015</t>
  </si>
  <si>
    <t>550012777</t>
  </si>
  <si>
    <t>פתאל החזקות- פתאל החזקות</t>
  </si>
  <si>
    <t>1143429</t>
  </si>
  <si>
    <t>512607888</t>
  </si>
  <si>
    <t>מלונאות ותיירות</t>
  </si>
  <si>
    <t>אלקטרה נדלן- אלקטרה נדל"ן</t>
  </si>
  <si>
    <t>1094044</t>
  </si>
  <si>
    <t>510607328</t>
  </si>
  <si>
    <t>נדלן מניב בחו"ל</t>
  </si>
  <si>
    <t>בראק אן וי- בראק אן וי</t>
  </si>
  <si>
    <t>1121607</t>
  </si>
  <si>
    <t>34250659</t>
  </si>
  <si>
    <t>סאמיט</t>
  </si>
  <si>
    <t>1081686</t>
  </si>
  <si>
    <t>520043720</t>
  </si>
  <si>
    <t>מגה אור(דיבידנד לקבל)- מגה אור</t>
  </si>
  <si>
    <t>1104488</t>
  </si>
  <si>
    <t>513257873</t>
  </si>
  <si>
    <t>אודיוקודס- אודיוקודס</t>
  </si>
  <si>
    <t>1082965</t>
  </si>
  <si>
    <t>520044132</t>
  </si>
  <si>
    <t>ציוד תקשורת</t>
  </si>
  <si>
    <t>אלקטריאון</t>
  </si>
  <si>
    <t>368019</t>
  </si>
  <si>
    <t>520038126</t>
  </si>
  <si>
    <t>ג'נסל</t>
  </si>
  <si>
    <t>1169689</t>
  </si>
  <si>
    <t>514579887</t>
  </si>
  <si>
    <t>פוקס- פוקס</t>
  </si>
  <si>
    <t>1087022</t>
  </si>
  <si>
    <t>512157603</t>
  </si>
  <si>
    <t>מטריקס- מטריקס</t>
  </si>
  <si>
    <t>445015</t>
  </si>
  <si>
    <t>520039413</t>
  </si>
  <si>
    <t>שרותי מידע</t>
  </si>
  <si>
    <t>פורמולה- פורמולה מערכות</t>
  </si>
  <si>
    <t>256016</t>
  </si>
  <si>
    <t>520036690</t>
  </si>
  <si>
    <t>דנאל כא- דנאל כא</t>
  </si>
  <si>
    <t>314013</t>
  </si>
  <si>
    <t>520037565</t>
  </si>
  <si>
    <t>שרותים</t>
  </si>
  <si>
    <t>אלטשולר שחם גמל- אלטשולר שחם גמל ופנסיה בע"מ</t>
  </si>
  <si>
    <t>1159037</t>
  </si>
  <si>
    <t>513173393</t>
  </si>
  <si>
    <t>שרותים פיננסים</t>
  </si>
  <si>
    <t>ישראכרט- ישראכרט</t>
  </si>
  <si>
    <t>1157403</t>
  </si>
  <si>
    <t>510706153</t>
  </si>
  <si>
    <t>סאפינס</t>
  </si>
  <si>
    <t>1087659</t>
  </si>
  <si>
    <t>1146</t>
  </si>
  <si>
    <t>סלקום</t>
  </si>
  <si>
    <t>1101534</t>
  </si>
  <si>
    <t>511930125</t>
  </si>
  <si>
    <t>פרטנר- פרטנר</t>
  </si>
  <si>
    <t>1083484</t>
  </si>
  <si>
    <t>520044314</t>
  </si>
  <si>
    <t>סה"כ מניות היתר</t>
  </si>
  <si>
    <t>סקודיקס- סקודיקס</t>
  </si>
  <si>
    <t>1178490</t>
  </si>
  <si>
    <t>513973297</t>
  </si>
  <si>
    <t>אלקטרוניקה ואופטיקה</t>
  </si>
  <si>
    <t>ארקו קורפ</t>
  </si>
  <si>
    <t>1170901</t>
  </si>
  <si>
    <t>3535148</t>
  </si>
  <si>
    <t>אופל בלאנס- אופל בלאנס השקעות בע"מ</t>
  </si>
  <si>
    <t>1094986</t>
  </si>
  <si>
    <t>513734566</t>
  </si>
  <si>
    <t>אשראי חוץ בנקאי</t>
  </si>
  <si>
    <t>ברקת- ברקת קפיטל</t>
  </si>
  <si>
    <t>1178276</t>
  </si>
  <si>
    <t>515187326</t>
  </si>
  <si>
    <t>חג'ג' נדל"ן- חג'ג' נדלן</t>
  </si>
  <si>
    <t>823013</t>
  </si>
  <si>
    <t>520033309</t>
  </si>
  <si>
    <t>רימון- רימון</t>
  </si>
  <si>
    <t>1178722</t>
  </si>
  <si>
    <t>512467994</t>
  </si>
  <si>
    <t>איי ספאק 1- איי ספאק</t>
  </si>
  <si>
    <t>1179589</t>
  </si>
  <si>
    <t>516247772</t>
  </si>
  <si>
    <t>איי.איי.אם. יהש</t>
  </si>
  <si>
    <t>1171230</t>
  </si>
  <si>
    <t>540299518</t>
  </si>
  <si>
    <t>השקעות במדעי החיים</t>
  </si>
  <si>
    <t>אלמדה יהש</t>
  </si>
  <si>
    <t>1168962</t>
  </si>
  <si>
    <t>540296795</t>
  </si>
  <si>
    <t>נאוויטס פטר יהש- נאוויטס פטרו</t>
  </si>
  <si>
    <t>1141969</t>
  </si>
  <si>
    <t>550263107</t>
  </si>
  <si>
    <t>רציו פטרוליום יהש- רציו פטרוליום</t>
  </si>
  <si>
    <t>1139864</t>
  </si>
  <si>
    <t>550268411</t>
  </si>
  <si>
    <t>בית שמש- מנועי בית שמש</t>
  </si>
  <si>
    <t>1081561</t>
  </si>
  <si>
    <t>520043480</t>
  </si>
  <si>
    <t>מתכת ומוצרי בניה</t>
  </si>
  <si>
    <t>נורסטאר החזקות- נורסטאר החזקות</t>
  </si>
  <si>
    <t>723007</t>
  </si>
  <si>
    <t>44528798375</t>
  </si>
  <si>
    <t>מגוריט- מגוריט</t>
  </si>
  <si>
    <t>1139195</t>
  </si>
  <si>
    <t>515434074</t>
  </si>
  <si>
    <t>פליינג ספארק- פליינג ספארק</t>
  </si>
  <si>
    <t>1173582</t>
  </si>
  <si>
    <t>515259307</t>
  </si>
  <si>
    <t>פודטק</t>
  </si>
  <si>
    <t>הייקון מערכות- הייקון מערכות בע"מ</t>
  </si>
  <si>
    <t>1169945</t>
  </si>
  <si>
    <t>514347160</t>
  </si>
  <si>
    <t>פורסייט- פורסייט אוטונומס</t>
  </si>
  <si>
    <t>199018</t>
  </si>
  <si>
    <t>520036062</t>
  </si>
  <si>
    <t>סה"כ call 001 אופציות</t>
  </si>
  <si>
    <t>Rada Electronic Industries</t>
  </si>
  <si>
    <t>IL0010826506</t>
  </si>
  <si>
    <t>NASDAQ</t>
  </si>
  <si>
    <t>בלומברג</t>
  </si>
  <si>
    <t>5204</t>
  </si>
  <si>
    <t>AEROSPACE &amp; DEFENSE</t>
  </si>
  <si>
    <t>INMODE- INMODEMD</t>
  </si>
  <si>
    <t>IL0011595993</t>
  </si>
  <si>
    <t>5297</t>
  </si>
  <si>
    <t>Health Care Equip &amp; Services</t>
  </si>
  <si>
    <t>KORNIT DIGITAL-KRNT</t>
  </si>
  <si>
    <t>IL0011216723</t>
  </si>
  <si>
    <t>NYSE</t>
  </si>
  <si>
    <t>1564</t>
  </si>
  <si>
    <t>INDUSTRIAL</t>
  </si>
  <si>
    <t>HIPPO HOLDINGS INC- HIPPO HOLDINGS INC</t>
  </si>
  <si>
    <t>US4335391037</t>
  </si>
  <si>
    <t>5299</t>
  </si>
  <si>
    <t>Insurance</t>
  </si>
  <si>
    <t>CYBER ARK</t>
  </si>
  <si>
    <t>IL0011334468</t>
  </si>
  <si>
    <t>5265</t>
  </si>
  <si>
    <t>Software &amp; Services</t>
  </si>
  <si>
    <t>PERION NETWORK</t>
  </si>
  <si>
    <t>IL0010958192</t>
  </si>
  <si>
    <t>5277</t>
  </si>
  <si>
    <t>REE  Automotive - בנאמנות- REE</t>
  </si>
  <si>
    <t>IL0011786154</t>
  </si>
  <si>
    <t>514557339</t>
  </si>
  <si>
    <t>TABOOLA- TABOOLA</t>
  </si>
  <si>
    <t>KYG493921061</t>
  </si>
  <si>
    <t>רויטרס</t>
  </si>
  <si>
    <t>513870683</t>
  </si>
  <si>
    <t>WIX -  WIX.COM- WIX.COM</t>
  </si>
  <si>
    <t>IL0011301780</t>
  </si>
  <si>
    <t>2275</t>
  </si>
  <si>
    <t>V - VISA INC-CLASS- VISA</t>
  </si>
  <si>
    <t>US92826C8394</t>
  </si>
  <si>
    <t>5089</t>
  </si>
  <si>
    <t>Consumer Durables &amp; Apparel</t>
  </si>
  <si>
    <t>Centene Coporation</t>
  </si>
  <si>
    <t>US15135B1017</t>
  </si>
  <si>
    <t>4885</t>
  </si>
  <si>
    <t>Johnson &amp; Johnson- JOHNSON &amp; JOHNSON</t>
  </si>
  <si>
    <t>US4781601046</t>
  </si>
  <si>
    <t>FB - FACEBOOK</t>
  </si>
  <si>
    <t>US30303M1027</t>
  </si>
  <si>
    <t>5097</t>
  </si>
  <si>
    <t>Media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</si>
  <si>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</si>
  <si>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</si>
  <si>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</si>
  <si>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</si>
  <si>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</si>
  <si>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</si>
  <si>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</si>
  <si>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</si>
  <si>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TSM - TAIWAN SEMICONDUCTOR- TAIWAN SEMI</t>
  </si>
  <si>
    <t>us8740391003</t>
  </si>
  <si>
    <t>5088</t>
  </si>
  <si>
    <t>Semiconductors &amp; Semicon Equip</t>
  </si>
  <si>
    <t>ALIBABA GROUP H</t>
  </si>
  <si>
    <t>US01609W1027</t>
  </si>
  <si>
    <t>4806</t>
  </si>
  <si>
    <t>MSFT -  MICROSOFT- MICROSOFT</t>
  </si>
  <si>
    <t>us5949181045</t>
  </si>
  <si>
    <t>5083</t>
  </si>
  <si>
    <t>NINTENDO CO- NINTENDO</t>
  </si>
  <si>
    <t>US6544453037</t>
  </si>
  <si>
    <t>5228</t>
  </si>
  <si>
    <t>Varonis Systems</t>
  </si>
  <si>
    <t>US9222801022</t>
  </si>
  <si>
    <t>5264</t>
  </si>
  <si>
    <t>GOOG GOOGLE C Class- GOOGLE</t>
  </si>
  <si>
    <t>US02079K1079</t>
  </si>
  <si>
    <t>960</t>
  </si>
  <si>
    <t>Technology Hardware &amp; Equip</t>
  </si>
  <si>
    <t>סה"כ שמחקות מדדי מניות בישראל</t>
  </si>
  <si>
    <t>הראל סל (4A) ת"א 90</t>
  </si>
  <si>
    <t>1148931</t>
  </si>
  <si>
    <t>511776783</t>
  </si>
  <si>
    <t>מניות</t>
  </si>
  <si>
    <t>הראל סל (A4) תא נדלן- הראל קרנות מדד</t>
  </si>
  <si>
    <t>1148964</t>
  </si>
  <si>
    <t>MTF סל (4A) ת"א 90- מגדל קרנות נאמנות</t>
  </si>
  <si>
    <t>1150259</t>
  </si>
  <si>
    <t>511303661</t>
  </si>
  <si>
    <t>פסגות ETF תא 35- פסגות קרנות מדד</t>
  </si>
  <si>
    <t>1148790</t>
  </si>
  <si>
    <t>513765339</t>
  </si>
  <si>
    <t>קסם ETF ביטוח מניות והמירים- קסם קרנות נאמנות</t>
  </si>
  <si>
    <t>1146125</t>
  </si>
  <si>
    <t>510938608</t>
  </si>
  <si>
    <t>סה"כ שמחקות מדדי מניות בחו"ל</t>
  </si>
  <si>
    <t>הראל NASDAQ100</t>
  </si>
  <si>
    <t>1149038</t>
  </si>
  <si>
    <t>הראל S&amp;P500 מנוטרל- הראל קרנות מדד</t>
  </si>
  <si>
    <t>1149137</t>
  </si>
  <si>
    <t>מור סל S&amp;P 500 מנוטרלת מט"ח- מור קרנות נאמנות</t>
  </si>
  <si>
    <t>1165828</t>
  </si>
  <si>
    <t>514884485</t>
  </si>
  <si>
    <t>פסגות NDX 100 (4A)ETF מנוטרלת מט"ח- פסגות קרנות מדד</t>
  </si>
  <si>
    <t>1149822</t>
  </si>
  <si>
    <t>פסגות S&amp;P 500 מנוטרלת מט"ח- פסגות קרנות מדד</t>
  </si>
  <si>
    <t>1148436</t>
  </si>
  <si>
    <t>פסגות S&amp;P500</t>
  </si>
  <si>
    <t>1148162</t>
  </si>
  <si>
    <t>קסם ETF (4D) אינדקס מפעילי בורסות עולמיות- קסם קרנות נאמנות</t>
  </si>
  <si>
    <t>1175207</t>
  </si>
  <si>
    <t>קסם MSCI EM (D4) ETF- קסם קרנות נאמנות</t>
  </si>
  <si>
    <t>1145812</t>
  </si>
  <si>
    <t>קסם NASDAQ100</t>
  </si>
  <si>
    <t>1146505</t>
  </si>
  <si>
    <t>קסם S&amp;P 500 (4A) ETF מנוטרלת- קסם קרנות נאמנות</t>
  </si>
  <si>
    <t>1146604</t>
  </si>
  <si>
    <t>קסם S&amp;P500</t>
  </si>
  <si>
    <t>1146471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</si>
  <si>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</si>
  <si>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</si>
  <si>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</si>
  <si>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</si>
  <si>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DAXEX  GY - DAX- ISHARES</t>
  </si>
  <si>
    <t>DE0005933931</t>
  </si>
  <si>
    <t>FWB</t>
  </si>
  <si>
    <t>4601</t>
  </si>
  <si>
    <t>Other</t>
  </si>
  <si>
    <t>IWM - RUSSELL 2000- ISHARES</t>
  </si>
  <si>
    <t>US4642876555</t>
  </si>
  <si>
    <t>XLU- UTILITIES SELEC</t>
  </si>
  <si>
    <t>US81369Y8865</t>
  </si>
  <si>
    <t>4640</t>
  </si>
  <si>
    <t>Global X China Clean Energy ETF</t>
  </si>
  <si>
    <t>HK0000562667</t>
  </si>
  <si>
    <t>5249</t>
  </si>
  <si>
    <t>SOXX - SEMICONDUCTOR- BlackRock</t>
  </si>
  <si>
    <t>US4642875235</t>
  </si>
  <si>
    <t>2235</t>
  </si>
  <si>
    <t>GLOBAL X</t>
  </si>
  <si>
    <t>US37954Y6730</t>
  </si>
  <si>
    <t>5099</t>
  </si>
  <si>
    <t>GLOBAL X -CLOUD COMPUTING</t>
  </si>
  <si>
    <t>US37954Y4420</t>
  </si>
  <si>
    <t>GLOBAL X -Telemedicine &amp; Digital Health</t>
  </si>
  <si>
    <t>US37954Y2853</t>
  </si>
  <si>
    <t>Invesco China Technology</t>
  </si>
  <si>
    <t>US46138E8003</t>
  </si>
  <si>
    <t>1290</t>
  </si>
  <si>
    <t>QQQQ - Nasdaq 100- INVESCO POWERSHARES</t>
  </si>
  <si>
    <t>US46090E1038</t>
  </si>
  <si>
    <t>FXI - CHINA 50- ISHARES</t>
  </si>
  <si>
    <t>US4642871846</t>
  </si>
  <si>
    <t>ISHARES EURO STOXX BANK 30-15- ISHARES</t>
  </si>
  <si>
    <t>DE0006289309</t>
  </si>
  <si>
    <t>iShares Healthcare Innovation</t>
  </si>
  <si>
    <t>IE00BYZK4776</t>
  </si>
  <si>
    <t>iShares MSCI Singapore</t>
  </si>
  <si>
    <t>US46434G7806</t>
  </si>
  <si>
    <t>ISHARES S&amp;P 500- ISHARES</t>
  </si>
  <si>
    <t>US4642872000</t>
  </si>
  <si>
    <t>JETS ETF- JETS</t>
  </si>
  <si>
    <t>US26922A8421</t>
  </si>
  <si>
    <t>4992</t>
  </si>
  <si>
    <t>CSI-KWEB CHINA</t>
  </si>
  <si>
    <t>US5007673065</t>
  </si>
  <si>
    <t>4868</t>
  </si>
  <si>
    <t>HEALTH CARE XLV- STATE STREET-SPDRS</t>
  </si>
  <si>
    <t>us81369y2090</t>
  </si>
  <si>
    <t>REAL ESTATE SEL-XLRE</t>
  </si>
  <si>
    <t>US81369Y8600</t>
  </si>
  <si>
    <t>SPY - S&amp;P 500</t>
  </si>
  <si>
    <t>US78462F1030</t>
  </si>
  <si>
    <t>XLE - Energy Select- STATE STREET-SPDRS</t>
  </si>
  <si>
    <t>us81369y5069</t>
  </si>
  <si>
    <t>XLF - Financial Select- STATE STREET-SPDRS</t>
  </si>
  <si>
    <t>US81369Y6059</t>
  </si>
  <si>
    <t>VANGURUARD INFO</t>
  </si>
  <si>
    <t>US92204A7028</t>
  </si>
  <si>
    <t>4922</t>
  </si>
  <si>
    <t>WISDOMTREE INDIA</t>
  </si>
  <si>
    <t>US97717W4226</t>
  </si>
  <si>
    <t>3115</t>
  </si>
  <si>
    <t>XTRACKERS CSI300 SWAP</t>
  </si>
  <si>
    <t>LU0779800910</t>
  </si>
  <si>
    <t>5246</t>
  </si>
  <si>
    <t>סה"כ שמחקות מדדים אחרים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</si>
  <si>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</si>
  <si>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</si>
  <si>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</si>
  <si>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</si>
  <si>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</si>
  <si>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ilAA+</t>
  </si>
  <si>
    <t>ASHOKA INDIA OPPORTUNITIES</t>
  </si>
  <si>
    <t>IE00BH3N4915</t>
  </si>
  <si>
    <t>5223</t>
  </si>
  <si>
    <t>לא מדורג</t>
  </si>
  <si>
    <t>ATONRA SICAV</t>
  </si>
  <si>
    <t>LU2170994714</t>
  </si>
  <si>
    <t>5229</t>
  </si>
  <si>
    <t>INVESCO GRETER CHINA</t>
  </si>
  <si>
    <t>LU0100600369</t>
  </si>
  <si>
    <t>5224</t>
  </si>
  <si>
    <t>SCHRODER INT GREAT CHINA-SISGRCC LX</t>
  </si>
  <si>
    <t>LU0140637140</t>
  </si>
  <si>
    <t>5105</t>
  </si>
  <si>
    <t>סה"כ כתבי אופציות בישראל</t>
  </si>
  <si>
    <t>סקודיקס אופצייה 1 30/01/25- סקודיקס</t>
  </si>
  <si>
    <t>1178508</t>
  </si>
  <si>
    <t>אייספאק 1  אפ 1_10/12/2023- איי ספאק</t>
  </si>
  <si>
    <t>1179613</t>
  </si>
  <si>
    <t>אלמדה  אופציה 1 5/4/22</t>
  </si>
  <si>
    <t>1168970</t>
  </si>
  <si>
    <t>אלמדה  אופציה 2 10/10/23</t>
  </si>
  <si>
    <t>1168988</t>
  </si>
  <si>
    <t>פליינג ספרק אופציה 1 04/03/2024- פליינג ספארק</t>
  </si>
  <si>
    <t>1173590</t>
  </si>
  <si>
    <t>קבסיר  אופציה 1 31/08/23- קבסיר אדיוקיישן</t>
  </si>
  <si>
    <t>1173152</t>
  </si>
  <si>
    <t>סה"כ כתבי אופציה בחו"ל</t>
  </si>
  <si>
    <t>סה"כ מדדים כולל מניות</t>
  </si>
  <si>
    <t>סה"כ ש"ח/מט"ח</t>
  </si>
  <si>
    <t>סה"כ ריבית</t>
  </si>
  <si>
    <t>SPXW PUT 3650 31/12/21</t>
  </si>
  <si>
    <t>BBG00YMK8B94</t>
  </si>
  <si>
    <t>SPXW PUT 3900 30/11/21</t>
  </si>
  <si>
    <t>BBG0118QBY76</t>
  </si>
  <si>
    <t>סה"כ מטבע</t>
  </si>
  <si>
    <t>סה"כ סחורות</t>
  </si>
  <si>
    <t>DAX - DFWZ1 - 17/12/2021</t>
  </si>
  <si>
    <t>DE000C58X4H8</t>
  </si>
  <si>
    <t>FTSE100-Z Z1-17/12/21</t>
  </si>
  <si>
    <t>GB00J92FML25</t>
  </si>
  <si>
    <t>FUT VAL EUR HSB -רוו"ה מח</t>
  </si>
  <si>
    <t>333740</t>
  </si>
  <si>
    <t>FUT VAL EUR HSBC - רוו"ה מחוזים</t>
  </si>
  <si>
    <t>FUT VAL USD - רוו"ה מחוזים</t>
  </si>
  <si>
    <t>415349</t>
  </si>
  <si>
    <t>MINI NASDAQ-NQZ1- 17/12/2021</t>
  </si>
  <si>
    <t>BBG00X7L5CF5</t>
  </si>
  <si>
    <t>S&amp;P500 E-MINI -ESZ1-17/12/2021</t>
  </si>
  <si>
    <t>BBG00X7L5C47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</si>
  <si>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</si>
  <si>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</si>
  <si>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</si>
  <si>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</si>
  <si>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</si>
  <si>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</si>
  <si>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</si>
  <si>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</si>
  <si>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</si>
  <si>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</si>
  <si>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</si>
  <si>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</si>
  <si>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</si>
  <si>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</si>
  <si>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</si>
  <si>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</si>
  <si>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SMART SHOOTER LTD-מניה לא סחירה- סמארט שוטר</t>
  </si>
  <si>
    <t>74213</t>
  </si>
  <si>
    <t>514615590</t>
  </si>
  <si>
    <t>איי.איי.אם. יהש - שותף כללי</t>
  </si>
  <si>
    <t>בראון  הוטלס- מלונות בראון</t>
  </si>
  <si>
    <t>74194</t>
  </si>
  <si>
    <t>513956938</t>
  </si>
  <si>
    <t>גדות למסופים כימיקלים- גדות</t>
  </si>
  <si>
    <t>74222</t>
  </si>
  <si>
    <t>520040775</t>
  </si>
  <si>
    <t>מסחר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</si>
  <si>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</si>
  <si>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</si>
  <si>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</si>
  <si>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</si>
  <si>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ואר- קרן ואר</t>
  </si>
  <si>
    <t>74177</t>
  </si>
  <si>
    <t>31/07/18</t>
  </si>
  <si>
    <t>סה"כ קרנות נדל"ן</t>
  </si>
  <si>
    <t>קרן 2 JTLV  אלעד מגורים- קרן 2 JTLV</t>
  </si>
  <si>
    <t>74204</t>
  </si>
  <si>
    <t>30/09/21</t>
  </si>
  <si>
    <t>סה"כ קרנות השקעה אחרות</t>
  </si>
  <si>
    <t>קרן FinTLV 2- FINTLV 2</t>
  </si>
  <si>
    <t>74221</t>
  </si>
  <si>
    <t>12/08/21</t>
  </si>
  <si>
    <t>קרן First Time</t>
  </si>
  <si>
    <t>74173</t>
  </si>
  <si>
    <t>22/07/21</t>
  </si>
  <si>
    <t>דן תחבורה- דן תחבורה</t>
  </si>
  <si>
    <t>74196</t>
  </si>
  <si>
    <t>11/02/21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</si>
  <si>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</si>
  <si>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</si>
  <si>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</si>
  <si>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</si>
  <si>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</si>
  <si>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</si>
  <si>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</si>
  <si>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01/05/19</t>
  </si>
  <si>
    <t>סה"כ קרנות נדל"ן בחו"ל</t>
  </si>
  <si>
    <t>סה"כ קרנות השקעה אחרות בחו"ל</t>
  </si>
  <si>
    <t>SG VC 5 קרן- SG VC</t>
  </si>
  <si>
    <t>74215</t>
  </si>
  <si>
    <t>22/09/21</t>
  </si>
  <si>
    <t>קרן COLLER 8</t>
  </si>
  <si>
    <t>74207</t>
  </si>
  <si>
    <t>LPA  Nordic Power- LPA  Nordic Power</t>
  </si>
  <si>
    <t>74205</t>
  </si>
  <si>
    <t>24/11/20</t>
  </si>
  <si>
    <t>קרן ION CROSS OVER 2- ION</t>
  </si>
  <si>
    <t>74216</t>
  </si>
  <si>
    <t>24/06/21</t>
  </si>
  <si>
    <t>סה"כ כתבי אופציה בישראל</t>
  </si>
  <si>
    <t>SMART SHOOTER LTD אופציה לא סחירה 18/02/23- סמארט שוטר</t>
  </si>
  <si>
    <t>742131</t>
  </si>
  <si>
    <t>23/02/21</t>
  </si>
  <si>
    <t>סה"כ מט"ח/מט"ח</t>
  </si>
  <si>
    <t>פורוורד אירו/שקל 05/10/21 3.955 153851</t>
  </si>
  <si>
    <t>153851</t>
  </si>
  <si>
    <t>07/06/21</t>
  </si>
  <si>
    <t>פורוורד אירו/שקל 3.7823 05/10/21 153901</t>
  </si>
  <si>
    <t>153901</t>
  </si>
  <si>
    <t>10/08/21</t>
  </si>
  <si>
    <t>פורוורד דולר/שקל 05/10/21 3.24 153848</t>
  </si>
  <si>
    <t>153848</t>
  </si>
  <si>
    <t>פורוורד דולר/שקל 05/10/21 3.241 153853</t>
  </si>
  <si>
    <t>153853</t>
  </si>
  <si>
    <t>פורוורד דולר/שקל 3.23 05/10/21 153909</t>
  </si>
  <si>
    <t>153909</t>
  </si>
  <si>
    <t>18/08/21</t>
  </si>
  <si>
    <t>פורורוד דולר/שקל 3.2602 05/10/21 153868</t>
  </si>
  <si>
    <t>153868</t>
  </si>
  <si>
    <t>01/07/21</t>
  </si>
  <si>
    <t>פורורוד דולר/שקל 3.27 05/10/21 153881</t>
  </si>
  <si>
    <t>153881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</si>
  <si>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</si>
  <si>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</si>
  <si>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</si>
  <si>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</si>
  <si>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</si>
  <si>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לא</t>
  </si>
  <si>
    <t>96026</t>
  </si>
  <si>
    <t>NR1</t>
  </si>
  <si>
    <t>15/12/19</t>
  </si>
  <si>
    <t>דירוג פנימי</t>
  </si>
  <si>
    <t>הלוואה – מלונות בראון ג' 01.04.2023</t>
  </si>
  <si>
    <t>96023</t>
  </si>
  <si>
    <t>31/03/20</t>
  </si>
  <si>
    <t>הלוואה – מלונות בראון ד' 01.04.2023</t>
  </si>
  <si>
    <t>96027</t>
  </si>
  <si>
    <t>15/10/20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</si>
  <si>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</si>
  <si>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</si>
  <si>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</si>
  <si>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</si>
  <si>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</si>
  <si>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</si>
  <si>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</si>
  <si>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</si>
  <si>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</si>
  <si>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</si>
  <si>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</si>
  <si>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CHF HSBC - בטחונות</t>
  </si>
  <si>
    <t>327080</t>
  </si>
  <si>
    <t>MONEY GBP HSBC - בטחונות</t>
  </si>
  <si>
    <t>327114</t>
  </si>
  <si>
    <t>MONEY EUR HSBC - בטחונות</t>
  </si>
  <si>
    <t>327064</t>
  </si>
  <si>
    <t>MONEY USD HSBC - בטחונות</t>
  </si>
  <si>
    <t>415323</t>
  </si>
  <si>
    <t xml:space="preserve"> first time 
</t>
  </si>
  <si>
    <t>JTLV2 אלעד מגורים</t>
  </si>
  <si>
    <t>ION 2</t>
  </si>
  <si>
    <t>FINTLV 2</t>
  </si>
  <si>
    <t>דאון טאון חיפה</t>
  </si>
  <si>
    <t>נדל"ן מניב בישראל</t>
  </si>
  <si>
    <t>עמודה1</t>
  </si>
  <si>
    <t>מזומנים</t>
  </si>
  <si>
    <t xml:space="preserve">תעודות חוב מסחריות 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</si>
  <si>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</si>
  <si>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</si>
  <si>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</si>
  <si>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</si>
  <si>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</si>
  <si>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</si>
  <si>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</si>
  <si>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</si>
  <si>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</si>
  <si>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</si>
  <si>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</si>
  <si>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</si>
  <si>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</si>
  <si>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</si>
  <si>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</si>
  <si>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השקעה בחברות מוחזקות</t>
  </si>
  <si>
    <t xml:space="preserve">השקעות אחרות </t>
  </si>
  <si>
    <t>תעודות התחייבות ממשלתיות</t>
  </si>
  <si>
    <t>קרנות סל</t>
  </si>
  <si>
    <t>זכויות מקרקעין</t>
  </si>
  <si>
    <t>עלות מתואמת אג"ח קונצרני סחיר</t>
  </si>
  <si>
    <t>עלות מתואמת מסגרות אשראי ללווים</t>
  </si>
  <si>
    <t>יתרת התחייבות להשקעה</t>
  </si>
  <si>
    <t>לא סחיר - תעודות חוב מסחריות</t>
  </si>
  <si>
    <t>לא סחיר- תעודות התחייבות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</si>
</sst>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18" fillId="0" borderId="0" xfId="0" applyFont="1"/>
    <xf numFmtId="3" fontId="18" fillId="0" borderId="0" xfId="0" applyNumberFormat="1" applyFont="1"/>
    <xf numFmtId="0" fontId="1" fillId="0" borderId="0" xfId="0" applyFont="1"/>
    <xf numFmtId="3" fontId="1" fillId="0" borderId="0" xfId="0" applyNumberFormat="1" applyFont="1"/>
    <xf numFmtId="14" fontId="0" fillId="0" borderId="0" xfId="0" applyNumberFormat="1" applyFill="1"/>
    <xf numFmtId="14" fontId="0" fillId="0" borderId="0" xfId="0" applyNumberFormat="1"/>
    <xf numFmtId="168" fontId="0" fillId="0" borderId="0" xfId="0" applyNumberFormat="1" applyFont="1"/>
    <xf numFmtId="0" fontId="0" fillId="0" borderId="0" xfId="0" applyAlignment="1">
      <alignment horizontal="right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1" xfId="0" applyFont="1" applyFill="1" applyBorder="1" applyAlignment="1">
      <alignment vertical="center" wrapText="1" readingOrder="2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3" xfId="1" applyNumberFormat="1" applyFont="1" applyFill="1" applyBorder="1" applyAlignment="1">
      <alignment horizontal="center" vertical="center" wrapText="1" readingOrder="2"/>
    </xf>
    <xf numFmtId="0" fontId="7" fillId="2" borderId="34" xfId="0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3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22" name="טבלה22" displayName="טבלה22" ref="B6:D42" totalsRowShown="0" headerRowBorderDxfId="435" tableBorderDxfId="434">
  <autoFilter ref="B6:D42">
    <filterColumn colId="0" hiddenButton="1"/>
    <filterColumn colId="1" hiddenButton="1"/>
    <filterColumn colId="2" hiddenButton="1"/>
  </autoFilter>
  <tableColumns count="3">
    <tableColumn id="1" name="עמודה1" dataDxfId="433" dataCellStyle="Normal_2007-16618"/>
    <tableColumn id="2" name="שווי הוגן" dataDxfId="432"/>
    <tableColumn id="3" name="שעור מנכסי השקעה*" dataDxfId="4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30" name="טבלה30" displayName="טבלה30" ref="A7:K21" totalsRowShown="0" headerRowDxfId="309" dataDxfId="307" headerRowBorderDxfId="308" tableBorderDxfId="306">
  <autoFilter ref="A7:K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305"/>
    <tableColumn id="4" name="ענף מסחר"/>
    <tableColumn id="5" name="סוג מטבע"/>
    <tableColumn id="6" name="ערך נקוב****" dataDxfId="304"/>
    <tableColumn id="7" name="שער***" dataDxfId="303"/>
    <tableColumn id="8" name="שווי שוק" dataDxfId="302"/>
    <tableColumn id="9" name="שעור מערך נקוב מונפק" dataDxfId="301"/>
    <tableColumn id="10" name="שעור מנכסי אפיק ההשקעה" dataDxfId="300"/>
    <tableColumn id="11" name="שעור מסך נכסי השקעה**" dataDxfId="29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31" name="טבלה31" displayName="טבלה31" ref="A7:K31" totalsRowShown="0" headerRowDxfId="298" dataDxfId="296" headerRowBorderDxfId="297" tableBorderDxfId="295">
  <autoFilter ref="A7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94"/>
    <tableColumn id="4" name="ענף מסחר"/>
    <tableColumn id="5" name="סוג מטבע"/>
    <tableColumn id="6" name="ערך נקוב****" dataDxfId="293"/>
    <tableColumn id="7" name="שער***" dataDxfId="292"/>
    <tableColumn id="8" name="שווי שוק" dataDxfId="291"/>
    <tableColumn id="9" name="שעור מערך נקוב מונפק" dataDxfId="290"/>
    <tableColumn id="10" name="שעור מנכסי אפיק ההשקעה" dataDxfId="289"/>
    <tableColumn id="11" name="שעור מסך נכסי השקעה**" dataDxfId="2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" name="טבלה1" displayName="טבלה1" ref="A7:J20" totalsRowShown="0" headerRowDxfId="287" dataDxfId="285" headerRowBorderDxfId="286" tableBorderDxfId="284">
  <autoFilter ref="A7:J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83"/>
    <tableColumn id="7" name="שער***" dataDxfId="282"/>
    <tableColumn id="8" name="שווי שוק" dataDxfId="281"/>
    <tableColumn id="9" name="שעור מנכסי אפיק ההשקעה" dataDxfId="280"/>
    <tableColumn id="10" name="שעור מסך נכסי השקעה**" dataDxfId="2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2" name="טבלה2" displayName="טבלה2" ref="A7:P38" totalsRowShown="0" headerRowDxfId="278" dataDxfId="276" headerRowBorderDxfId="277" tableBorderDxfId="275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74"/>
    <tableColumn id="4" name="דירוג"/>
    <tableColumn id="5" name="שם מדרג" dataDxfId="273"/>
    <tableColumn id="6" name="תאריך רכישה" dataDxfId="272"/>
    <tableColumn id="7" name="מח&quot;מ" dataDxfId="271"/>
    <tableColumn id="8" name="סוג מטבע"/>
    <tableColumn id="9" name="שיעור ריבית" dataDxfId="270"/>
    <tableColumn id="10" name="תשואה לפידיון" dataDxfId="269"/>
    <tableColumn id="11" name="ערך נקוב****" dataDxfId="268"/>
    <tableColumn id="12" name="שער***" dataDxfId="267"/>
    <tableColumn id="13" name="שווי שוק" dataDxfId="266"/>
    <tableColumn id="14" name="שעור מערך נקוב מונפק" dataDxfId="265"/>
    <tableColumn id="15" name="שעור מנכסי אפיק ההשקעה" dataDxfId="264"/>
    <tableColumn id="16" name="שעור מסך נכסי השקעה**" dataDxfId="26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3" name="טבלה3" displayName="טבלה3" ref="A7:O26" totalsRowShown="0" headerRowDxfId="262" dataDxfId="260" headerRowBorderDxfId="261" tableBorderDxfId="259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58"/>
    <tableColumn id="2" name="מספר ני&quot;ע" dataDxfId="257"/>
    <tableColumn id="3" name="דירוג" dataDxfId="256"/>
    <tableColumn id="4" name="שם מדרג" dataDxfId="255"/>
    <tableColumn id="5" name="תאריך רכישה" dataDxfId="254"/>
    <tableColumn id="6" name="מח&quot;מ" dataDxfId="253"/>
    <tableColumn id="7" name="סוג מטבע" dataDxfId="252"/>
    <tableColumn id="8" name="שיעור ריבית" dataDxfId="251"/>
    <tableColumn id="9" name="תשואה לפידיון" dataDxfId="250"/>
    <tableColumn id="10" name="ערך נקוב****" dataDxfId="249"/>
    <tableColumn id="11" name="שער***" dataDxfId="248"/>
    <tableColumn id="12" name="שווי הוגן" dataDxfId="247"/>
    <tableColumn id="13" name="שעור מערך נקוב מונפק" dataDxfId="246"/>
    <tableColumn id="14" name="שעור מנכסי אפיק ההשקעה" dataDxfId="245"/>
    <tableColumn id="15" name="שעור מסך נכסי השקעה**" dataDxfId="24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4" name="טבלה4" displayName="טבלה4" ref="A7:R24" totalsRowShown="0" headerRowDxfId="243" dataDxfId="241" headerRowBorderDxfId="242" tableBorderDxfId="240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39"/>
    <tableColumn id="2" name="מספר ני&quot;ע" dataDxfId="238"/>
    <tableColumn id="3" name="ספק המידע" dataDxfId="237"/>
    <tableColumn id="4" name="מספר מנפיק" dataDxfId="236"/>
    <tableColumn id="5" name="ענף מסחר" dataDxfId="235"/>
    <tableColumn id="6" name="דירוג" dataDxfId="234"/>
    <tableColumn id="7" name="שם מדרג" dataDxfId="233"/>
    <tableColumn id="8" name="תאריך רכישה" dataDxfId="232"/>
    <tableColumn id="9" name="מח&quot;מ" dataDxfId="231"/>
    <tableColumn id="10" name="סוג מטבע" dataDxfId="230"/>
    <tableColumn id="11" name="שיעור ריבית" dataDxfId="229"/>
    <tableColumn id="12" name="תשואה לפידיון" dataDxfId="228"/>
    <tableColumn id="13" name="ערך נקוב****" dataDxfId="227"/>
    <tableColumn id="14" name="שער***" dataDxfId="226"/>
    <tableColumn id="15" name="שווי הוגן" dataDxfId="225"/>
    <tableColumn id="16" name="שעור מערך נקוב מונפק" dataDxfId="224"/>
    <tableColumn id="17" name="שעור מנכסי אפיק ההשקעה" dataDxfId="223"/>
    <tableColumn id="18" name="שעור מסך נכסי השקעה**" dataDxfId="2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5" name="טבלה5" displayName="טבלה5" ref="A7:R24" totalsRowShown="0" headerRowDxfId="221" dataDxfId="219" headerRowBorderDxfId="220" tableBorderDxfId="218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7"/>
    <tableColumn id="2" name="מספר ני&quot;ע" dataDxfId="216"/>
    <tableColumn id="3" name="ספק המידע" dataDxfId="215"/>
    <tableColumn id="4" name="מספר מנפיק" dataDxfId="214"/>
    <tableColumn id="5" name="ענף מסחר" dataDxfId="213"/>
    <tableColumn id="6" name="דירוג" dataDxfId="212"/>
    <tableColumn id="7" name="שם מדרג" dataDxfId="211"/>
    <tableColumn id="8" name="תאריך רכישה" dataDxfId="210"/>
    <tableColumn id="9" name="מח&quot;מ" dataDxfId="209"/>
    <tableColumn id="10" name="סוג מטבע" dataDxfId="208"/>
    <tableColumn id="11" name="שיעור ריבית" dataDxfId="207"/>
    <tableColumn id="12" name="תשואה לפידיון" dataDxfId="206"/>
    <tableColumn id="13" name="ערך נקוב****" dataDxfId="205"/>
    <tableColumn id="14" name="שער***" dataDxfId="204"/>
    <tableColumn id="15" name="שווי הוגן" dataDxfId="203"/>
    <tableColumn id="16" name="שעור מערך נקוב מונפק" dataDxfId="202"/>
    <tableColumn id="17" name="שעור מנכסי אפיק ההשקעה" dataDxfId="201"/>
    <tableColumn id="18" name="שעור מסך נכסי השקעה**" dataDxfId="2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6" name="טבלה6" displayName="טבלה6" ref="A7:L21" totalsRowShown="0" headerRowDxfId="199" dataDxfId="197" headerRowBorderDxfId="198" tableBorderDxfId="196">
  <autoFilter ref="A7:L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95"/>
    <tableColumn id="2" name="מספר ני&quot;ע" dataDxfId="194"/>
    <tableColumn id="3" name="ספק המידע" dataDxfId="193"/>
    <tableColumn id="4" name="מספר מנפיק" dataDxfId="192"/>
    <tableColumn id="5" name="ענף מסחר" dataDxfId="191"/>
    <tableColumn id="6" name="סוג מטבע" dataDxfId="190"/>
    <tableColumn id="7" name="ערך נקוב****" dataDxfId="189"/>
    <tableColumn id="8" name="שער***" dataDxfId="188"/>
    <tableColumn id="9" name="שווי הוגן" dataDxfId="187"/>
    <tableColumn id="10" name="שעור מערך נקוב מונפק" dataDxfId="186"/>
    <tableColumn id="11" name="שעור מנכסי אפיק ההשקעה" dataDxfId="185"/>
    <tableColumn id="12" name="שעור מסך נכסי השקעה**" dataDxfId="1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7" name="טבלה7" displayName="טבלה7" ref="A7:J34" totalsRowShown="0" headerRowDxfId="183" dataDxfId="181" headerRowBorderDxfId="182" tableBorderDxfId="180">
  <autoFilter ref="A7:J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79"/>
    <tableColumn id="6" name="שער***" dataDxfId="178"/>
    <tableColumn id="7" name="שווי הוגן" dataDxfId="177"/>
    <tableColumn id="8" name="שעור מערך נקוב מונפק" dataDxfId="176"/>
    <tableColumn id="9" name="שעור מנכסי אפיק ההשקעה" dataDxfId="175"/>
    <tableColumn id="10" name="שעור מסך נכסי השקעה**" dataDxfId="1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8" name="טבלה8" displayName="טבלה8" ref="A7:K14" totalsRowShown="0" headerRowDxfId="173" headerRowBorderDxfId="172" tableBorderDxfId="171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7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3" name="טבלה23" displayName="טבלה23" ref="C44:D49" totalsRowShown="0" headerRowDxfId="430" headerRowBorderDxfId="429" tableBorderDxfId="428" headerRowCellStyle="Normal_2007-16618">
  <autoFilter ref="C44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9" name="טבלה9" displayName="טבלה9" ref="A7:K32" totalsRowShown="0" headerRowDxfId="169" dataDxfId="167" headerRowBorderDxfId="168" tableBorderDxfId="166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65"/>
    <tableColumn id="6" name="ערך נקוב****" dataDxfId="164"/>
    <tableColumn id="7" name="שער***" dataDxfId="163"/>
    <tableColumn id="8" name="שווי הוגן" dataDxfId="162"/>
    <tableColumn id="9" name="שעור מערך נקוב מונפק" dataDxfId="161"/>
    <tableColumn id="10" name="שעור מנכסי אפיק ההשקעה" dataDxfId="160"/>
    <tableColumn id="11" name="שעור מסך נכסי השקעה**" dataDxfId="1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10" name="טבלה10" displayName="טבלה10" ref="A7:J36" totalsRowShown="0" headerRowDxfId="158" dataDxfId="156" headerRowBorderDxfId="157" tableBorderDxfId="155">
  <autoFilter ref="A7:J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4"/>
    <tableColumn id="6" name="ערך נקוב****" dataDxfId="153"/>
    <tableColumn id="7" name="שער***" dataDxfId="152"/>
    <tableColumn id="8" name="שווי הוגן" dataDxfId="151"/>
    <tableColumn id="9" name="שעור מנכסי אפיק ההשקעה" dataDxfId="150"/>
    <tableColumn id="10" name="שעור מסך נכסי השקעה**" dataDxfId="14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11" name="טבלה11" displayName="טבלה11" ref="A7:P38" totalsRowShown="0" headerRowDxfId="148" dataDxfId="146" headerRowBorderDxfId="147" tableBorderDxfId="145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44"/>
    <tableColumn id="4" name="דירוג"/>
    <tableColumn id="5" name="שם מדרג" dataDxfId="143"/>
    <tableColumn id="6" name="תאריך רכישה" dataDxfId="142"/>
    <tableColumn id="7" name="מח&quot;מ" dataDxfId="141"/>
    <tableColumn id="8" name="סוג מטבע"/>
    <tableColumn id="9" name="שיעור ריבית" dataDxfId="140"/>
    <tableColumn id="10" name="תשואה לפידיון" dataDxfId="139"/>
    <tableColumn id="11" name="ערך נקוב****" dataDxfId="138"/>
    <tableColumn id="12" name="שער***" dataDxfId="137"/>
    <tableColumn id="13" name="שווי הוגן" dataDxfId="136"/>
    <tableColumn id="14" name="שעור מערך נקוב מונפק" dataDxfId="135"/>
    <tableColumn id="15" name="שעור מנכסי אפיק ההשקעה" dataDxfId="134"/>
    <tableColumn id="16" name="שעור מסך נכסי השקעה**" dataDxfId="1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12" name="טבלה12" displayName="טבלה12" ref="A6:Q40" totalsRowShown="0" headerRowDxfId="132" dataDxfId="130" headerRowBorderDxfId="131" tableBorderDxfId="129">
  <autoFilter ref="A6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28"/>
    <tableColumn id="3" name="מספר ני&quot;ע"/>
    <tableColumn id="4" name="מספר מנפיק" dataDxfId="127"/>
    <tableColumn id="5" name="דירוג"/>
    <tableColumn id="6" name="תאריך רכישה" dataDxfId="126"/>
    <tableColumn id="7" name="שם מדרג" dataDxfId="125"/>
    <tableColumn id="8" name="מח&quot;מ" dataDxfId="124"/>
    <tableColumn id="9" name="ענף משק"/>
    <tableColumn id="10" name="סוג מטבע"/>
    <tableColumn id="11" name="שיעור ריבית ממוצע" dataDxfId="123"/>
    <tableColumn id="12" name="תשואה לפידיון" dataDxfId="122"/>
    <tableColumn id="13" name="ערך נקוב****" dataDxfId="121"/>
    <tableColumn id="14" name="שער***" dataDxfId="120"/>
    <tableColumn id="15" name="שווי הוגן" dataDxfId="119"/>
    <tableColumn id="16" name="שעור מנכסי אפיק ההשקעה" dataDxfId="118"/>
    <tableColumn id="17" name="שעור מסך נכסי השקעה**" dataDxfId="1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13" name="טבלה13" displayName="טבלה13" ref="A6:N22" totalsRowShown="0" headerRowDxfId="116" dataDxfId="114" headerRowBorderDxfId="115" tableBorderDxfId="113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112"/>
    <tableColumn id="4" name="דירוג"/>
    <tableColumn id="5" name="שם מדרג" dataDxfId="111"/>
    <tableColumn id="6" name="מח&quot;מ" dataDxfId="110"/>
    <tableColumn id="7" name="סוג מטבע"/>
    <tableColumn id="8" name="תנאי ושיעור ריבית" dataDxfId="109"/>
    <tableColumn id="9" name="תשואה לפידיון" dataDxfId="108"/>
    <tableColumn id="10" name="ערך נקוב****" dataDxfId="107"/>
    <tableColumn id="11" name="שער***" dataDxfId="106"/>
    <tableColumn id="12" name="שווי הוגן" dataDxfId="105"/>
    <tableColumn id="13" name="שעור מנכסי אפיק ההשקעה" dataDxfId="104"/>
    <tableColumn id="14" name="שעור מסך נכסי השקעה**" dataDxfId="1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14" name="טבלה14" displayName="טבלה14" ref="A6:I19" totalsRowShown="0" headerRowDxfId="102" dataDxfId="100" headerRowBorderDxfId="101" tableBorderDxfId="99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98"/>
    <tableColumn id="2" name="תאריך שערוך אחרון" dataDxfId="97"/>
    <tableColumn id="3" name="אופי הנכס" dataDxfId="96"/>
    <tableColumn id="4" name="שעור תשואה במהלך התקופה" dataDxfId="95"/>
    <tableColumn id="5" name="סוג מטבע" dataDxfId="94"/>
    <tableColumn id="6" name="שווי משוערך" dataDxfId="93"/>
    <tableColumn id="7" name="שעור מנכסי אפיק ההשקעה" dataDxfId="92"/>
    <tableColumn id="8" name="שעור מסך נכסי השקעה" dataDxfId="91"/>
    <tableColumn id="9" name="כתובת הנכס" dataDxfId="9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15" name="טבלה15" displayName="טבלה15" ref="A6:J1048576" totalsRowShown="0" headerRowDxfId="89" dataDxfId="87" headerRowBorderDxfId="88" tableBorderDxfId="86" headerRowCellStyle="Normal_2007-16618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85"/>
    <tableColumn id="2" name="מספר מנפיק" dataDxfId="84"/>
    <tableColumn id="3" name="דירוג" dataDxfId="83"/>
    <tableColumn id="4" name="שם המדרג" dataDxfId="82"/>
    <tableColumn id="5" name="שעור הריבית" dataDxfId="81"/>
    <tableColumn id="6" name="סוג מטבע" dataDxfId="80"/>
    <tableColumn id="7" name="תשואה לפדיון" dataDxfId="79"/>
    <tableColumn id="8" name="שווי הוגן" dataDxfId="78"/>
    <tableColumn id="9" name="שעור מנכסי אפיק ההשקעה" dataDxfId="77"/>
    <tableColumn id="10" name="שעור מסך נכסי השקעה" dataDxfId="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16" name="טבלה16" displayName="טבלה16" ref="A6:J1048576" totalsRowShown="0" headerRowDxfId="75" dataDxfId="73" headerRowBorderDxfId="74" tableBorderDxfId="72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71"/>
    <tableColumn id="2" name="מספר ני&quot;ע" dataDxfId="70"/>
    <tableColumn id="3" name="דירוג" dataDxfId="69"/>
    <tableColumn id="4" name="שם המדרג" dataDxfId="68"/>
    <tableColumn id="5" name="שעור הריבית" dataDxfId="67"/>
    <tableColumn id="6" name="סוג מטבע" dataDxfId="66"/>
    <tableColumn id="7" name="תשואה לפדיון" dataDxfId="65"/>
    <tableColumn id="8" name="שווי הוגן" dataDxfId="64"/>
    <tableColumn id="9" name="שעור מנכסי אפיק ההשקעה" dataDxfId="63"/>
    <tableColumn id="10" name="שעור מסך נכסי השקעה" dataDxfId="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17" name="טבלה17" displayName="טבלה17" ref="A6:C1048576" totalsRowShown="0" headerRowBorderDxfId="61" tableBorderDxfId="60">
  <autoFilter ref="A6:C1048576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18" name="טבלה18" displayName="טבלה18" ref="A6:O23" totalsRowShown="0" headerRowDxfId="56" dataDxfId="54" headerRowBorderDxfId="55" tableBorderDxfId="53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21" name="טבלה21" displayName="טבלה21" ref="A6:K38" totalsRowShown="0" headerRowDxfId="427" dataDxfId="425" headerRowBorderDxfId="426" tableBorderDxfId="424">
  <autoFilter ref="A6:K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23"/>
    <tableColumn id="2" name="מספר ני&quot;ע" dataDxfId="422"/>
    <tableColumn id="3" name="מספר מנפיק" dataDxfId="421"/>
    <tableColumn id="4" name="דירוג" dataDxfId="420"/>
    <tableColumn id="5" name="שם מדרג" dataDxfId="419"/>
    <tableColumn id="6" name="סוג מטבע" dataDxfId="418"/>
    <tableColumn id="7" name="שיעור ריבית" dataDxfId="417"/>
    <tableColumn id="8" name="תשואה לפידיון" dataDxfId="416"/>
    <tableColumn id="9" name="שווי שוק" dataDxfId="415"/>
    <tableColumn id="10" name="שעור מנכסי אפיק ההשקעה" dataDxfId="414"/>
    <tableColumn id="11" name="שעור מסך נכסי השקעה" dataDxfId="4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19" name="טבלה19" displayName="טבלה19" ref="A6:O23" totalsRowShown="0" headerRowDxfId="37" dataDxfId="35" headerRowBorderDxfId="36" tableBorderDxfId="34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3"/>
    <tableColumn id="2" name="מספר ני&quot;ע" dataDxfId="32"/>
    <tableColumn id="3" name="ענף מסחר" dataDxfId="31"/>
    <tableColumn id="4" name="דירוג" dataDxfId="30"/>
    <tableColumn id="5" name="שם מדרג" dataDxfId="29"/>
    <tableColumn id="6" name="תאריך רכישה" dataDxfId="28"/>
    <tableColumn id="7" name="מח&quot;מ" dataDxfId="27"/>
    <tableColumn id="8" name="סוג מטבע" dataDxfId="26"/>
    <tableColumn id="9" name="שיעור ריבית" dataDxfId="25"/>
    <tableColumn id="10" name="ריבית אפקטיבית" dataDxfId="24"/>
    <tableColumn id="11" name="ערך נקוב****" dataDxfId="23"/>
    <tableColumn id="12" name="עלות מתואמת" dataDxfId="22"/>
    <tableColumn id="13" name="שעור מערך נקוב מונפק" dataDxfId="21"/>
    <tableColumn id="14" name="שעור מנכסי אפיק ההשקעה" dataDxfId="20"/>
    <tableColumn id="15" name="שעור מסך נכסי השקעה**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20" name="טבלה20" displayName="טבלה20" ref="A6:O23" totalsRowShown="0" headerRowDxfId="18" dataDxfId="16" headerRowBorderDxfId="17" tableBorderDxfId="15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4"/>
    <tableColumn id="2" name="מספר ני&quot;ע" dataDxfId="13"/>
    <tableColumn id="3" name="ענף מסחר" dataDxfId="12"/>
    <tableColumn id="4" name="דירוג" dataDxfId="11"/>
    <tableColumn id="5" name="שם מדרג" dataDxfId="10"/>
    <tableColumn id="6" name="תאריך רכישה" dataDxfId="9"/>
    <tableColumn id="7" name="מח&quot;מ" dataDxfId="8"/>
    <tableColumn id="8" name="סוג מטבע" dataDxfId="7"/>
    <tableColumn id="9" name="שיעור ריבית" dataDxfId="6"/>
    <tableColumn id="10" name="ריבית אפקטיבית" dataDxfId="5"/>
    <tableColumn id="11" name="ערך נקוב****" dataDxfId="4"/>
    <tableColumn id="12" name="עלות מתואמת" dataDxfId="3"/>
    <tableColumn id="13" name="שעור מערך נקוב מונפק" dataDxfId="2"/>
    <tableColumn id="14" name="שעור מנכסי אפיק ההשקעה" dataDxfId="1"/>
    <tableColumn id="15" name="שעור מסך נכסי השקעה**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24" name="טבלה24" displayName="טבלה24" ref="A7:Q29" totalsRowShown="0" headerRowDxfId="412" dataDxfId="410" headerRowBorderDxfId="411" tableBorderDxfId="409">
  <autoFilter ref="A7:Q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408"/>
    <tableColumn id="2" name="מספר ני&quot;ע" dataDxfId="407"/>
    <tableColumn id="3" name="זירת מסחר" dataDxfId="406"/>
    <tableColumn id="4" name="דירוג" dataDxfId="405"/>
    <tableColumn id="5" name="שם מדרג" dataDxfId="404"/>
    <tableColumn id="6" name="תאריך רכישה" dataDxfId="403"/>
    <tableColumn id="7" name="מח&quot;מ" dataDxfId="402"/>
    <tableColumn id="8" name="סוג מטבע" dataDxfId="401"/>
    <tableColumn id="9" name="שיעור ריבית" dataDxfId="400"/>
    <tableColumn id="10" name="תשואה לפידיון" dataDxfId="399"/>
    <tableColumn id="11" name="ערך נקוב****" dataDxfId="398"/>
    <tableColumn id="12" name="שער***" dataDxfId="397"/>
    <tableColumn id="13" name="פדיון/ריבית/דיבידנד לקבל*****  " dataDxfId="396"/>
    <tableColumn id="14" name="שווי שוק" dataDxfId="395"/>
    <tableColumn id="15" name="שעור מערך נקוב**** מונפק" dataDxfId="394"/>
    <tableColumn id="16" name="שעור מנכסי אפיק ההשקעה" dataDxfId="393"/>
    <tableColumn id="17" name="שעור מסך נכסי השקעה**" dataDxfId="3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25" name="טבלה25" displayName="טבלה25" ref="A7:T22" totalsRowShown="0" headerRowDxfId="391" dataDxfId="389" headerRowBorderDxfId="390" tableBorderDxfId="388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87"/>
    <tableColumn id="2" name="מספר ני&quot;ע" dataDxfId="386"/>
    <tableColumn id="3" name="זירת מסחר" dataDxfId="385"/>
    <tableColumn id="4" name="ספק מידע" dataDxfId="384"/>
    <tableColumn id="5" name="מספר מנפיק" dataDxfId="383"/>
    <tableColumn id="6" name="ענף מסחר" dataDxfId="382"/>
    <tableColumn id="7" name="דירוג" dataDxfId="381"/>
    <tableColumn id="8" name="שם מדרג" dataDxfId="380"/>
    <tableColumn id="9" name="תאריך רכישה" dataDxfId="379"/>
    <tableColumn id="10" name="מח&quot;מ" dataDxfId="378"/>
    <tableColumn id="11" name="סוג מטבע" dataDxfId="377"/>
    <tableColumn id="12" name="שיעור ריבית" dataDxfId="376"/>
    <tableColumn id="13" name="תשואה לפידיון" dataDxfId="375"/>
    <tableColumn id="14" name="ערך נקוב****" dataDxfId="374"/>
    <tableColumn id="15" name="שער***" dataDxfId="373"/>
    <tableColumn id="16" name="פדיון/ריבית/דיבידנד לקבל*****  " dataDxfId="372"/>
    <tableColumn id="17" name="שווי שוק" dataDxfId="371"/>
    <tableColumn id="18" name="שעור מערך נקוב מונפק" dataDxfId="370"/>
    <tableColumn id="19" name="שעור מנכסי אפיק ההשקעה" dataDxfId="369"/>
    <tableColumn id="20" name="שעור מסך נכסי השקעה**" dataDxfId="36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26" name="טבלה26" displayName="טבלה26" ref="A7:T24" totalsRowShown="0" headerRowDxfId="367" dataDxfId="365" headerRowBorderDxfId="366" tableBorderDxfId="364">
  <autoFilter ref="A7:T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3"/>
    <tableColumn id="2" name="מספר ני&quot;ע" dataDxfId="362"/>
    <tableColumn id="3" name="זירת מסחר" dataDxfId="361"/>
    <tableColumn id="4" name="ספק מידע" dataDxfId="360"/>
    <tableColumn id="5" name="מספר מנפיק" dataDxfId="359"/>
    <tableColumn id="6" name="ענף מסחר" dataDxfId="358"/>
    <tableColumn id="7" name="דירוג" dataDxfId="357"/>
    <tableColumn id="8" name="שם מדרג" dataDxfId="356"/>
    <tableColumn id="9" name="תאריך רכישה" dataDxfId="355"/>
    <tableColumn id="10" name="מח&quot;מ" dataDxfId="354"/>
    <tableColumn id="11" name="סוג מטבע" dataDxfId="353"/>
    <tableColumn id="12" name="שיעור ריבית" dataDxfId="352"/>
    <tableColumn id="13" name="תשואה לפידיון" dataDxfId="351"/>
    <tableColumn id="14" name="ערך נקוב****" dataDxfId="350"/>
    <tableColumn id="15" name="שער***" dataDxfId="349"/>
    <tableColumn id="16" name="פדיון/ריבית/דיבידנד לקבל*****  " dataDxfId="348"/>
    <tableColumn id="17" name="שווי שוק" dataDxfId="347"/>
    <tableColumn id="18" name="שעור מערך נקוב מונפק" dataDxfId="346"/>
    <tableColumn id="19" name="שעור מנכסי אפיק ההשקעה" dataDxfId="345"/>
    <tableColumn id="20" name="שעור מסך נכסי השקעה**" dataDxfId="34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27" name="טבלה27" displayName="טבלה27" ref="A7:N113" totalsRowShown="0" headerRowDxfId="343" dataDxfId="341" headerRowBorderDxfId="342" tableBorderDxfId="340">
  <autoFilter ref="A7:N1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39"/>
    <tableColumn id="9" name="שער***" dataDxfId="338"/>
    <tableColumn id="10" name="פדיון/ריבית/דיבידנד לקבל*****  " dataDxfId="337"/>
    <tableColumn id="11" name="שווי שוק" dataDxfId="336"/>
    <tableColumn id="12" name="שעור מערך נקוב מונפק" dataDxfId="335"/>
    <tableColumn id="13" name="שעור מנכסי אפיק ההשקעה" dataDxfId="334"/>
    <tableColumn id="14" name="שעור מסך נכסי השקעה**" dataDxfId="3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28" name="טבלה28" displayName="טבלה28" ref="A7:M70" totalsRowShown="0" headerRowDxfId="332" dataDxfId="330" headerRowBorderDxfId="331" tableBorderDxfId="329">
  <autoFilter ref="A7:M7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28"/>
    <tableColumn id="4" name="מספר מנפיק" dataDxfId="327"/>
    <tableColumn id="5" name="ענף מסחר"/>
    <tableColumn id="6" name="סוג מטבע"/>
    <tableColumn id="7" name="ערך נקוב****" dataDxfId="326"/>
    <tableColumn id="8" name="שער***" dataDxfId="325"/>
    <tableColumn id="9" name="פדיון/ריבית/דיבידנד לקבל*****  " dataDxfId="324"/>
    <tableColumn id="10" name="שווי שוק" dataDxfId="323"/>
    <tableColumn id="11" name="שעור מערך נקוב מונפק" dataDxfId="322"/>
    <tableColumn id="12" name="שעור מנכסי אפיק ההשקעה" dataDxfId="321"/>
    <tableColumn id="13" name="שעור מסך נכסי השקעה**" dataDxfId="3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29" name="טבלה29" displayName="טבלה29" ref="A7:N31" totalsRowShown="0" headerRowDxfId="319" dataDxfId="317" headerRowBorderDxfId="318" tableBorderDxfId="316">
  <autoFilter ref="A7:N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מספר מנפיק"/>
    <tableColumn id="5" name="ענף מסחר"/>
    <tableColumn id="6" name="דירוג"/>
    <tableColumn id="7" name="שם מדרג"/>
    <tableColumn id="8" name="סוג מטבע"/>
    <tableColumn id="9" name="ערך נקוב****" dataDxfId="315"/>
    <tableColumn id="10" name="שער***" dataDxfId="314"/>
    <tableColumn id="11" name="שווי שוק" dataDxfId="313"/>
    <tableColumn id="12" name="שעור מערך נקוב מונפק" dataDxfId="312"/>
    <tableColumn id="13" name="שעור מנכסי אפיק ההשקעה" dataDxfId="311"/>
    <tableColumn id="14" name="שעור מסך נכסי השקעה**" dataDxfId="3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tabSelected="1" topLeftCell="A16" workbookViewId="0">
      <selection activeCell="A23" sqref="A23"/>
    </sheetView>
  </sheetViews>
  <sheetFormatPr defaultColWidth="0" defaultRowHeight="18" zeroHeight="1"/>
  <cols>
    <col min="1" max="1" width="28.855468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 ht="26.25" customHeight="1">
      <c r="B5" s="105" t="s">
        <v>4</v>
      </c>
      <c r="C5" s="106"/>
      <c r="D5" s="107"/>
    </row>
    <row r="6" spans="1:36" s="3" customFormat="1">
      <c r="B6" s="40" t="s">
        <v>883</v>
      </c>
      <c r="C6" s="88" t="s">
        <v>5</v>
      </c>
      <c r="D6" s="89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884</v>
      </c>
      <c r="B10" s="57" t="s">
        <v>13</v>
      </c>
      <c r="C10" s="63">
        <v>39176.434165884995</v>
      </c>
      <c r="D10" s="64">
        <v>0.10304278075725204</v>
      </c>
    </row>
    <row r="11" spans="1:36">
      <c r="B11" s="57" t="s">
        <v>14</v>
      </c>
      <c r="C11" s="50"/>
      <c r="D11" s="50"/>
    </row>
    <row r="12" spans="1:36">
      <c r="A12" s="9" t="s">
        <v>903</v>
      </c>
      <c r="B12" s="58" t="s">
        <v>15</v>
      </c>
      <c r="C12" s="65">
        <v>44893.510199999997</v>
      </c>
      <c r="D12" s="66">
        <v>0.11807996892658384</v>
      </c>
    </row>
    <row r="13" spans="1:36">
      <c r="A13" s="9" t="s">
        <v>885</v>
      </c>
      <c r="B13" s="58" t="s">
        <v>16</v>
      </c>
      <c r="C13" s="65">
        <v>0</v>
      </c>
      <c r="D13" s="66">
        <v>0</v>
      </c>
    </row>
    <row r="14" spans="1:36">
      <c r="A14" s="9" t="s">
        <v>886</v>
      </c>
      <c r="B14" s="58" t="s">
        <v>17</v>
      </c>
      <c r="C14" s="65">
        <v>0</v>
      </c>
      <c r="D14" s="66">
        <v>0</v>
      </c>
    </row>
    <row r="15" spans="1:36">
      <c r="A15" s="9" t="s">
        <v>591</v>
      </c>
      <c r="B15" s="58" t="s">
        <v>18</v>
      </c>
      <c r="C15" s="65">
        <v>143496.50515738537</v>
      </c>
      <c r="D15" s="66">
        <v>0.37742789090387152</v>
      </c>
    </row>
    <row r="16" spans="1:36">
      <c r="A16" s="9" t="s">
        <v>904</v>
      </c>
      <c r="B16" s="58" t="s">
        <v>194</v>
      </c>
      <c r="C16" s="65">
        <v>131882.80588971949</v>
      </c>
      <c r="D16" s="66">
        <v>0.34688126528829027</v>
      </c>
    </row>
    <row r="17" spans="1:4">
      <c r="A17" s="9" t="s">
        <v>887</v>
      </c>
      <c r="B17" s="58" t="s">
        <v>19</v>
      </c>
      <c r="C17" s="65">
        <v>2335.0441458504001</v>
      </c>
      <c r="D17" s="66">
        <v>6.1416881628520281E-3</v>
      </c>
    </row>
    <row r="18" spans="1:4">
      <c r="A18" s="9" t="s">
        <v>888</v>
      </c>
      <c r="B18" s="58" t="s">
        <v>20</v>
      </c>
      <c r="C18" s="65">
        <v>408.83825000000002</v>
      </c>
      <c r="D18" s="66">
        <v>1.0753360038217488E-3</v>
      </c>
    </row>
    <row r="19" spans="1:4">
      <c r="A19" s="9" t="s">
        <v>889</v>
      </c>
      <c r="B19" s="58" t="s">
        <v>21</v>
      </c>
      <c r="C19" s="65">
        <v>301.52402000000001</v>
      </c>
      <c r="D19" s="66">
        <v>7.9307558606140467E-4</v>
      </c>
    </row>
    <row r="20" spans="1:4">
      <c r="A20" s="9" t="s">
        <v>890</v>
      </c>
      <c r="B20" s="58" t="s">
        <v>22</v>
      </c>
      <c r="C20" s="65">
        <v>-2508.4248757412397</v>
      </c>
      <c r="D20" s="66">
        <v>-6.5977182461930883E-3</v>
      </c>
    </row>
    <row r="21" spans="1:4">
      <c r="A21" s="9" t="s">
        <v>891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66"/>
    </row>
    <row r="23" spans="1:4">
      <c r="A23" s="9" t="s">
        <v>910</v>
      </c>
      <c r="B23" s="58" t="s">
        <v>25</v>
      </c>
      <c r="C23" s="65">
        <v>0</v>
      </c>
      <c r="D23" s="66">
        <v>0</v>
      </c>
    </row>
    <row r="24" spans="1:4">
      <c r="A24" s="9" t="s">
        <v>909</v>
      </c>
      <c r="B24" s="58" t="s">
        <v>26</v>
      </c>
      <c r="C24" s="65">
        <v>0</v>
      </c>
      <c r="D24" s="66">
        <v>0</v>
      </c>
    </row>
    <row r="25" spans="1:4">
      <c r="A25" s="9" t="s">
        <v>892</v>
      </c>
      <c r="B25" s="58" t="s">
        <v>17</v>
      </c>
      <c r="C25" s="65">
        <v>0</v>
      </c>
      <c r="D25" s="66">
        <v>0</v>
      </c>
    </row>
    <row r="26" spans="1:4">
      <c r="A26" s="9" t="s">
        <v>893</v>
      </c>
      <c r="B26" s="58" t="s">
        <v>27</v>
      </c>
      <c r="C26" s="65">
        <v>2850.8981460580667</v>
      </c>
      <c r="D26" s="66">
        <v>7.4984995158474382E-3</v>
      </c>
    </row>
    <row r="27" spans="1:4">
      <c r="A27" s="9" t="s">
        <v>894</v>
      </c>
      <c r="B27" s="58" t="s">
        <v>28</v>
      </c>
      <c r="C27" s="65">
        <v>4613.9564765659552</v>
      </c>
      <c r="D27" s="66">
        <v>1.2135737102186283E-2</v>
      </c>
    </row>
    <row r="28" spans="1:4">
      <c r="A28" s="9" t="s">
        <v>895</v>
      </c>
      <c r="B28" s="58" t="s">
        <v>29</v>
      </c>
      <c r="C28" s="65">
        <v>15.550048755577199</v>
      </c>
      <c r="D28" s="66">
        <v>4.090010484110952E-5</v>
      </c>
    </row>
    <row r="29" spans="1:4">
      <c r="A29" s="9" t="s">
        <v>896</v>
      </c>
      <c r="B29" s="58" t="s">
        <v>30</v>
      </c>
      <c r="C29" s="65">
        <v>0</v>
      </c>
      <c r="D29" s="66">
        <v>0</v>
      </c>
    </row>
    <row r="30" spans="1:4">
      <c r="A30" s="9" t="s">
        <v>897</v>
      </c>
      <c r="B30" s="58" t="s">
        <v>31</v>
      </c>
      <c r="C30" s="65">
        <v>435.1921482352854</v>
      </c>
      <c r="D30" s="66">
        <v>1.1446526482733305E-3</v>
      </c>
    </row>
    <row r="31" spans="1:4">
      <c r="A31" s="9" t="s">
        <v>898</v>
      </c>
      <c r="B31" s="58" t="s">
        <v>32</v>
      </c>
      <c r="C31" s="65">
        <v>0</v>
      </c>
      <c r="D31" s="66">
        <v>0</v>
      </c>
    </row>
    <row r="32" spans="1:4">
      <c r="A32" s="9" t="s">
        <v>899</v>
      </c>
      <c r="B32" s="57" t="s">
        <v>33</v>
      </c>
      <c r="C32" s="65">
        <v>451.61010401425301</v>
      </c>
      <c r="D32" s="66">
        <v>1.1878355426289276E-3</v>
      </c>
    </row>
    <row r="33" spans="1:4">
      <c r="A33" s="9" t="s">
        <v>900</v>
      </c>
      <c r="B33" s="57" t="s">
        <v>34</v>
      </c>
      <c r="C33" s="65">
        <v>0</v>
      </c>
      <c r="D33" s="66">
        <v>0</v>
      </c>
    </row>
    <row r="34" spans="1:4">
      <c r="A34" s="9" t="s">
        <v>905</v>
      </c>
      <c r="B34" s="57" t="s">
        <v>35</v>
      </c>
      <c r="C34" s="65">
        <v>0</v>
      </c>
      <c r="D34" s="66">
        <v>0</v>
      </c>
    </row>
    <row r="35" spans="1:4">
      <c r="A35" s="9" t="s">
        <v>901</v>
      </c>
      <c r="B35" s="57" t="s">
        <v>36</v>
      </c>
      <c r="C35" s="65">
        <v>0</v>
      </c>
      <c r="D35" s="66">
        <v>0</v>
      </c>
    </row>
    <row r="36" spans="1:4">
      <c r="A36" s="9" t="s">
        <v>902</v>
      </c>
      <c r="B36" s="57" t="s">
        <v>37</v>
      </c>
      <c r="C36" s="65">
        <v>11842.372637353999</v>
      </c>
      <c r="D36" s="66">
        <v>3.1148087703682995E-2</v>
      </c>
    </row>
    <row r="37" spans="1:4">
      <c r="A37" s="9"/>
      <c r="B37" s="59" t="s">
        <v>38</v>
      </c>
      <c r="C37" s="50"/>
      <c r="D37" s="66"/>
    </row>
    <row r="38" spans="1:4">
      <c r="A38" s="9" t="s">
        <v>906</v>
      </c>
      <c r="B38" s="60" t="s">
        <v>39</v>
      </c>
      <c r="C38" s="65">
        <v>0</v>
      </c>
      <c r="D38" s="66">
        <v>0</v>
      </c>
    </row>
    <row r="39" spans="1:4">
      <c r="A39" s="9" t="s">
        <v>892</v>
      </c>
      <c r="B39" s="60" t="s">
        <v>40</v>
      </c>
      <c r="C39" s="65">
        <v>0</v>
      </c>
      <c r="D39" s="66">
        <v>0</v>
      </c>
    </row>
    <row r="40" spans="1:4">
      <c r="A40" s="9" t="s">
        <v>907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380195.81651408219</v>
      </c>
      <c r="D41" s="76">
        <v>1</v>
      </c>
    </row>
    <row r="42" spans="1:4">
      <c r="A42" s="9" t="s">
        <v>908</v>
      </c>
      <c r="B42" s="61" t="s">
        <v>43</v>
      </c>
      <c r="C42" s="65">
        <f>'יתרת התחייבות להשקעה'!B9</f>
        <v>2185.35920485</v>
      </c>
      <c r="D42" s="66">
        <v>0</v>
      </c>
    </row>
    <row r="43" spans="1:4">
      <c r="B43" s="10" t="s">
        <v>200</v>
      </c>
    </row>
    <row r="44" spans="1:4">
      <c r="C44" s="90" t="s">
        <v>44</v>
      </c>
      <c r="D44" s="89" t="s">
        <v>45</v>
      </c>
    </row>
    <row r="45" spans="1:4">
      <c r="C45" s="12" t="s">
        <v>9</v>
      </c>
      <c r="D45" s="12" t="s">
        <v>10</v>
      </c>
    </row>
    <row r="46" spans="1:4">
      <c r="C46" t="s">
        <v>201</v>
      </c>
      <c r="D46">
        <v>3.4472</v>
      </c>
    </row>
    <row r="47" spans="1:4">
      <c r="C47" t="s">
        <v>109</v>
      </c>
      <c r="D47">
        <v>3.7360000000000002</v>
      </c>
    </row>
    <row r="48" spans="1:4">
      <c r="C48" t="s">
        <v>105</v>
      </c>
      <c r="D48">
        <v>3.2290000000000001</v>
      </c>
    </row>
    <row r="49" spans="3:4">
      <c r="C49" t="s">
        <v>112</v>
      </c>
      <c r="D49">
        <v>4.3395000000000001</v>
      </c>
    </row>
    <row r="50" spans="3:4" hidden="1"/>
  </sheetData>
  <hyperlinks>
    <hyperlink ref="A10" location="מזומנים!A1" display="מזומנים"/>
    <hyperlink ref="A12" location="'תעודות התחייבות ממשלתיות'!WPrint_Area_W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 "/>
    <hyperlink ref="A14" location="'אג&quot;ח קונצרני'!A1" display="אג&quot;ח קונצרני"/>
    <hyperlink ref="A15" location="מניות!A1" display="מניות"/>
    <hyperlink ref="A16" location="'קרנות סל'!WPrint_Area_W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 "/>
    <hyperlink ref="A42" location="'יתרת התחייבות להשקעה'!WPrint_Area_W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לא סחיר - אג&quot;ח קונצרני'!WPrint_Area_W" display="לא סחיר - אג&quot;ח קונצרני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  <c r="B2" t="s">
        <v>197</v>
      </c>
    </row>
    <row r="3" spans="1:60">
      <c r="A3" s="2" t="s">
        <v>2</v>
      </c>
      <c r="B3" t="s">
        <v>198</v>
      </c>
    </row>
    <row r="4" spans="1:60">
      <c r="A4" s="2" t="s">
        <v>3</v>
      </c>
      <c r="B4" t="s">
        <v>199</v>
      </c>
    </row>
    <row r="5" spans="1:60" ht="26.25" customHeight="1">
      <c r="A5" s="78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80"/>
    </row>
    <row r="6" spans="1:60" ht="26.25" customHeight="1">
      <c r="A6" s="78" t="s">
        <v>97</v>
      </c>
      <c r="B6" s="79"/>
      <c r="C6" s="79"/>
      <c r="D6" s="79"/>
      <c r="E6" s="79"/>
      <c r="F6" s="79"/>
      <c r="G6" s="79"/>
      <c r="H6" s="79"/>
      <c r="I6" s="79"/>
      <c r="J6" s="79"/>
      <c r="K6" s="80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2300</v>
      </c>
      <c r="G10" s="7"/>
      <c r="H10" s="63">
        <v>301.52402000000001</v>
      </c>
      <c r="I10" s="22"/>
      <c r="J10" s="64">
        <v>1</v>
      </c>
      <c r="K10" s="64">
        <v>8.0000000000000004E-4</v>
      </c>
      <c r="BC10" s="14"/>
      <c r="BD10" s="16"/>
      <c r="BE10" s="14"/>
      <c r="BG10" s="14"/>
    </row>
    <row r="11" spans="1:60">
      <c r="A11" s="67" t="s">
        <v>202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728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228</v>
      </c>
      <c r="B13" t="s">
        <v>228</v>
      </c>
      <c r="C13" s="14"/>
      <c r="D13" t="s">
        <v>228</v>
      </c>
      <c r="E13" t="s">
        <v>228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729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228</v>
      </c>
      <c r="B15" t="s">
        <v>228</v>
      </c>
      <c r="C15" s="14"/>
      <c r="D15" t="s">
        <v>228</v>
      </c>
      <c r="E15" t="s">
        <v>228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730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228</v>
      </c>
      <c r="B17" t="s">
        <v>228</v>
      </c>
      <c r="C17" s="14"/>
      <c r="D17" t="s">
        <v>228</v>
      </c>
      <c r="E17" t="s">
        <v>228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260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228</v>
      </c>
      <c r="B19" t="s">
        <v>228</v>
      </c>
      <c r="C19" s="14"/>
      <c r="D19" t="s">
        <v>228</v>
      </c>
      <c r="E19" t="s">
        <v>228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233</v>
      </c>
      <c r="B20" s="14"/>
      <c r="C20" s="14"/>
      <c r="D20" s="14"/>
      <c r="F20" s="69">
        <v>2300</v>
      </c>
      <c r="H20" s="69">
        <v>301.52402000000001</v>
      </c>
      <c r="J20" s="68">
        <v>1</v>
      </c>
      <c r="K20" s="68">
        <v>8.0000000000000004E-4</v>
      </c>
    </row>
    <row r="21" spans="1:11">
      <c r="A21" s="67" t="s">
        <v>728</v>
      </c>
      <c r="B21" s="14"/>
      <c r="C21" s="14"/>
      <c r="D21" s="14"/>
      <c r="F21" s="69">
        <v>2300</v>
      </c>
      <c r="H21" s="69">
        <v>301.52402000000001</v>
      </c>
      <c r="J21" s="68">
        <v>1</v>
      </c>
      <c r="K21" s="68">
        <v>8.0000000000000004E-4</v>
      </c>
    </row>
    <row r="22" spans="1:11">
      <c r="A22" t="s">
        <v>731</v>
      </c>
      <c r="B22" t="s">
        <v>732</v>
      </c>
      <c r="C22" t="s">
        <v>122</v>
      </c>
      <c r="D22" t="s">
        <v>635</v>
      </c>
      <c r="E22" t="s">
        <v>105</v>
      </c>
      <c r="F22" s="65">
        <v>700</v>
      </c>
      <c r="G22" s="65">
        <v>3740</v>
      </c>
      <c r="H22" s="65">
        <v>84.535219999999995</v>
      </c>
      <c r="I22" s="66">
        <v>0</v>
      </c>
      <c r="J22" s="66">
        <v>0.28039999999999998</v>
      </c>
      <c r="K22" s="66">
        <v>2.0000000000000001E-4</v>
      </c>
    </row>
    <row r="23" spans="1:11">
      <c r="A23" t="s">
        <v>733</v>
      </c>
      <c r="B23" t="s">
        <v>734</v>
      </c>
      <c r="C23" t="s">
        <v>122</v>
      </c>
      <c r="D23" t="s">
        <v>635</v>
      </c>
      <c r="E23" t="s">
        <v>105</v>
      </c>
      <c r="F23" s="65">
        <v>1600</v>
      </c>
      <c r="G23" s="65">
        <v>4200</v>
      </c>
      <c r="H23" s="65">
        <v>216.9888</v>
      </c>
      <c r="I23" s="66">
        <v>0</v>
      </c>
      <c r="J23" s="66">
        <v>0.71960000000000002</v>
      </c>
      <c r="K23" s="66">
        <v>5.9999999999999995E-4</v>
      </c>
    </row>
    <row r="24" spans="1:11">
      <c r="A24" s="67" t="s">
        <v>735</v>
      </c>
      <c r="B24" s="14"/>
      <c r="C24" s="14"/>
      <c r="D24" s="14"/>
      <c r="F24" s="69">
        <v>0</v>
      </c>
      <c r="H24" s="69">
        <v>0</v>
      </c>
      <c r="J24" s="68">
        <v>0</v>
      </c>
      <c r="K24" s="68">
        <v>0</v>
      </c>
    </row>
    <row r="25" spans="1:11">
      <c r="A25" t="s">
        <v>228</v>
      </c>
      <c r="B25" t="s">
        <v>228</v>
      </c>
      <c r="C25" s="14"/>
      <c r="D25" t="s">
        <v>228</v>
      </c>
      <c r="E25" t="s">
        <v>228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  <c r="K25" s="66">
        <v>0</v>
      </c>
    </row>
    <row r="26" spans="1:11">
      <c r="A26" s="67" t="s">
        <v>730</v>
      </c>
      <c r="B26" s="14"/>
      <c r="C26" s="14"/>
      <c r="D26" s="14"/>
      <c r="F26" s="69">
        <v>0</v>
      </c>
      <c r="H26" s="69">
        <v>0</v>
      </c>
      <c r="J26" s="68">
        <v>0</v>
      </c>
      <c r="K26" s="68">
        <v>0</v>
      </c>
    </row>
    <row r="27" spans="1:11">
      <c r="A27" t="s">
        <v>228</v>
      </c>
      <c r="B27" t="s">
        <v>228</v>
      </c>
      <c r="C27" s="14"/>
      <c r="D27" t="s">
        <v>228</v>
      </c>
      <c r="E27" t="s">
        <v>228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  <c r="K27" s="66">
        <v>0</v>
      </c>
    </row>
    <row r="28" spans="1:11">
      <c r="A28" s="67" t="s">
        <v>736</v>
      </c>
      <c r="B28" s="14"/>
      <c r="C28" s="14"/>
      <c r="D28" s="14"/>
      <c r="F28" s="69">
        <v>0</v>
      </c>
      <c r="H28" s="69">
        <v>0</v>
      </c>
      <c r="J28" s="68">
        <v>0</v>
      </c>
      <c r="K28" s="68">
        <v>0</v>
      </c>
    </row>
    <row r="29" spans="1:11">
      <c r="A29" t="s">
        <v>228</v>
      </c>
      <c r="B29" t="s">
        <v>228</v>
      </c>
      <c r="C29" s="14"/>
      <c r="D29" t="s">
        <v>228</v>
      </c>
      <c r="E29" t="s">
        <v>228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  <c r="K29" s="66">
        <v>0</v>
      </c>
    </row>
    <row r="30" spans="1:11">
      <c r="A30" s="67" t="s">
        <v>260</v>
      </c>
      <c r="B30" s="14"/>
      <c r="C30" s="14"/>
      <c r="D30" s="14"/>
      <c r="F30" s="69">
        <v>0</v>
      </c>
      <c r="H30" s="69">
        <v>0</v>
      </c>
      <c r="J30" s="68">
        <v>0</v>
      </c>
      <c r="K30" s="68">
        <v>0</v>
      </c>
    </row>
    <row r="31" spans="1:11">
      <c r="A31" t="s">
        <v>228</v>
      </c>
      <c r="B31" t="s">
        <v>228</v>
      </c>
      <c r="C31" s="14"/>
      <c r="D31" t="s">
        <v>228</v>
      </c>
      <c r="E31" t="s">
        <v>228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  <c r="K31" s="66">
        <v>0</v>
      </c>
    </row>
    <row r="32" spans="1:11">
      <c r="A32" s="77" t="s">
        <v>235</v>
      </c>
      <c r="B32" s="14"/>
      <c r="C32" s="14"/>
      <c r="D32" s="14"/>
    </row>
    <row r="33" spans="1:4">
      <c r="A33" s="77" t="s">
        <v>252</v>
      </c>
      <c r="B33" s="14"/>
      <c r="C33" s="14"/>
      <c r="D33" s="14"/>
    </row>
    <row r="34" spans="1:4">
      <c r="A34" s="77" t="s">
        <v>253</v>
      </c>
      <c r="B34" s="14"/>
      <c r="C34" s="14"/>
      <c r="D34" s="14"/>
    </row>
    <row r="35" spans="1:4">
      <c r="A35" s="77" t="s">
        <v>254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40" width="9.140625" style="14" hidden="1" customWidth="1"/>
    <col min="41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78" t="s">
        <v>67</v>
      </c>
      <c r="B5" s="79"/>
      <c r="C5" s="79"/>
      <c r="D5" s="79"/>
      <c r="E5" s="79"/>
      <c r="F5" s="79"/>
      <c r="G5" s="79"/>
      <c r="H5" s="79"/>
      <c r="I5" s="79"/>
      <c r="J5" s="80"/>
      <c r="BC5" s="14" t="s">
        <v>99</v>
      </c>
      <c r="BE5" s="14" t="s">
        <v>100</v>
      </c>
      <c r="BG5" s="16" t="s">
        <v>101</v>
      </c>
    </row>
    <row r="6" spans="1:59" ht="26.25" customHeight="1">
      <c r="A6" s="78" t="s">
        <v>102</v>
      </c>
      <c r="B6" s="79"/>
      <c r="C6" s="79"/>
      <c r="D6" s="79"/>
      <c r="E6" s="79"/>
      <c r="F6" s="79"/>
      <c r="G6" s="79"/>
      <c r="H6" s="79"/>
      <c r="I6" s="79"/>
      <c r="J6" s="80"/>
      <c r="BC6" s="16" t="s">
        <v>103</v>
      </c>
      <c r="BE6" s="14" t="s">
        <v>104</v>
      </c>
      <c r="BG6" s="16" t="s">
        <v>105</v>
      </c>
    </row>
    <row r="7" spans="1:59" s="16" customFormat="1" ht="8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-775514.41</v>
      </c>
      <c r="G10" s="22"/>
      <c r="H10" s="63">
        <v>-2508.4248757412397</v>
      </c>
      <c r="I10" s="64">
        <v>1</v>
      </c>
      <c r="J10" s="64">
        <v>-6.6E-3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202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228</v>
      </c>
      <c r="B12" t="s">
        <v>228</v>
      </c>
      <c r="C12" s="16"/>
      <c r="D12" t="s">
        <v>228</v>
      </c>
      <c r="E12" t="s">
        <v>228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233</v>
      </c>
      <c r="B13" s="16"/>
      <c r="C13" s="16"/>
      <c r="D13" s="16"/>
      <c r="E13" s="16"/>
      <c r="F13" s="69">
        <v>-775514.41</v>
      </c>
      <c r="G13" s="16"/>
      <c r="H13" s="69">
        <v>-2508.4248757412397</v>
      </c>
      <c r="I13" s="68">
        <v>1</v>
      </c>
      <c r="J13" s="68">
        <v>-6.6E-3</v>
      </c>
      <c r="BE13" s="14" t="s">
        <v>125</v>
      </c>
    </row>
    <row r="14" spans="1:59">
      <c r="A14" t="s">
        <v>737</v>
      </c>
      <c r="B14" t="s">
        <v>738</v>
      </c>
      <c r="C14" t="s">
        <v>122</v>
      </c>
      <c r="D14" t="s">
        <v>635</v>
      </c>
      <c r="E14" t="s">
        <v>109</v>
      </c>
      <c r="F14" s="65">
        <v>9</v>
      </c>
      <c r="G14" s="65">
        <v>1.5287999999999999</v>
      </c>
      <c r="H14" s="65">
        <v>5.1404371200000003E-4</v>
      </c>
      <c r="I14" s="66">
        <v>0</v>
      </c>
      <c r="J14" s="66">
        <v>0</v>
      </c>
      <c r="BE14" s="14" t="s">
        <v>126</v>
      </c>
    </row>
    <row r="15" spans="1:59">
      <c r="A15" t="s">
        <v>739</v>
      </c>
      <c r="B15" t="s">
        <v>740</v>
      </c>
      <c r="C15" t="s">
        <v>122</v>
      </c>
      <c r="D15" t="s">
        <v>635</v>
      </c>
      <c r="E15" t="s">
        <v>112</v>
      </c>
      <c r="F15" s="65">
        <v>11</v>
      </c>
      <c r="G15" s="65">
        <v>0.70735000000000003</v>
      </c>
      <c r="H15" s="65">
        <v>3.3764998575E-4</v>
      </c>
      <c r="I15" s="66">
        <v>0</v>
      </c>
      <c r="J15" s="66">
        <v>0</v>
      </c>
      <c r="BE15" s="14" t="s">
        <v>127</v>
      </c>
    </row>
    <row r="16" spans="1:59">
      <c r="A16" t="s">
        <v>741</v>
      </c>
      <c r="B16" t="s">
        <v>742</v>
      </c>
      <c r="C16" t="s">
        <v>122</v>
      </c>
      <c r="D16" t="s">
        <v>635</v>
      </c>
      <c r="E16" t="s">
        <v>112</v>
      </c>
      <c r="F16" s="65">
        <v>4620</v>
      </c>
      <c r="G16" s="65">
        <v>100</v>
      </c>
      <c r="H16" s="65">
        <v>20.048490000000001</v>
      </c>
      <c r="I16" s="66">
        <v>-8.0000000000000002E-3</v>
      </c>
      <c r="J16" s="66">
        <v>1E-4</v>
      </c>
      <c r="BE16" s="14" t="s">
        <v>128</v>
      </c>
    </row>
    <row r="17" spans="1:57">
      <c r="A17" t="s">
        <v>743</v>
      </c>
      <c r="B17" t="s">
        <v>742</v>
      </c>
      <c r="C17" t="s">
        <v>122</v>
      </c>
      <c r="D17" t="s">
        <v>635</v>
      </c>
      <c r="E17" t="s">
        <v>109</v>
      </c>
      <c r="F17" s="65">
        <v>-17882.91</v>
      </c>
      <c r="G17" s="65">
        <v>100</v>
      </c>
      <c r="H17" s="65">
        <v>-66.810551759999996</v>
      </c>
      <c r="I17" s="66">
        <v>2.6599999999999999E-2</v>
      </c>
      <c r="J17" s="66">
        <v>-2.0000000000000001E-4</v>
      </c>
      <c r="BE17" s="14" t="s">
        <v>129</v>
      </c>
    </row>
    <row r="18" spans="1:57">
      <c r="A18" t="s">
        <v>744</v>
      </c>
      <c r="B18" t="s">
        <v>745</v>
      </c>
      <c r="C18" t="s">
        <v>122</v>
      </c>
      <c r="D18" t="s">
        <v>635</v>
      </c>
      <c r="E18" t="s">
        <v>105</v>
      </c>
      <c r="F18" s="65">
        <v>-762361.5</v>
      </c>
      <c r="G18" s="65">
        <v>100</v>
      </c>
      <c r="H18" s="65">
        <v>-2461.6652835</v>
      </c>
      <c r="I18" s="66">
        <v>0.98140000000000005</v>
      </c>
      <c r="J18" s="66">
        <v>-6.4999999999999997E-3</v>
      </c>
      <c r="BE18" s="14" t="s">
        <v>130</v>
      </c>
    </row>
    <row r="19" spans="1:57">
      <c r="A19" t="s">
        <v>746</v>
      </c>
      <c r="B19" t="s">
        <v>747</v>
      </c>
      <c r="C19" t="s">
        <v>122</v>
      </c>
      <c r="D19" t="s">
        <v>635</v>
      </c>
      <c r="E19" t="s">
        <v>105</v>
      </c>
      <c r="F19" s="65">
        <v>11</v>
      </c>
      <c r="G19" s="65">
        <v>1.4682500000000001</v>
      </c>
      <c r="H19" s="65">
        <v>5.215077175E-4</v>
      </c>
      <c r="I19" s="66">
        <v>0</v>
      </c>
      <c r="J19" s="66">
        <v>0</v>
      </c>
      <c r="BE19" s="14" t="s">
        <v>131</v>
      </c>
    </row>
    <row r="20" spans="1:57">
      <c r="A20" t="s">
        <v>748</v>
      </c>
      <c r="B20" t="s">
        <v>749</v>
      </c>
      <c r="C20" t="s">
        <v>122</v>
      </c>
      <c r="D20" t="s">
        <v>635</v>
      </c>
      <c r="E20" t="s">
        <v>105</v>
      </c>
      <c r="F20" s="65">
        <v>79</v>
      </c>
      <c r="G20" s="65">
        <v>0.42977500000000002</v>
      </c>
      <c r="H20" s="65">
        <v>1.0963173452499999E-3</v>
      </c>
      <c r="I20" s="66">
        <v>0</v>
      </c>
      <c r="J20" s="66">
        <v>0</v>
      </c>
      <c r="BE20" s="14" t="s">
        <v>122</v>
      </c>
    </row>
    <row r="21" spans="1:57">
      <c r="A21" s="77" t="s">
        <v>235</v>
      </c>
      <c r="B21" s="16"/>
      <c r="C21" s="16"/>
      <c r="D21" s="16"/>
      <c r="E21" s="16"/>
      <c r="F21" s="16"/>
      <c r="G21" s="16"/>
    </row>
    <row r="22" spans="1:57">
      <c r="A22" s="77" t="s">
        <v>252</v>
      </c>
      <c r="B22" s="16"/>
      <c r="C22" s="16"/>
      <c r="D22" s="16"/>
      <c r="E22" s="16"/>
      <c r="F22" s="16"/>
      <c r="G22" s="16"/>
    </row>
    <row r="23" spans="1:57">
      <c r="A23" s="77" t="s">
        <v>253</v>
      </c>
      <c r="B23" s="16"/>
      <c r="C23" s="16"/>
      <c r="D23" s="16"/>
      <c r="E23" s="16"/>
      <c r="F23" s="16"/>
      <c r="G23" s="16"/>
    </row>
    <row r="24" spans="1:57">
      <c r="A24" s="77" t="s">
        <v>254</v>
      </c>
      <c r="B24" s="16"/>
      <c r="C24" s="16"/>
      <c r="D24" s="16"/>
      <c r="E24" s="16"/>
      <c r="F24" s="16"/>
      <c r="G24" s="16"/>
    </row>
    <row r="25" spans="1:57" hidden="1">
      <c r="B25" s="16"/>
      <c r="C25" s="16"/>
      <c r="D25" s="16"/>
      <c r="E25" s="16"/>
      <c r="F25" s="16"/>
      <c r="G25" s="16"/>
    </row>
    <row r="26" spans="1:57" hidden="1">
      <c r="B26" s="16"/>
      <c r="C26" s="16"/>
      <c r="D26" s="16"/>
      <c r="E26" s="16"/>
      <c r="F26" s="16"/>
      <c r="G26" s="16"/>
    </row>
    <row r="27" spans="1:57" hidden="1"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A28" workbookViewId="0"/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  <c r="D3" s="13"/>
    </row>
    <row r="4" spans="1:80">
      <c r="A4" s="2" t="s">
        <v>3</v>
      </c>
      <c r="B4" t="s">
        <v>199</v>
      </c>
    </row>
    <row r="5" spans="1:80" ht="26.25" customHeight="1">
      <c r="A5" s="78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80" ht="26.25" customHeight="1">
      <c r="A6" s="78" t="s">
        <v>132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202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750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228</v>
      </c>
      <c r="B13" t="s">
        <v>228</v>
      </c>
      <c r="D13" t="s">
        <v>228</v>
      </c>
      <c r="G13" s="65">
        <v>0</v>
      </c>
      <c r="H13" t="s">
        <v>228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751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228</v>
      </c>
      <c r="B15" t="s">
        <v>228</v>
      </c>
      <c r="D15" t="s">
        <v>228</v>
      </c>
      <c r="G15" s="65">
        <v>0</v>
      </c>
      <c r="H15" t="s">
        <v>228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752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753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228</v>
      </c>
      <c r="B18" t="s">
        <v>228</v>
      </c>
      <c r="D18" t="s">
        <v>228</v>
      </c>
      <c r="G18" s="65">
        <v>0</v>
      </c>
      <c r="H18" t="s">
        <v>228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754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228</v>
      </c>
      <c r="B20" t="s">
        <v>228</v>
      </c>
      <c r="D20" t="s">
        <v>228</v>
      </c>
      <c r="G20" s="65">
        <v>0</v>
      </c>
      <c r="H20" t="s">
        <v>228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755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228</v>
      </c>
      <c r="B22" t="s">
        <v>228</v>
      </c>
      <c r="D22" t="s">
        <v>228</v>
      </c>
      <c r="G22" s="65">
        <v>0</v>
      </c>
      <c r="H22" t="s">
        <v>228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756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228</v>
      </c>
      <c r="B24" t="s">
        <v>228</v>
      </c>
      <c r="D24" t="s">
        <v>228</v>
      </c>
      <c r="G24" s="65">
        <v>0</v>
      </c>
      <c r="H24" t="s">
        <v>228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233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750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228</v>
      </c>
      <c r="B27" t="s">
        <v>228</v>
      </c>
      <c r="D27" t="s">
        <v>228</v>
      </c>
      <c r="G27" s="65">
        <v>0</v>
      </c>
      <c r="H27" t="s">
        <v>228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751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228</v>
      </c>
      <c r="B29" t="s">
        <v>228</v>
      </c>
      <c r="D29" t="s">
        <v>228</v>
      </c>
      <c r="G29" s="65">
        <v>0</v>
      </c>
      <c r="H29" t="s">
        <v>228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752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753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228</v>
      </c>
      <c r="B32" t="s">
        <v>228</v>
      </c>
      <c r="D32" t="s">
        <v>228</v>
      </c>
      <c r="G32" s="65">
        <v>0</v>
      </c>
      <c r="H32" t="s">
        <v>228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754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228</v>
      </c>
      <c r="B34" t="s">
        <v>228</v>
      </c>
      <c r="D34" t="s">
        <v>228</v>
      </c>
      <c r="G34" s="65">
        <v>0</v>
      </c>
      <c r="H34" t="s">
        <v>228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755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228</v>
      </c>
      <c r="B36" t="s">
        <v>228</v>
      </c>
      <c r="D36" t="s">
        <v>228</v>
      </c>
      <c r="G36" s="65">
        <v>0</v>
      </c>
      <c r="H36" t="s">
        <v>228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756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228</v>
      </c>
      <c r="B38" t="s">
        <v>228</v>
      </c>
      <c r="D38" t="s">
        <v>228</v>
      </c>
      <c r="G38" s="65">
        <v>0</v>
      </c>
      <c r="H38" t="s">
        <v>228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77" t="s">
        <v>235</v>
      </c>
    </row>
    <row r="40" spans="1:16">
      <c r="A40" s="77" t="s">
        <v>252</v>
      </c>
    </row>
    <row r="41" spans="1:16">
      <c r="A41" s="77" t="s">
        <v>253</v>
      </c>
    </row>
    <row r="42" spans="1:16">
      <c r="A42" s="77" t="s">
        <v>254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A5" workbookViewId="0">
      <selection activeCell="A5" sqref="A5:O10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  <c r="B2" t="s">
        <v>197</v>
      </c>
    </row>
    <row r="3" spans="1:71">
      <c r="A3" s="2" t="s">
        <v>2</v>
      </c>
      <c r="B3" t="s">
        <v>198</v>
      </c>
    </row>
    <row r="4" spans="1:71">
      <c r="A4" s="2" t="s">
        <v>3</v>
      </c>
      <c r="B4" t="s">
        <v>199</v>
      </c>
    </row>
    <row r="5" spans="1:71" ht="26.25" customHeight="1">
      <c r="A5" s="78" t="s">
        <v>135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</row>
    <row r="6" spans="1:71" ht="26.25" customHeight="1">
      <c r="A6" s="78" t="s">
        <v>68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202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757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228</v>
      </c>
      <c r="B13" t="s">
        <v>228</v>
      </c>
      <c r="C13" t="s">
        <v>228</v>
      </c>
      <c r="F13" s="65">
        <v>0</v>
      </c>
      <c r="G13" t="s">
        <v>228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758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228</v>
      </c>
      <c r="B15" t="s">
        <v>228</v>
      </c>
      <c r="C15" t="s">
        <v>228</v>
      </c>
      <c r="F15" s="65">
        <v>0</v>
      </c>
      <c r="G15" t="s">
        <v>228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759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228</v>
      </c>
      <c r="B17" t="s">
        <v>228</v>
      </c>
      <c r="C17" t="s">
        <v>228</v>
      </c>
      <c r="F17" s="65">
        <v>0</v>
      </c>
      <c r="G17" t="s">
        <v>228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760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228</v>
      </c>
      <c r="B19" t="s">
        <v>228</v>
      </c>
      <c r="C19" t="s">
        <v>228</v>
      </c>
      <c r="F19" s="65">
        <v>0</v>
      </c>
      <c r="G19" t="s">
        <v>228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260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228</v>
      </c>
      <c r="B21" t="s">
        <v>228</v>
      </c>
      <c r="C21" t="s">
        <v>228</v>
      </c>
      <c r="F21" s="65">
        <v>0</v>
      </c>
      <c r="G21" t="s">
        <v>228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233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250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228</v>
      </c>
      <c r="B24" t="s">
        <v>228</v>
      </c>
      <c r="C24" t="s">
        <v>228</v>
      </c>
      <c r="F24" s="65">
        <v>0</v>
      </c>
      <c r="G24" t="s">
        <v>228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761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228</v>
      </c>
      <c r="B26" t="s">
        <v>228</v>
      </c>
      <c r="C26" t="s">
        <v>228</v>
      </c>
      <c r="F26" s="65">
        <v>0</v>
      </c>
      <c r="G26" t="s">
        <v>228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77" t="s">
        <v>252</v>
      </c>
    </row>
    <row r="28" spans="1:15">
      <c r="A28" s="77" t="s">
        <v>253</v>
      </c>
    </row>
    <row r="29" spans="1:15">
      <c r="A29" s="77" t="s">
        <v>254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A5" workbookViewId="0">
      <selection activeCell="A5" sqref="A5:R10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78" t="s">
        <v>135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64" ht="26.25" customHeight="1">
      <c r="A6" s="78" t="s">
        <v>81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81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202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762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228</v>
      </c>
      <c r="B13" t="s">
        <v>228</v>
      </c>
      <c r="C13" s="14"/>
      <c r="D13" s="14"/>
      <c r="E13" t="s">
        <v>228</v>
      </c>
      <c r="F13" t="s">
        <v>228</v>
      </c>
      <c r="I13" s="65">
        <v>0</v>
      </c>
      <c r="J13" t="s">
        <v>228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763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228</v>
      </c>
      <c r="B15" t="s">
        <v>228</v>
      </c>
      <c r="C15" s="14"/>
      <c r="D15" s="14"/>
      <c r="E15" t="s">
        <v>228</v>
      </c>
      <c r="F15" t="s">
        <v>228</v>
      </c>
      <c r="I15" s="65">
        <v>0</v>
      </c>
      <c r="J15" t="s">
        <v>228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257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228</v>
      </c>
      <c r="B17" t="s">
        <v>228</v>
      </c>
      <c r="C17" s="14"/>
      <c r="D17" s="14"/>
      <c r="E17" t="s">
        <v>228</v>
      </c>
      <c r="F17" t="s">
        <v>228</v>
      </c>
      <c r="I17" s="65">
        <v>0</v>
      </c>
      <c r="J17" t="s">
        <v>228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260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228</v>
      </c>
      <c r="B19" t="s">
        <v>228</v>
      </c>
      <c r="C19" s="14"/>
      <c r="D19" s="14"/>
      <c r="E19" t="s">
        <v>228</v>
      </c>
      <c r="F19" t="s">
        <v>228</v>
      </c>
      <c r="I19" s="65">
        <v>0</v>
      </c>
      <c r="J19" t="s">
        <v>228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233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764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228</v>
      </c>
      <c r="B22" t="s">
        <v>228</v>
      </c>
      <c r="C22" s="14"/>
      <c r="D22" s="14"/>
      <c r="E22" t="s">
        <v>228</v>
      </c>
      <c r="F22" t="s">
        <v>228</v>
      </c>
      <c r="I22" s="65">
        <v>0</v>
      </c>
      <c r="J22" t="s">
        <v>228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765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228</v>
      </c>
      <c r="B24" t="s">
        <v>228</v>
      </c>
      <c r="C24" s="14"/>
      <c r="D24" s="14"/>
      <c r="E24" t="s">
        <v>228</v>
      </c>
      <c r="F24" t="s">
        <v>228</v>
      </c>
      <c r="I24" s="65">
        <v>0</v>
      </c>
      <c r="J24" t="s">
        <v>228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77" t="s">
        <v>235</v>
      </c>
      <c r="C25" s="14"/>
      <c r="D25" s="14"/>
      <c r="E25" s="14"/>
    </row>
    <row r="26" spans="1:18">
      <c r="A26" s="77" t="s">
        <v>252</v>
      </c>
      <c r="C26" s="14"/>
      <c r="D26" s="14"/>
      <c r="E26" s="14"/>
    </row>
    <row r="27" spans="1:18">
      <c r="A27" s="77" t="s">
        <v>253</v>
      </c>
      <c r="C27" s="14"/>
      <c r="D27" s="14"/>
      <c r="E27" s="14"/>
    </row>
    <row r="28" spans="1:18">
      <c r="A28" s="77" t="s">
        <v>254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5" sqref="A5:R10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</row>
    <row r="4" spans="1:80">
      <c r="A4" s="2" t="s">
        <v>3</v>
      </c>
      <c r="B4" t="s">
        <v>199</v>
      </c>
    </row>
    <row r="5" spans="1:80" ht="26.25" customHeight="1">
      <c r="A5" s="78" t="s">
        <v>135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80" ht="26.25" customHeight="1">
      <c r="A6" s="78" t="s">
        <v>88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81" t="s">
        <v>54</v>
      </c>
      <c r="M7" s="8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Y10" s="14"/>
      <c r="CB10" s="14"/>
    </row>
    <row r="11" spans="1:80">
      <c r="A11" s="67" t="s">
        <v>202</v>
      </c>
      <c r="B11" s="14"/>
      <c r="C11" s="14"/>
      <c r="D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80">
      <c r="A12" s="67" t="s">
        <v>762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228</v>
      </c>
      <c r="B13" t="s">
        <v>228</v>
      </c>
      <c r="C13" s="14"/>
      <c r="D13" s="14"/>
      <c r="E13" t="s">
        <v>228</v>
      </c>
      <c r="F13" t="s">
        <v>228</v>
      </c>
      <c r="I13" s="65">
        <v>0</v>
      </c>
      <c r="J13" t="s">
        <v>228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763</v>
      </c>
      <c r="B14" s="14"/>
      <c r="C14" s="14"/>
      <c r="D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80">
      <c r="A15" t="s">
        <v>228</v>
      </c>
      <c r="B15" t="s">
        <v>228</v>
      </c>
      <c r="C15" s="14"/>
      <c r="D15" s="14"/>
      <c r="E15" t="s">
        <v>228</v>
      </c>
      <c r="F15" t="s">
        <v>228</v>
      </c>
      <c r="I15" s="65">
        <v>0</v>
      </c>
      <c r="J15" t="s">
        <v>228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80">
      <c r="A16" s="67" t="s">
        <v>257</v>
      </c>
      <c r="B16" s="14"/>
      <c r="C16" s="14"/>
      <c r="D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228</v>
      </c>
      <c r="B17" t="s">
        <v>228</v>
      </c>
      <c r="C17" s="14"/>
      <c r="D17" s="14"/>
      <c r="E17" t="s">
        <v>228</v>
      </c>
      <c r="F17" t="s">
        <v>228</v>
      </c>
      <c r="I17" s="65">
        <v>0</v>
      </c>
      <c r="J17" t="s">
        <v>228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260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228</v>
      </c>
      <c r="B19" t="s">
        <v>228</v>
      </c>
      <c r="C19" s="14"/>
      <c r="D19" s="14"/>
      <c r="E19" t="s">
        <v>228</v>
      </c>
      <c r="F19" t="s">
        <v>228</v>
      </c>
      <c r="I19" s="65">
        <v>0</v>
      </c>
      <c r="J19" t="s">
        <v>228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233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258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228</v>
      </c>
      <c r="B22" t="s">
        <v>228</v>
      </c>
      <c r="C22" s="14"/>
      <c r="D22" s="14"/>
      <c r="E22" t="s">
        <v>228</v>
      </c>
      <c r="F22" t="s">
        <v>228</v>
      </c>
      <c r="I22" s="65">
        <v>0</v>
      </c>
      <c r="J22" t="s">
        <v>228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259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228</v>
      </c>
      <c r="B24" t="s">
        <v>228</v>
      </c>
      <c r="C24" s="14"/>
      <c r="D24" s="14"/>
      <c r="E24" t="s">
        <v>228</v>
      </c>
      <c r="F24" t="s">
        <v>228</v>
      </c>
      <c r="I24" s="65">
        <v>0</v>
      </c>
      <c r="J24" t="s">
        <v>228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77" t="s">
        <v>235</v>
      </c>
      <c r="B25" s="14"/>
      <c r="C25" s="14"/>
      <c r="D25" s="14"/>
    </row>
    <row r="26" spans="1:18">
      <c r="A26" s="77" t="s">
        <v>252</v>
      </c>
      <c r="B26" s="14"/>
      <c r="C26" s="14"/>
      <c r="D26" s="14"/>
    </row>
    <row r="27" spans="1:18">
      <c r="A27" s="77" t="s">
        <v>253</v>
      </c>
      <c r="B27" s="14"/>
      <c r="C27" s="14"/>
      <c r="D27" s="14"/>
    </row>
    <row r="28" spans="1:18">
      <c r="A28" s="77" t="s">
        <v>254</v>
      </c>
      <c r="B28" s="14"/>
      <c r="C28" s="14"/>
      <c r="D28" s="14"/>
    </row>
    <row r="29" spans="1:18" hidden="1"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2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  <c r="B2" t="s">
        <v>197</v>
      </c>
    </row>
    <row r="3" spans="1:97">
      <c r="A3" s="2" t="s">
        <v>2</v>
      </c>
      <c r="B3" t="s">
        <v>198</v>
      </c>
    </row>
    <row r="4" spans="1:97">
      <c r="A4" s="2" t="s">
        <v>3</v>
      </c>
      <c r="B4" t="s">
        <v>199</v>
      </c>
    </row>
    <row r="5" spans="1:97" ht="26.25" customHeight="1">
      <c r="A5" s="78" t="s">
        <v>135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97" ht="26.25" customHeight="1">
      <c r="A6" s="78" t="s">
        <v>90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46238.74</v>
      </c>
      <c r="H10" s="7"/>
      <c r="I10" s="63">
        <f>I11+I17</f>
        <v>2850.8981460580667</v>
      </c>
      <c r="J10" s="7"/>
      <c r="K10" s="64">
        <v>1</v>
      </c>
      <c r="L10" s="64">
        <v>6.0000000000000001E-3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202</v>
      </c>
      <c r="B11" s="14"/>
      <c r="C11" s="14"/>
      <c r="D11" s="14"/>
      <c r="G11" s="69">
        <v>29595.07</v>
      </c>
      <c r="I11" s="69">
        <f>SUM(I12:I16)</f>
        <v>2796.3020792199895</v>
      </c>
      <c r="K11" s="68">
        <v>0.97609999999999997</v>
      </c>
      <c r="L11" s="68">
        <v>5.8999999999999999E-3</v>
      </c>
    </row>
    <row r="12" spans="1:97">
      <c r="A12" s="77" t="s">
        <v>766</v>
      </c>
      <c r="B12" t="s">
        <v>767</v>
      </c>
      <c r="C12" t="s">
        <v>122</v>
      </c>
      <c r="D12" t="s">
        <v>768</v>
      </c>
      <c r="E12" t="s">
        <v>283</v>
      </c>
      <c r="F12" t="s">
        <v>105</v>
      </c>
      <c r="G12" s="65">
        <v>24305.14</v>
      </c>
      <c r="H12" s="65">
        <v>280.5827000000005</v>
      </c>
      <c r="I12" s="65">
        <v>220.204942285969</v>
      </c>
      <c r="J12" s="66">
        <v>3.2000000000000002E-3</v>
      </c>
      <c r="K12" s="66">
        <v>9.6500000000000002E-2</v>
      </c>
      <c r="L12" s="66">
        <v>5.9999999999999995E-4</v>
      </c>
    </row>
    <row r="13" spans="1:97">
      <c r="A13" t="s">
        <v>769</v>
      </c>
      <c r="B13" t="s">
        <v>477</v>
      </c>
      <c r="C13" t="s">
        <v>122</v>
      </c>
      <c r="D13" t="s">
        <v>478</v>
      </c>
      <c r="E13" t="s">
        <v>479</v>
      </c>
      <c r="F13" t="s">
        <v>101</v>
      </c>
      <c r="G13" s="65">
        <v>1068</v>
      </c>
      <c r="H13" s="65">
        <v>389.86354799999998</v>
      </c>
      <c r="I13" s="65">
        <v>4.1637426926399996</v>
      </c>
      <c r="J13" s="66">
        <v>6.1999999999999998E-3</v>
      </c>
      <c r="K13" s="66">
        <v>1.8E-3</v>
      </c>
      <c r="L13" s="66">
        <v>0</v>
      </c>
    </row>
    <row r="14" spans="1:97">
      <c r="A14" t="s">
        <v>770</v>
      </c>
      <c r="B14" t="s">
        <v>771</v>
      </c>
      <c r="C14" t="s">
        <v>122</v>
      </c>
      <c r="D14" t="s">
        <v>772</v>
      </c>
      <c r="E14" t="s">
        <v>398</v>
      </c>
      <c r="F14" t="s">
        <v>101</v>
      </c>
      <c r="G14" s="65">
        <v>2</v>
      </c>
      <c r="H14" s="65">
        <v>31973775.862069</v>
      </c>
      <c r="I14" s="65">
        <v>639.47551724137998</v>
      </c>
      <c r="J14" s="66">
        <v>1.8965517241379311E-3</v>
      </c>
      <c r="K14" s="66">
        <v>0.28029999999999999</v>
      </c>
      <c r="L14" s="66">
        <v>1.6999999999999999E-3</v>
      </c>
    </row>
    <row r="15" spans="1:97">
      <c r="A15" t="s">
        <v>773</v>
      </c>
      <c r="B15" t="s">
        <v>774</v>
      </c>
      <c r="C15" t="s">
        <v>122</v>
      </c>
      <c r="D15" t="s">
        <v>775</v>
      </c>
      <c r="E15" t="s">
        <v>776</v>
      </c>
      <c r="F15" t="s">
        <v>105</v>
      </c>
      <c r="G15" s="65">
        <v>4219.93</v>
      </c>
      <c r="H15" s="65">
        <v>10000</v>
      </c>
      <c r="I15" s="65">
        <v>1362.615397</v>
      </c>
      <c r="J15" s="66">
        <v>1.5E-3</v>
      </c>
      <c r="K15" s="66">
        <v>0.59740000000000004</v>
      </c>
      <c r="L15" s="66">
        <v>3.5999999999999999E-3</v>
      </c>
    </row>
    <row r="16" spans="1:97">
      <c r="A16" t="s">
        <v>881</v>
      </c>
      <c r="B16">
        <v>74209</v>
      </c>
      <c r="C16" t="s">
        <v>122</v>
      </c>
      <c r="D16">
        <v>514829126</v>
      </c>
      <c r="E16" t="s">
        <v>882</v>
      </c>
      <c r="F16" t="s">
        <v>101</v>
      </c>
      <c r="G16" s="65">
        <v>19.329999999999998</v>
      </c>
      <c r="H16" s="65">
        <v>2947969.39</v>
      </c>
      <c r="I16" s="65">
        <v>569.84248000000002</v>
      </c>
      <c r="J16" s="66">
        <v>9.7000000000000003E-3</v>
      </c>
      <c r="K16" s="66">
        <v>0.15477823298601992</v>
      </c>
      <c r="L16" s="66">
        <v>1.6374261438563077E-3</v>
      </c>
    </row>
    <row r="17" spans="1:12">
      <c r="A17" s="67" t="s">
        <v>233</v>
      </c>
      <c r="B17" s="14"/>
      <c r="C17" s="14"/>
      <c r="D17" s="14"/>
      <c r="G17" s="69">
        <v>16643.669999999998</v>
      </c>
      <c r="I17" s="69">
        <v>54.5960668380771</v>
      </c>
      <c r="K17" s="68">
        <v>2.3900000000000001E-2</v>
      </c>
      <c r="L17" s="68">
        <v>1E-4</v>
      </c>
    </row>
    <row r="18" spans="1:12">
      <c r="A18" s="67" t="s">
        <v>258</v>
      </c>
      <c r="B18" s="14"/>
      <c r="C18" s="14"/>
      <c r="D18" s="14"/>
      <c r="G18" s="69">
        <v>0</v>
      </c>
      <c r="I18" s="69">
        <v>0</v>
      </c>
      <c r="K18" s="68">
        <v>0</v>
      </c>
      <c r="L18" s="68">
        <v>0</v>
      </c>
    </row>
    <row r="19" spans="1:12">
      <c r="A19" t="s">
        <v>228</v>
      </c>
      <c r="B19" t="s">
        <v>228</v>
      </c>
      <c r="C19" s="14"/>
      <c r="D19" s="14"/>
      <c r="E19" t="s">
        <v>228</v>
      </c>
      <c r="F19" t="s">
        <v>228</v>
      </c>
      <c r="G19" s="65">
        <v>0</v>
      </c>
      <c r="H19" s="65">
        <v>0</v>
      </c>
      <c r="I19" s="65">
        <v>0</v>
      </c>
      <c r="J19" s="66">
        <v>0</v>
      </c>
      <c r="K19" s="66">
        <v>0</v>
      </c>
      <c r="L19" s="66">
        <v>0</v>
      </c>
    </row>
    <row r="20" spans="1:12">
      <c r="A20" s="67" t="s">
        <v>259</v>
      </c>
      <c r="B20" s="14"/>
      <c r="C20" s="14"/>
      <c r="D20" s="14"/>
      <c r="G20" s="69">
        <v>16643.669999999998</v>
      </c>
      <c r="I20" s="69">
        <v>54.5960668380771</v>
      </c>
      <c r="K20" s="68">
        <v>2.3900000000000001E-2</v>
      </c>
      <c r="L20" s="68">
        <v>1E-4</v>
      </c>
    </row>
    <row r="21" spans="1:12">
      <c r="A21" t="s">
        <v>777</v>
      </c>
      <c r="B21" t="s">
        <v>778</v>
      </c>
      <c r="C21" t="s">
        <v>122</v>
      </c>
      <c r="D21" t="s">
        <v>772</v>
      </c>
      <c r="E21" t="s">
        <v>562</v>
      </c>
      <c r="F21" t="s">
        <v>109</v>
      </c>
      <c r="G21" s="65">
        <v>16643.669999999998</v>
      </c>
      <c r="H21" s="65">
        <v>87.802198999999959</v>
      </c>
      <c r="I21" s="65">
        <v>54.5960668380771</v>
      </c>
      <c r="J21" s="66">
        <v>1.5519580261280886E-3</v>
      </c>
      <c r="K21" s="66">
        <v>2.3900000000000001E-2</v>
      </c>
      <c r="L21" s="66">
        <v>1E-4</v>
      </c>
    </row>
    <row r="22" spans="1:12">
      <c r="A22" s="77" t="s">
        <v>235</v>
      </c>
      <c r="B22" s="14"/>
      <c r="C22" s="14"/>
      <c r="D22" s="14"/>
    </row>
    <row r="23" spans="1:12">
      <c r="A23" s="77" t="s">
        <v>252</v>
      </c>
      <c r="B23" s="14"/>
      <c r="C23" s="14"/>
      <c r="D23" s="14"/>
    </row>
    <row r="24" spans="1:12">
      <c r="A24" s="77" t="s">
        <v>253</v>
      </c>
      <c r="B24" s="14"/>
      <c r="C24" s="14"/>
      <c r="D24" s="14"/>
    </row>
    <row r="25" spans="1:12">
      <c r="A25" s="77" t="s">
        <v>254</v>
      </c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  <row r="392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/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78" t="s">
        <v>135</v>
      </c>
      <c r="B5" s="79"/>
      <c r="C5" s="79"/>
      <c r="D5" s="79"/>
      <c r="E5" s="79"/>
      <c r="F5" s="79"/>
      <c r="G5" s="79"/>
      <c r="H5" s="79"/>
      <c r="I5" s="79"/>
      <c r="J5" s="80"/>
    </row>
    <row r="6" spans="1:54" ht="26.25" customHeight="1">
      <c r="A6" s="78" t="s">
        <v>138</v>
      </c>
      <c r="B6" s="79"/>
      <c r="C6" s="79"/>
      <c r="D6" s="79"/>
      <c r="E6" s="79"/>
      <c r="F6" s="79"/>
      <c r="G6" s="79"/>
      <c r="H6" s="79"/>
      <c r="I6" s="79"/>
      <c r="J6" s="80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1246009.0900000001</v>
      </c>
      <c r="F10" s="7"/>
      <c r="G10" s="63">
        <v>4613.9564765659552</v>
      </c>
      <c r="H10" s="7"/>
      <c r="I10" s="64">
        <v>1</v>
      </c>
      <c r="J10" s="64">
        <v>1.21E-2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202</v>
      </c>
      <c r="B11" s="14"/>
      <c r="E11" s="69">
        <v>774189.36</v>
      </c>
      <c r="G11" s="69">
        <v>2554.6492115769088</v>
      </c>
      <c r="I11" s="68">
        <v>0.55369999999999997</v>
      </c>
      <c r="J11" s="68">
        <v>6.7000000000000002E-3</v>
      </c>
    </row>
    <row r="12" spans="1:54">
      <c r="A12" s="67" t="s">
        <v>779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228</v>
      </c>
      <c r="B13" t="s">
        <v>228</v>
      </c>
      <c r="C13" t="s">
        <v>228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780</v>
      </c>
      <c r="B14" s="14"/>
      <c r="E14" s="69">
        <v>239943.3</v>
      </c>
      <c r="G14" s="69">
        <v>343.59983735618999</v>
      </c>
      <c r="I14" s="68">
        <v>7.4499999999999997E-2</v>
      </c>
      <c r="J14" s="68">
        <v>8.9999999999999998E-4</v>
      </c>
    </row>
    <row r="15" spans="1:54">
      <c r="A15" t="s">
        <v>781</v>
      </c>
      <c r="B15" t="s">
        <v>782</v>
      </c>
      <c r="C15" t="s">
        <v>101</v>
      </c>
      <c r="D15" t="s">
        <v>783</v>
      </c>
      <c r="E15" s="65">
        <v>239943.3</v>
      </c>
      <c r="F15" s="65">
        <v>143.20043000000001</v>
      </c>
      <c r="G15" s="65">
        <v>343.59983735618999</v>
      </c>
      <c r="H15" s="66">
        <v>7.2359919661509379E-4</v>
      </c>
      <c r="I15" s="66">
        <v>7.4499999999999997E-2</v>
      </c>
      <c r="J15" s="66">
        <v>8.9999999999999998E-4</v>
      </c>
    </row>
    <row r="16" spans="1:54">
      <c r="A16" s="67" t="s">
        <v>784</v>
      </c>
      <c r="B16" s="14"/>
      <c r="E16" s="69">
        <v>335735.1</v>
      </c>
      <c r="G16" s="69">
        <v>586.13332422743099</v>
      </c>
      <c r="I16" s="68">
        <v>0.127</v>
      </c>
      <c r="J16" s="68">
        <v>1.5E-3</v>
      </c>
    </row>
    <row r="17" spans="1:10">
      <c r="A17" t="s">
        <v>785</v>
      </c>
      <c r="B17" t="s">
        <v>786</v>
      </c>
      <c r="C17" t="s">
        <v>101</v>
      </c>
      <c r="D17" t="s">
        <v>787</v>
      </c>
      <c r="E17" s="65">
        <v>335735.1</v>
      </c>
      <c r="F17" s="65">
        <v>174.58208099999999</v>
      </c>
      <c r="G17" s="65">
        <v>586.13332422743099</v>
      </c>
      <c r="H17" s="66">
        <v>1.3826546903937718E-3</v>
      </c>
      <c r="I17" s="66">
        <v>0.127</v>
      </c>
      <c r="J17" s="66">
        <v>1.5E-3</v>
      </c>
    </row>
    <row r="18" spans="1:10">
      <c r="A18" s="67" t="s">
        <v>788</v>
      </c>
      <c r="B18" s="14"/>
      <c r="E18" s="69">
        <v>198510.96</v>
      </c>
      <c r="G18" s="69">
        <v>1624.916049993288</v>
      </c>
      <c r="I18" s="68">
        <v>0.35220000000000001</v>
      </c>
      <c r="J18" s="68">
        <v>4.3E-3</v>
      </c>
    </row>
    <row r="19" spans="1:10">
      <c r="A19" t="s">
        <v>789</v>
      </c>
      <c r="B19" t="s">
        <v>790</v>
      </c>
      <c r="C19" t="s">
        <v>105</v>
      </c>
      <c r="D19" t="s">
        <v>791</v>
      </c>
      <c r="E19" s="65">
        <v>150350</v>
      </c>
      <c r="F19" s="65">
        <v>96.990656000000001</v>
      </c>
      <c r="G19" s="65">
        <v>470.87038223478402</v>
      </c>
      <c r="H19" s="66">
        <v>4.1999999999999997E-3</v>
      </c>
      <c r="I19" s="66">
        <v>0.1021</v>
      </c>
      <c r="J19" s="66">
        <v>1.1999999999999999E-3</v>
      </c>
    </row>
    <row r="20" spans="1:10">
      <c r="A20" t="s">
        <v>792</v>
      </c>
      <c r="B20" t="s">
        <v>793</v>
      </c>
      <c r="C20" t="s">
        <v>105</v>
      </c>
      <c r="D20" t="s">
        <v>794</v>
      </c>
      <c r="E20" s="65">
        <v>46236.959999999999</v>
      </c>
      <c r="F20" s="65">
        <v>69.07746399999985</v>
      </c>
      <c r="G20" s="65">
        <v>103.132062338384</v>
      </c>
      <c r="H20" s="66">
        <v>1.2079369266766321E-3</v>
      </c>
      <c r="I20" s="66">
        <v>2.24E-2</v>
      </c>
      <c r="J20" s="66">
        <v>2.9999999999999997E-4</v>
      </c>
    </row>
    <row r="21" spans="1:10">
      <c r="A21" t="s">
        <v>795</v>
      </c>
      <c r="B21" t="s">
        <v>796</v>
      </c>
      <c r="C21" t="s">
        <v>101</v>
      </c>
      <c r="D21" t="s">
        <v>797</v>
      </c>
      <c r="E21" s="65">
        <v>1924</v>
      </c>
      <c r="F21" s="65">
        <v>54621.289262999999</v>
      </c>
      <c r="G21" s="65">
        <v>1050.9136054201199</v>
      </c>
      <c r="H21" s="66">
        <v>7.1306084899461133E-4</v>
      </c>
      <c r="I21" s="66">
        <v>0.2278</v>
      </c>
      <c r="J21" s="66">
        <v>2.8E-3</v>
      </c>
    </row>
    <row r="22" spans="1:10">
      <c r="A22" s="67" t="s">
        <v>233</v>
      </c>
      <c r="B22" s="14"/>
      <c r="E22" s="69">
        <v>471819.73</v>
      </c>
      <c r="G22" s="69">
        <v>2059.307264989046</v>
      </c>
      <c r="I22" s="68">
        <v>0.44629999999999997</v>
      </c>
      <c r="J22" s="68">
        <v>5.4000000000000003E-3</v>
      </c>
    </row>
    <row r="23" spans="1:10">
      <c r="A23" s="67" t="s">
        <v>798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228</v>
      </c>
      <c r="B24" t="s">
        <v>228</v>
      </c>
      <c r="C24" t="s">
        <v>228</v>
      </c>
      <c r="E24" s="65">
        <v>0</v>
      </c>
      <c r="F24" s="65">
        <v>0</v>
      </c>
      <c r="G24" s="65">
        <v>0</v>
      </c>
      <c r="H24" s="66"/>
      <c r="I24" s="66">
        <v>0</v>
      </c>
      <c r="J24" s="66">
        <v>0</v>
      </c>
    </row>
    <row r="25" spans="1:10">
      <c r="A25" s="67" t="s">
        <v>799</v>
      </c>
      <c r="B25" s="14"/>
      <c r="E25" s="69">
        <v>107500.18</v>
      </c>
      <c r="G25" s="69">
        <v>835.14140986719497</v>
      </c>
      <c r="I25" s="68">
        <v>0.18099999999999999</v>
      </c>
      <c r="J25" s="68">
        <v>2.2000000000000001E-3</v>
      </c>
    </row>
    <row r="26" spans="1:10">
      <c r="A26" t="s">
        <v>800</v>
      </c>
      <c r="B26" t="s">
        <v>801</v>
      </c>
      <c r="C26" t="s">
        <v>105</v>
      </c>
      <c r="D26" t="s">
        <v>802</v>
      </c>
      <c r="E26" s="65">
        <v>7500.18</v>
      </c>
      <c r="F26" s="65">
        <v>1361.195019999999</v>
      </c>
      <c r="G26" s="65">
        <v>329.655315506195</v>
      </c>
      <c r="H26" s="66">
        <v>2.0412956200611029E-4</v>
      </c>
      <c r="I26" s="66">
        <v>7.1400000000000005E-2</v>
      </c>
      <c r="J26" s="66">
        <v>8.9999999999999998E-4</v>
      </c>
    </row>
    <row r="27" spans="1:10">
      <c r="A27" t="s">
        <v>803</v>
      </c>
      <c r="B27" t="s">
        <v>804</v>
      </c>
      <c r="C27" t="s">
        <v>105</v>
      </c>
      <c r="D27" t="s">
        <v>805</v>
      </c>
      <c r="E27" s="65">
        <v>100000</v>
      </c>
      <c r="F27" s="65">
        <v>156.54570899999999</v>
      </c>
      <c r="G27" s="65">
        <v>505.48609436100003</v>
      </c>
      <c r="H27" s="66">
        <v>9.814808877758284E-4</v>
      </c>
      <c r="I27" s="66">
        <v>0.1096</v>
      </c>
      <c r="J27" s="66">
        <v>1.2999999999999999E-3</v>
      </c>
    </row>
    <row r="28" spans="1:10">
      <c r="A28" s="67" t="s">
        <v>806</v>
      </c>
      <c r="B28" s="14"/>
      <c r="E28" s="69">
        <v>0</v>
      </c>
      <c r="G28" s="69">
        <v>0</v>
      </c>
      <c r="I28" s="68">
        <v>0</v>
      </c>
      <c r="J28" s="68">
        <v>0</v>
      </c>
    </row>
    <row r="29" spans="1:10">
      <c r="A29" t="s">
        <v>228</v>
      </c>
      <c r="B29" t="s">
        <v>228</v>
      </c>
      <c r="C29" t="s">
        <v>228</v>
      </c>
      <c r="E29" s="65">
        <v>0</v>
      </c>
      <c r="F29" s="65">
        <v>0</v>
      </c>
      <c r="G29" s="65">
        <v>0</v>
      </c>
      <c r="H29" s="66"/>
      <c r="I29" s="66">
        <v>0</v>
      </c>
      <c r="J29" s="66">
        <v>0</v>
      </c>
    </row>
    <row r="30" spans="1:10">
      <c r="A30" s="67" t="s">
        <v>807</v>
      </c>
      <c r="B30" s="14"/>
      <c r="E30" s="69">
        <v>364319.55</v>
      </c>
      <c r="G30" s="69">
        <v>1224.1658551218511</v>
      </c>
      <c r="I30" s="68">
        <v>0.26529999999999998</v>
      </c>
      <c r="J30" s="68">
        <v>3.2000000000000002E-3</v>
      </c>
    </row>
    <row r="31" spans="1:10">
      <c r="A31" t="s">
        <v>808</v>
      </c>
      <c r="B31" t="s">
        <v>809</v>
      </c>
      <c r="C31" t="s">
        <v>105</v>
      </c>
      <c r="D31" t="s">
        <v>810</v>
      </c>
      <c r="E31" s="65">
        <v>183156.42</v>
      </c>
      <c r="F31" s="65">
        <v>99.246240999999998</v>
      </c>
      <c r="G31" s="65">
        <v>586.95425839855602</v>
      </c>
      <c r="H31" s="66">
        <v>1.0862779303734249E-3</v>
      </c>
      <c r="I31" s="66">
        <v>0.12720000000000001</v>
      </c>
      <c r="J31" s="66">
        <v>1.5E-3</v>
      </c>
    </row>
    <row r="32" spans="1:10">
      <c r="A32" t="s">
        <v>811</v>
      </c>
      <c r="B32" t="s">
        <v>812</v>
      </c>
      <c r="C32" t="s">
        <v>105</v>
      </c>
      <c r="D32" t="s">
        <v>787</v>
      </c>
      <c r="E32" s="65">
        <v>65533.13</v>
      </c>
      <c r="F32" s="65">
        <v>111.59273699999991</v>
      </c>
      <c r="G32" s="65">
        <v>236.13745909691201</v>
      </c>
      <c r="H32" s="66">
        <v>2.3704075166762888E-5</v>
      </c>
      <c r="I32" s="66">
        <v>5.1200000000000002E-2</v>
      </c>
      <c r="J32" s="66">
        <v>5.9999999999999995E-4</v>
      </c>
    </row>
    <row r="33" spans="1:10">
      <c r="A33" t="s">
        <v>813</v>
      </c>
      <c r="B33" t="s">
        <v>814</v>
      </c>
      <c r="C33" t="s">
        <v>109</v>
      </c>
      <c r="D33" t="s">
        <v>815</v>
      </c>
      <c r="E33" s="65">
        <v>79211</v>
      </c>
      <c r="F33" s="65">
        <v>100</v>
      </c>
      <c r="G33" s="65">
        <v>295.93229600000001</v>
      </c>
      <c r="H33" s="66">
        <v>3.831783349753694E-3</v>
      </c>
      <c r="I33" s="66">
        <v>6.4100000000000004E-2</v>
      </c>
      <c r="J33" s="66">
        <v>8.0000000000000004E-4</v>
      </c>
    </row>
    <row r="34" spans="1:10">
      <c r="A34" t="s">
        <v>816</v>
      </c>
      <c r="B34" t="s">
        <v>817</v>
      </c>
      <c r="C34" t="s">
        <v>105</v>
      </c>
      <c r="D34" t="s">
        <v>818</v>
      </c>
      <c r="E34" s="65">
        <v>36419</v>
      </c>
      <c r="F34" s="65">
        <v>89.408645999999607</v>
      </c>
      <c r="G34" s="65">
        <v>105.141841626383</v>
      </c>
      <c r="H34" s="66">
        <v>6.0698333333340695E-4</v>
      </c>
      <c r="I34" s="66">
        <v>2.2800000000000001E-2</v>
      </c>
      <c r="J34" s="66">
        <v>2.9999999999999997E-4</v>
      </c>
    </row>
    <row r="35" spans="1:10">
      <c r="A35" s="77" t="s">
        <v>235</v>
      </c>
      <c r="B35" s="14"/>
    </row>
    <row r="36" spans="1:10">
      <c r="A36" s="77" t="s">
        <v>252</v>
      </c>
      <c r="B36" s="14"/>
    </row>
    <row r="37" spans="1:10">
      <c r="A37" s="77" t="s">
        <v>253</v>
      </c>
      <c r="B37" s="14"/>
    </row>
    <row r="38" spans="1:10">
      <c r="A38" s="77" t="s">
        <v>254</v>
      </c>
      <c r="B38" s="14"/>
    </row>
    <row r="39" spans="1:10" hidden="1">
      <c r="B39" s="14"/>
    </row>
    <row r="40" spans="1:10" hidden="1">
      <c r="B40" s="14"/>
    </row>
    <row r="41" spans="1:10" hidden="1">
      <c r="B41" s="14"/>
    </row>
    <row r="42" spans="1:10" hidden="1">
      <c r="B42" s="14"/>
    </row>
    <row r="43" spans="1:10" hidden="1">
      <c r="B43" s="14"/>
    </row>
    <row r="44" spans="1:10" hidden="1">
      <c r="B44" s="14"/>
    </row>
    <row r="45" spans="1:10" hidden="1">
      <c r="B45" s="14"/>
    </row>
    <row r="46" spans="1:10" hidden="1">
      <c r="B46" s="14"/>
    </row>
    <row r="47" spans="1:10" hidden="1">
      <c r="B47" s="14"/>
    </row>
    <row r="48" spans="1:10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78" t="s">
        <v>135</v>
      </c>
      <c r="B5" s="79"/>
      <c r="C5" s="79"/>
      <c r="D5" s="79"/>
      <c r="E5" s="79"/>
      <c r="F5" s="79"/>
      <c r="G5" s="79"/>
      <c r="H5" s="79"/>
      <c r="I5" s="79"/>
      <c r="J5" s="79"/>
      <c r="K5" s="80"/>
    </row>
    <row r="6" spans="1:58" ht="26.25" customHeight="1">
      <c r="A6" s="78" t="s">
        <v>140</v>
      </c>
      <c r="B6" s="79"/>
      <c r="C6" s="79"/>
      <c r="D6" s="79"/>
      <c r="E6" s="79"/>
      <c r="F6" s="79"/>
      <c r="G6" s="79"/>
      <c r="H6" s="79"/>
      <c r="I6" s="79"/>
      <c r="J6" s="79"/>
      <c r="K6" s="80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24305.14</v>
      </c>
      <c r="G10" s="7"/>
      <c r="H10" s="63">
        <v>15.550048755577199</v>
      </c>
      <c r="I10" s="7"/>
      <c r="J10" s="64">
        <v>1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819</v>
      </c>
      <c r="B11" s="14"/>
      <c r="C11" s="14"/>
      <c r="F11" s="69">
        <v>24305.14</v>
      </c>
      <c r="H11" s="69">
        <v>15.550048755577199</v>
      </c>
      <c r="J11" s="68">
        <v>1</v>
      </c>
      <c r="K11" s="68">
        <v>0</v>
      </c>
    </row>
    <row r="12" spans="1:58">
      <c r="A12" s="77" t="s">
        <v>820</v>
      </c>
      <c r="B12" t="s">
        <v>821</v>
      </c>
      <c r="C12" t="s">
        <v>283</v>
      </c>
      <c r="D12" t="s">
        <v>105</v>
      </c>
      <c r="E12" t="s">
        <v>822</v>
      </c>
      <c r="F12" s="65">
        <v>24305.14</v>
      </c>
      <c r="G12" s="65">
        <v>19.813699999999976</v>
      </c>
      <c r="H12" s="65">
        <v>15.550048755577199</v>
      </c>
      <c r="I12" s="66">
        <v>0</v>
      </c>
      <c r="J12" s="66">
        <v>1</v>
      </c>
      <c r="K12" s="66">
        <v>0</v>
      </c>
    </row>
    <row r="13" spans="1:58">
      <c r="A13" s="67" t="s">
        <v>727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228</v>
      </c>
      <c r="B14" t="s">
        <v>228</v>
      </c>
      <c r="C14" t="s">
        <v>228</v>
      </c>
      <c r="D14" t="s">
        <v>228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77" t="s">
        <v>235</v>
      </c>
      <c r="B15" s="14"/>
      <c r="C15" s="14"/>
    </row>
    <row r="16" spans="1:58">
      <c r="A16" s="77" t="s">
        <v>252</v>
      </c>
      <c r="B16" s="14"/>
      <c r="C16" s="14"/>
    </row>
    <row r="17" spans="1:3">
      <c r="A17" s="77" t="s">
        <v>253</v>
      </c>
      <c r="B17" s="14"/>
      <c r="C17" s="14"/>
    </row>
    <row r="18" spans="1:3">
      <c r="A18" s="77" t="s">
        <v>254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/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  <c r="B2" t="s">
        <v>197</v>
      </c>
    </row>
    <row r="3" spans="1:51">
      <c r="A3" s="2" t="s">
        <v>2</v>
      </c>
      <c r="B3" t="s">
        <v>198</v>
      </c>
    </row>
    <row r="4" spans="1:51">
      <c r="A4" s="2" t="s">
        <v>3</v>
      </c>
      <c r="B4" t="s">
        <v>199</v>
      </c>
    </row>
    <row r="5" spans="1:51" ht="26.25" customHeight="1">
      <c r="A5" s="78" t="s">
        <v>135</v>
      </c>
      <c r="B5" s="79"/>
      <c r="C5" s="79"/>
      <c r="D5" s="79"/>
      <c r="E5" s="79"/>
      <c r="F5" s="79"/>
      <c r="G5" s="79"/>
      <c r="H5" s="79"/>
      <c r="I5" s="79"/>
      <c r="J5" s="79"/>
      <c r="K5" s="80"/>
    </row>
    <row r="6" spans="1:51" ht="26.25" customHeight="1">
      <c r="A6" s="78" t="s">
        <v>141</v>
      </c>
      <c r="B6" s="79"/>
      <c r="C6" s="79"/>
      <c r="D6" s="79"/>
      <c r="E6" s="79"/>
      <c r="F6" s="79"/>
      <c r="G6" s="79"/>
      <c r="H6" s="79"/>
      <c r="I6" s="79"/>
      <c r="J6" s="79"/>
      <c r="K6" s="80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202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728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228</v>
      </c>
      <c r="B13" t="s">
        <v>228</v>
      </c>
      <c r="C13" t="s">
        <v>228</v>
      </c>
      <c r="D13" t="s">
        <v>228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729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228</v>
      </c>
      <c r="B15" t="s">
        <v>228</v>
      </c>
      <c r="C15" t="s">
        <v>228</v>
      </c>
      <c r="D15" t="s">
        <v>228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823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228</v>
      </c>
      <c r="B17" t="s">
        <v>228</v>
      </c>
      <c r="C17" t="s">
        <v>228</v>
      </c>
      <c r="D17" t="s">
        <v>228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730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228</v>
      </c>
      <c r="B19" t="s">
        <v>228</v>
      </c>
      <c r="C19" t="s">
        <v>228</v>
      </c>
      <c r="D19" t="s">
        <v>228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260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228</v>
      </c>
      <c r="B21" t="s">
        <v>228</v>
      </c>
      <c r="C21" t="s">
        <v>228</v>
      </c>
      <c r="D21" t="s">
        <v>228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233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728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228</v>
      </c>
      <c r="B24" t="s">
        <v>228</v>
      </c>
      <c r="C24" t="s">
        <v>228</v>
      </c>
      <c r="D24" t="s">
        <v>228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735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228</v>
      </c>
      <c r="B26" t="s">
        <v>228</v>
      </c>
      <c r="C26" t="s">
        <v>228</v>
      </c>
      <c r="D26" t="s">
        <v>228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730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228</v>
      </c>
      <c r="B28" t="s">
        <v>228</v>
      </c>
      <c r="C28" t="s">
        <v>228</v>
      </c>
      <c r="D28" t="s">
        <v>228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736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228</v>
      </c>
      <c r="B30" t="s">
        <v>228</v>
      </c>
      <c r="C30" t="s">
        <v>228</v>
      </c>
      <c r="D30" t="s">
        <v>228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260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228</v>
      </c>
      <c r="B32" t="s">
        <v>228</v>
      </c>
      <c r="C32" t="s">
        <v>228</v>
      </c>
      <c r="D32" t="s">
        <v>228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77" t="s">
        <v>235</v>
      </c>
      <c r="B33" s="14"/>
      <c r="C33" s="14"/>
    </row>
    <row r="34" spans="1:3">
      <c r="A34" s="77" t="s">
        <v>252</v>
      </c>
      <c r="B34" s="14"/>
      <c r="C34" s="14"/>
    </row>
    <row r="35" spans="1:3">
      <c r="A35" s="77" t="s">
        <v>253</v>
      </c>
      <c r="B35" s="14"/>
      <c r="C35" s="14"/>
    </row>
    <row r="36" spans="1:3">
      <c r="A36" s="77" t="s">
        <v>254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A16" workbookViewId="0">
      <selection activeCell="A6" sqref="A6:K38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  <c r="B2" t="s">
        <v>197</v>
      </c>
    </row>
    <row r="3" spans="1:12">
      <c r="A3" s="2" t="s">
        <v>2</v>
      </c>
      <c r="B3" t="s">
        <v>198</v>
      </c>
    </row>
    <row r="4" spans="1:12">
      <c r="A4" s="2" t="s">
        <v>3</v>
      </c>
      <c r="B4" t="s">
        <v>199</v>
      </c>
    </row>
    <row r="5" spans="1:12" ht="26.25" customHeight="1">
      <c r="A5" s="85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2" s="16" customFormat="1">
      <c r="A6" s="87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39176.434165884995</v>
      </c>
      <c r="J9" s="64">
        <v>1</v>
      </c>
      <c r="K9" s="64">
        <v>0.1036</v>
      </c>
    </row>
    <row r="10" spans="1:12">
      <c r="A10" s="67" t="s">
        <v>202</v>
      </c>
      <c r="B10" s="23"/>
      <c r="C10" s="24"/>
      <c r="D10" s="24"/>
      <c r="E10" s="24"/>
      <c r="F10" s="24"/>
      <c r="G10" s="24"/>
      <c r="H10" s="68">
        <v>0</v>
      </c>
      <c r="I10" s="69">
        <v>38085.970959999999</v>
      </c>
      <c r="J10" s="68">
        <v>1</v>
      </c>
      <c r="K10" s="68">
        <v>0.1036</v>
      </c>
    </row>
    <row r="11" spans="1:12">
      <c r="A11" s="67" t="s">
        <v>203</v>
      </c>
      <c r="B11" s="23"/>
      <c r="C11" s="24"/>
      <c r="D11" s="24"/>
      <c r="E11" s="24"/>
      <c r="F11" s="24"/>
      <c r="G11" s="24"/>
      <c r="H11" s="68">
        <v>0</v>
      </c>
      <c r="I11" s="69">
        <v>38085.970959999999</v>
      </c>
      <c r="J11" s="68">
        <v>0.97230000000000005</v>
      </c>
      <c r="K11" s="68">
        <v>0.1007</v>
      </c>
    </row>
    <row r="12" spans="1:12">
      <c r="A12" t="s">
        <v>204</v>
      </c>
      <c r="B12" t="s">
        <v>205</v>
      </c>
      <c r="C12" t="s">
        <v>206</v>
      </c>
      <c r="D12" t="s">
        <v>207</v>
      </c>
      <c r="E12" t="s">
        <v>208</v>
      </c>
      <c r="F12" t="s">
        <v>101</v>
      </c>
      <c r="G12" s="66">
        <v>0</v>
      </c>
      <c r="H12" s="66">
        <v>0</v>
      </c>
      <c r="I12" s="65">
        <v>193.08967000000001</v>
      </c>
      <c r="J12" s="66">
        <v>4.8999999999999998E-3</v>
      </c>
      <c r="K12" s="66">
        <v>5.0000000000000001E-4</v>
      </c>
    </row>
    <row r="13" spans="1:12">
      <c r="A13" t="s">
        <v>209</v>
      </c>
      <c r="B13" t="s">
        <v>210</v>
      </c>
      <c r="C13" t="s">
        <v>211</v>
      </c>
      <c r="D13" t="s">
        <v>207</v>
      </c>
      <c r="E13" t="s">
        <v>208</v>
      </c>
      <c r="F13" t="s">
        <v>101</v>
      </c>
      <c r="G13" s="66">
        <v>0</v>
      </c>
      <c r="H13" s="66">
        <v>0</v>
      </c>
      <c r="I13" s="65">
        <v>32693.080779999997</v>
      </c>
      <c r="J13" s="66">
        <v>0.83550000000000002</v>
      </c>
      <c r="K13" s="66">
        <v>8.6599999999999996E-2</v>
      </c>
    </row>
    <row r="14" spans="1:12">
      <c r="A14" t="s">
        <v>212</v>
      </c>
      <c r="B14" t="s">
        <v>210</v>
      </c>
      <c r="C14" t="s">
        <v>211</v>
      </c>
      <c r="D14" t="s">
        <v>207</v>
      </c>
      <c r="E14" t="s">
        <v>208</v>
      </c>
      <c r="F14" t="s">
        <v>101</v>
      </c>
      <c r="G14" s="66">
        <v>0</v>
      </c>
      <c r="H14" s="66">
        <v>0</v>
      </c>
      <c r="I14" s="65">
        <v>8694.0224699999999</v>
      </c>
      <c r="J14" s="66">
        <v>0.22059999999999999</v>
      </c>
      <c r="K14" s="66">
        <v>2.29E-2</v>
      </c>
    </row>
    <row r="15" spans="1:12">
      <c r="A15" t="s">
        <v>213</v>
      </c>
      <c r="B15" t="s">
        <v>210</v>
      </c>
      <c r="C15" t="s">
        <v>211</v>
      </c>
      <c r="D15" t="s">
        <v>207</v>
      </c>
      <c r="E15" t="s">
        <v>208</v>
      </c>
      <c r="F15" t="s">
        <v>101</v>
      </c>
      <c r="G15" s="66">
        <v>0</v>
      </c>
      <c r="H15" s="66">
        <v>0</v>
      </c>
      <c r="I15" s="65">
        <v>-3494.2219599999999</v>
      </c>
      <c r="J15" s="66">
        <v>-8.8700000000000001E-2</v>
      </c>
      <c r="K15" s="66">
        <v>-9.1999999999999998E-3</v>
      </c>
    </row>
    <row r="16" spans="1:12">
      <c r="A16" s="67" t="s">
        <v>214</v>
      </c>
      <c r="C16" s="14"/>
      <c r="H16" s="68">
        <v>0</v>
      </c>
      <c r="I16" s="69">
        <v>1090.463205885</v>
      </c>
      <c r="J16" s="68">
        <v>2.7699999999999999E-2</v>
      </c>
      <c r="K16" s="68">
        <v>2.8999999999999998E-3</v>
      </c>
    </row>
    <row r="17" spans="1:11">
      <c r="A17" t="s">
        <v>215</v>
      </c>
      <c r="B17" t="s">
        <v>216</v>
      </c>
      <c r="C17" t="s">
        <v>211</v>
      </c>
      <c r="D17" t="s">
        <v>207</v>
      </c>
      <c r="E17" t="s">
        <v>208</v>
      </c>
      <c r="F17" t="s">
        <v>109</v>
      </c>
      <c r="G17" s="66">
        <v>0</v>
      </c>
      <c r="H17" s="66">
        <v>0</v>
      </c>
      <c r="I17" s="65">
        <v>612.57193240000004</v>
      </c>
      <c r="J17" s="66">
        <v>1.55E-2</v>
      </c>
      <c r="K17" s="66">
        <v>1.6000000000000001E-3</v>
      </c>
    </row>
    <row r="18" spans="1:11">
      <c r="A18" t="s">
        <v>217</v>
      </c>
      <c r="B18" t="s">
        <v>218</v>
      </c>
      <c r="C18" t="s">
        <v>206</v>
      </c>
      <c r="D18" t="s">
        <v>207</v>
      </c>
      <c r="E18" t="s">
        <v>208</v>
      </c>
      <c r="F18" t="s">
        <v>105</v>
      </c>
      <c r="G18" s="66">
        <v>0</v>
      </c>
      <c r="H18" s="66">
        <v>0</v>
      </c>
      <c r="I18" s="65">
        <v>457.30789995999999</v>
      </c>
      <c r="J18" s="66">
        <v>1.1599999999999999E-2</v>
      </c>
      <c r="K18" s="66">
        <v>1.1999999999999999E-3</v>
      </c>
    </row>
    <row r="19" spans="1:11">
      <c r="A19" t="s">
        <v>219</v>
      </c>
      <c r="B19" t="s">
        <v>220</v>
      </c>
      <c r="C19" t="s">
        <v>211</v>
      </c>
      <c r="D19" t="s">
        <v>207</v>
      </c>
      <c r="E19" t="s">
        <v>208</v>
      </c>
      <c r="F19" t="s">
        <v>105</v>
      </c>
      <c r="G19" s="66">
        <v>0</v>
      </c>
      <c r="H19" s="66">
        <v>0</v>
      </c>
      <c r="I19" s="65">
        <v>240.57964797</v>
      </c>
      <c r="J19" s="66">
        <v>6.1000000000000004E-3</v>
      </c>
      <c r="K19" s="66">
        <v>5.9999999999999995E-4</v>
      </c>
    </row>
    <row r="20" spans="1:11">
      <c r="A20" t="s">
        <v>221</v>
      </c>
      <c r="B20" t="s">
        <v>220</v>
      </c>
      <c r="C20" t="s">
        <v>211</v>
      </c>
      <c r="D20" t="s">
        <v>207</v>
      </c>
      <c r="E20" t="s">
        <v>208</v>
      </c>
      <c r="F20" t="s">
        <v>105</v>
      </c>
      <c r="G20" s="66">
        <v>0</v>
      </c>
      <c r="H20" s="66">
        <v>0</v>
      </c>
      <c r="I20" s="65">
        <v>17993.53391604</v>
      </c>
      <c r="J20" s="66">
        <v>0.45650000000000002</v>
      </c>
      <c r="K20" s="66">
        <v>4.7300000000000002E-2</v>
      </c>
    </row>
    <row r="21" spans="1:11">
      <c r="A21" t="s">
        <v>222</v>
      </c>
      <c r="B21" t="s">
        <v>220</v>
      </c>
      <c r="C21" t="s">
        <v>211</v>
      </c>
      <c r="D21" t="s">
        <v>207</v>
      </c>
      <c r="E21" t="s">
        <v>208</v>
      </c>
      <c r="F21" t="s">
        <v>105</v>
      </c>
      <c r="G21" s="66">
        <v>0</v>
      </c>
      <c r="H21" s="66">
        <v>0</v>
      </c>
      <c r="I21" s="65">
        <v>-18213.78171345</v>
      </c>
      <c r="J21" s="66">
        <v>-0.46210000000000001</v>
      </c>
      <c r="K21" s="66">
        <v>-4.7899999999999998E-2</v>
      </c>
    </row>
    <row r="22" spans="1:11">
      <c r="A22" t="s">
        <v>223</v>
      </c>
      <c r="B22" t="s">
        <v>224</v>
      </c>
      <c r="C22" t="s">
        <v>211</v>
      </c>
      <c r="D22" t="s">
        <v>207</v>
      </c>
      <c r="E22" t="s">
        <v>208</v>
      </c>
      <c r="F22" t="s">
        <v>112</v>
      </c>
      <c r="G22" s="66">
        <v>0</v>
      </c>
      <c r="H22" s="66">
        <v>0</v>
      </c>
      <c r="I22" s="65">
        <v>0.16034452499999999</v>
      </c>
      <c r="J22" s="66">
        <v>0</v>
      </c>
      <c r="K22" s="66">
        <v>0</v>
      </c>
    </row>
    <row r="23" spans="1:11">
      <c r="A23" t="s">
        <v>225</v>
      </c>
      <c r="B23" t="s">
        <v>226</v>
      </c>
      <c r="C23" t="s">
        <v>211</v>
      </c>
      <c r="D23" t="s">
        <v>207</v>
      </c>
      <c r="E23" t="s">
        <v>208</v>
      </c>
      <c r="F23" t="s">
        <v>201</v>
      </c>
      <c r="G23" s="66">
        <v>0</v>
      </c>
      <c r="H23" s="66">
        <v>0</v>
      </c>
      <c r="I23" s="65">
        <v>9.1178439999999999E-2</v>
      </c>
      <c r="J23" s="66">
        <v>0</v>
      </c>
      <c r="K23" s="66">
        <v>0</v>
      </c>
    </row>
    <row r="24" spans="1:11">
      <c r="A24" s="67" t="s">
        <v>227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228</v>
      </c>
      <c r="B25" t="s">
        <v>228</v>
      </c>
      <c r="C25" s="14"/>
      <c r="D25" t="s">
        <v>228</v>
      </c>
      <c r="F25" t="s">
        <v>228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229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t="s">
        <v>228</v>
      </c>
      <c r="B27" t="s">
        <v>228</v>
      </c>
      <c r="C27" s="14"/>
      <c r="D27" t="s">
        <v>228</v>
      </c>
      <c r="F27" t="s">
        <v>228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1">
      <c r="A28" s="67" t="s">
        <v>230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t="s">
        <v>228</v>
      </c>
      <c r="B29" t="s">
        <v>228</v>
      </c>
      <c r="C29" s="14"/>
      <c r="D29" t="s">
        <v>228</v>
      </c>
      <c r="F29" t="s">
        <v>228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s="67" t="s">
        <v>231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t="s">
        <v>228</v>
      </c>
      <c r="B31" t="s">
        <v>228</v>
      </c>
      <c r="C31" s="14"/>
      <c r="D31" t="s">
        <v>228</v>
      </c>
      <c r="F31" t="s">
        <v>228</v>
      </c>
      <c r="G31" s="66">
        <v>0</v>
      </c>
      <c r="H31" s="66">
        <v>0</v>
      </c>
      <c r="I31" s="65">
        <v>0</v>
      </c>
      <c r="J31" s="66">
        <v>0</v>
      </c>
      <c r="K31" s="66">
        <v>0</v>
      </c>
    </row>
    <row r="32" spans="1:11">
      <c r="A32" s="67" t="s">
        <v>232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228</v>
      </c>
      <c r="B33" t="s">
        <v>228</v>
      </c>
      <c r="C33" s="14"/>
      <c r="D33" t="s">
        <v>228</v>
      </c>
      <c r="F33" t="s">
        <v>228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s="67" t="s">
        <v>233</v>
      </c>
      <c r="C34" s="14"/>
      <c r="H34" s="68">
        <v>0</v>
      </c>
      <c r="I34" s="69">
        <v>0</v>
      </c>
      <c r="J34" s="68">
        <v>0</v>
      </c>
      <c r="K34" s="68">
        <v>0</v>
      </c>
    </row>
    <row r="35" spans="1:11">
      <c r="A35" s="67" t="s">
        <v>234</v>
      </c>
      <c r="C35" s="14"/>
      <c r="H35" s="68">
        <v>0</v>
      </c>
      <c r="I35" s="69">
        <v>0</v>
      </c>
      <c r="J35" s="68">
        <v>0</v>
      </c>
      <c r="K35" s="68">
        <v>0</v>
      </c>
    </row>
    <row r="36" spans="1:11">
      <c r="A36" t="s">
        <v>228</v>
      </c>
      <c r="B36" t="s">
        <v>228</v>
      </c>
      <c r="C36" s="14"/>
      <c r="D36" t="s">
        <v>228</v>
      </c>
      <c r="F36" t="s">
        <v>228</v>
      </c>
      <c r="G36" s="66">
        <v>0</v>
      </c>
      <c r="H36" s="66">
        <v>0</v>
      </c>
      <c r="I36" s="65">
        <v>0</v>
      </c>
      <c r="J36" s="66">
        <v>0</v>
      </c>
      <c r="K36" s="66">
        <v>0</v>
      </c>
    </row>
    <row r="37" spans="1:11">
      <c r="A37" s="67" t="s">
        <v>232</v>
      </c>
      <c r="C37" s="14"/>
      <c r="H37" s="68">
        <v>0</v>
      </c>
      <c r="I37" s="69">
        <v>0</v>
      </c>
      <c r="J37" s="68">
        <v>0</v>
      </c>
      <c r="K37" s="68">
        <v>0</v>
      </c>
    </row>
    <row r="38" spans="1:11">
      <c r="A38" t="s">
        <v>228</v>
      </c>
      <c r="B38" t="s">
        <v>228</v>
      </c>
      <c r="C38" s="14"/>
      <c r="D38" t="s">
        <v>228</v>
      </c>
      <c r="F38" t="s">
        <v>228</v>
      </c>
      <c r="G38" s="66">
        <v>0</v>
      </c>
      <c r="H38" s="66">
        <v>0</v>
      </c>
      <c r="I38" s="65">
        <v>0</v>
      </c>
      <c r="J38" s="66">
        <v>0</v>
      </c>
      <c r="K38" s="66">
        <v>0</v>
      </c>
    </row>
    <row r="39" spans="1:11">
      <c r="A39" t="s">
        <v>235</v>
      </c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/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  <c r="B2" t="s">
        <v>197</v>
      </c>
    </row>
    <row r="3" spans="1:48">
      <c r="A3" s="2" t="s">
        <v>2</v>
      </c>
      <c r="B3" t="s">
        <v>198</v>
      </c>
    </row>
    <row r="4" spans="1:48">
      <c r="A4" s="2" t="s">
        <v>3</v>
      </c>
      <c r="B4" t="s">
        <v>199</v>
      </c>
    </row>
    <row r="5" spans="1:48" ht="26.25" customHeight="1">
      <c r="A5" s="78" t="s">
        <v>135</v>
      </c>
      <c r="B5" s="79"/>
      <c r="C5" s="79"/>
      <c r="D5" s="79"/>
      <c r="E5" s="79"/>
      <c r="F5" s="79"/>
      <c r="G5" s="79"/>
      <c r="H5" s="79"/>
      <c r="I5" s="79"/>
      <c r="J5" s="80"/>
    </row>
    <row r="6" spans="1:48" ht="26.25" customHeight="1">
      <c r="A6" s="78" t="s">
        <v>142</v>
      </c>
      <c r="B6" s="79"/>
      <c r="C6" s="79"/>
      <c r="D6" s="79"/>
      <c r="E6" s="79"/>
      <c r="F6" s="79"/>
      <c r="G6" s="79"/>
      <c r="H6" s="79"/>
      <c r="I6" s="79"/>
      <c r="J6" s="80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-15875210</v>
      </c>
      <c r="G10" s="7"/>
      <c r="H10" s="63">
        <v>435.1921482352854</v>
      </c>
      <c r="I10" s="64">
        <v>1</v>
      </c>
      <c r="J10" s="64">
        <v>1.1000000000000001E-3</v>
      </c>
      <c r="AV10" s="14"/>
    </row>
    <row r="11" spans="1:48">
      <c r="A11" s="67" t="s">
        <v>202</v>
      </c>
      <c r="B11" s="14"/>
      <c r="C11" s="14"/>
      <c r="F11" s="69">
        <v>-15875210</v>
      </c>
      <c r="H11" s="69">
        <v>435.1921482352854</v>
      </c>
      <c r="I11" s="68">
        <v>1</v>
      </c>
      <c r="J11" s="68">
        <v>1.1000000000000001E-3</v>
      </c>
    </row>
    <row r="12" spans="1:48">
      <c r="A12" s="67" t="s">
        <v>728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228</v>
      </c>
      <c r="B13" t="s">
        <v>228</v>
      </c>
      <c r="C13" t="s">
        <v>228</v>
      </c>
      <c r="D13" t="s">
        <v>228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729</v>
      </c>
      <c r="B14" s="14"/>
      <c r="C14" s="14"/>
      <c r="F14" s="69">
        <v>-15875210</v>
      </c>
      <c r="H14" s="69">
        <v>435.1921482352854</v>
      </c>
      <c r="I14" s="68">
        <v>1</v>
      </c>
      <c r="J14" s="68">
        <v>1.1000000000000001E-3</v>
      </c>
    </row>
    <row r="15" spans="1:48">
      <c r="A15" t="s">
        <v>824</v>
      </c>
      <c r="B15" t="s">
        <v>825</v>
      </c>
      <c r="C15" t="s">
        <v>122</v>
      </c>
      <c r="D15" t="s">
        <v>109</v>
      </c>
      <c r="E15" t="s">
        <v>826</v>
      </c>
      <c r="F15" s="65">
        <v>-727210</v>
      </c>
      <c r="G15" s="65">
        <v>-21.870246825667962</v>
      </c>
      <c r="H15" s="65">
        <v>159.04262194093999</v>
      </c>
      <c r="I15" s="66">
        <v>0.36549999999999999</v>
      </c>
      <c r="J15" s="66">
        <v>4.0000000000000002E-4</v>
      </c>
    </row>
    <row r="16" spans="1:48">
      <c r="A16" t="s">
        <v>827</v>
      </c>
      <c r="B16" t="s">
        <v>828</v>
      </c>
      <c r="C16" t="s">
        <v>122</v>
      </c>
      <c r="D16" t="s">
        <v>109</v>
      </c>
      <c r="E16" t="s">
        <v>829</v>
      </c>
      <c r="F16" s="65">
        <v>-500000</v>
      </c>
      <c r="G16" s="65">
        <v>-4.6002761150439202</v>
      </c>
      <c r="H16" s="65">
        <v>23.001380575219599</v>
      </c>
      <c r="I16" s="66">
        <v>5.2900000000000003E-2</v>
      </c>
      <c r="J16" s="66">
        <v>1E-4</v>
      </c>
    </row>
    <row r="17" spans="1:10">
      <c r="A17" t="s">
        <v>830</v>
      </c>
      <c r="B17" t="s">
        <v>831</v>
      </c>
      <c r="C17" t="s">
        <v>122</v>
      </c>
      <c r="D17" t="s">
        <v>105</v>
      </c>
      <c r="E17" t="s">
        <v>826</v>
      </c>
      <c r="F17" s="65">
        <v>-8245000</v>
      </c>
      <c r="G17" s="65">
        <v>-1.1029444704491764</v>
      </c>
      <c r="H17" s="65">
        <v>90.937771588534602</v>
      </c>
      <c r="I17" s="66">
        <v>0.20899999999999999</v>
      </c>
      <c r="J17" s="66">
        <v>2.0000000000000001E-4</v>
      </c>
    </row>
    <row r="18" spans="1:10">
      <c r="A18" t="s">
        <v>832</v>
      </c>
      <c r="B18" t="s">
        <v>833</v>
      </c>
      <c r="C18" t="s">
        <v>122</v>
      </c>
      <c r="D18" t="s">
        <v>105</v>
      </c>
      <c r="E18" t="s">
        <v>826</v>
      </c>
      <c r="F18" s="65">
        <v>-224000</v>
      </c>
      <c r="G18" s="65">
        <v>-1.202931659948576</v>
      </c>
      <c r="H18" s="65">
        <v>2.69456691828481</v>
      </c>
      <c r="I18" s="66">
        <v>6.1999999999999998E-3</v>
      </c>
      <c r="J18" s="66">
        <v>0</v>
      </c>
    </row>
    <row r="19" spans="1:10">
      <c r="A19" t="s">
        <v>834</v>
      </c>
      <c r="B19" t="s">
        <v>835</v>
      </c>
      <c r="C19" t="s">
        <v>122</v>
      </c>
      <c r="D19" t="s">
        <v>105</v>
      </c>
      <c r="E19" t="s">
        <v>836</v>
      </c>
      <c r="F19" s="65">
        <v>-1854000</v>
      </c>
      <c r="G19" s="65">
        <v>-0.1029457528533932</v>
      </c>
      <c r="H19" s="65">
        <v>1.9086142579019101</v>
      </c>
      <c r="I19" s="66">
        <v>4.4000000000000003E-3</v>
      </c>
      <c r="J19" s="66">
        <v>0</v>
      </c>
    </row>
    <row r="20" spans="1:10">
      <c r="A20" t="s">
        <v>837</v>
      </c>
      <c r="B20" t="s">
        <v>838</v>
      </c>
      <c r="C20" t="s">
        <v>122</v>
      </c>
      <c r="D20" t="s">
        <v>105</v>
      </c>
      <c r="E20" t="s">
        <v>839</v>
      </c>
      <c r="F20" s="65">
        <v>-2025000</v>
      </c>
      <c r="G20" s="65">
        <v>-3.1229417420535999</v>
      </c>
      <c r="H20" s="65">
        <v>63.239570276585397</v>
      </c>
      <c r="I20" s="66">
        <v>0.14530000000000001</v>
      </c>
      <c r="J20" s="66">
        <v>2.0000000000000001E-4</v>
      </c>
    </row>
    <row r="21" spans="1:10">
      <c r="A21" t="s">
        <v>840</v>
      </c>
      <c r="B21" t="s">
        <v>841</v>
      </c>
      <c r="C21" t="s">
        <v>122</v>
      </c>
      <c r="D21" t="s">
        <v>105</v>
      </c>
      <c r="E21" t="s">
        <v>794</v>
      </c>
      <c r="F21" s="65">
        <v>-2300000</v>
      </c>
      <c r="G21" s="65">
        <v>-4.1029401164269172</v>
      </c>
      <c r="H21" s="65">
        <v>94.367622677819099</v>
      </c>
      <c r="I21" s="66">
        <v>0.21679999999999999</v>
      </c>
      <c r="J21" s="66">
        <v>2.0000000000000001E-4</v>
      </c>
    </row>
    <row r="22" spans="1:10">
      <c r="A22" s="67" t="s">
        <v>823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t="s">
        <v>228</v>
      </c>
      <c r="B23" t="s">
        <v>228</v>
      </c>
      <c r="C23" t="s">
        <v>228</v>
      </c>
      <c r="D23" t="s">
        <v>228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</row>
    <row r="24" spans="1:10">
      <c r="A24" s="67" t="s">
        <v>730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t="s">
        <v>228</v>
      </c>
      <c r="B25" t="s">
        <v>228</v>
      </c>
      <c r="C25" t="s">
        <v>228</v>
      </c>
      <c r="D25" t="s">
        <v>228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</row>
    <row r="26" spans="1:10">
      <c r="A26" s="67" t="s">
        <v>260</v>
      </c>
      <c r="B26" s="14"/>
      <c r="C26" s="14"/>
      <c r="F26" s="69">
        <v>0</v>
      </c>
      <c r="H26" s="69">
        <v>0</v>
      </c>
      <c r="I26" s="68">
        <v>0</v>
      </c>
      <c r="J26" s="68">
        <v>0</v>
      </c>
    </row>
    <row r="27" spans="1:10">
      <c r="A27" t="s">
        <v>228</v>
      </c>
      <c r="B27" t="s">
        <v>228</v>
      </c>
      <c r="C27" t="s">
        <v>228</v>
      </c>
      <c r="D27" t="s">
        <v>228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</row>
    <row r="28" spans="1:10">
      <c r="A28" s="67" t="s">
        <v>233</v>
      </c>
      <c r="B28" s="14"/>
      <c r="C28" s="14"/>
      <c r="F28" s="69">
        <v>0</v>
      </c>
      <c r="H28" s="69">
        <v>0</v>
      </c>
      <c r="I28" s="68">
        <v>0</v>
      </c>
      <c r="J28" s="68">
        <v>0</v>
      </c>
    </row>
    <row r="29" spans="1:10">
      <c r="A29" s="67" t="s">
        <v>728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228</v>
      </c>
      <c r="B30" t="s">
        <v>228</v>
      </c>
      <c r="C30" t="s">
        <v>228</v>
      </c>
      <c r="D30" t="s">
        <v>228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67" t="s">
        <v>735</v>
      </c>
      <c r="B31" s="14"/>
      <c r="C31" s="14"/>
      <c r="F31" s="69">
        <v>0</v>
      </c>
      <c r="H31" s="69">
        <v>0</v>
      </c>
      <c r="I31" s="68">
        <v>0</v>
      </c>
      <c r="J31" s="68">
        <v>0</v>
      </c>
    </row>
    <row r="32" spans="1:10">
      <c r="A32" t="s">
        <v>228</v>
      </c>
      <c r="B32" t="s">
        <v>228</v>
      </c>
      <c r="C32" t="s">
        <v>228</v>
      </c>
      <c r="D32" t="s">
        <v>228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</row>
    <row r="33" spans="1:10">
      <c r="A33" s="67" t="s">
        <v>730</v>
      </c>
      <c r="B33" s="14"/>
      <c r="C33" s="14"/>
      <c r="F33" s="69">
        <v>0</v>
      </c>
      <c r="H33" s="69">
        <v>0</v>
      </c>
      <c r="I33" s="68">
        <v>0</v>
      </c>
      <c r="J33" s="68">
        <v>0</v>
      </c>
    </row>
    <row r="34" spans="1:10">
      <c r="A34" t="s">
        <v>228</v>
      </c>
      <c r="B34" t="s">
        <v>228</v>
      </c>
      <c r="C34" t="s">
        <v>228</v>
      </c>
      <c r="D34" t="s">
        <v>228</v>
      </c>
      <c r="F34" s="65">
        <v>0</v>
      </c>
      <c r="G34" s="65">
        <v>0</v>
      </c>
      <c r="H34" s="65">
        <v>0</v>
      </c>
      <c r="I34" s="66">
        <v>0</v>
      </c>
      <c r="J34" s="66">
        <v>0</v>
      </c>
    </row>
    <row r="35" spans="1:10">
      <c r="A35" s="67" t="s">
        <v>260</v>
      </c>
      <c r="B35" s="14"/>
      <c r="C35" s="14"/>
      <c r="F35" s="69">
        <v>0</v>
      </c>
      <c r="H35" s="69">
        <v>0</v>
      </c>
      <c r="I35" s="68">
        <v>0</v>
      </c>
      <c r="J35" s="68">
        <v>0</v>
      </c>
    </row>
    <row r="36" spans="1:10">
      <c r="A36" t="s">
        <v>228</v>
      </c>
      <c r="B36" t="s">
        <v>228</v>
      </c>
      <c r="C36" t="s">
        <v>228</v>
      </c>
      <c r="D36" t="s">
        <v>228</v>
      </c>
      <c r="F36" s="65">
        <v>0</v>
      </c>
      <c r="G36" s="65">
        <v>0</v>
      </c>
      <c r="H36" s="65">
        <v>0</v>
      </c>
      <c r="I36" s="66">
        <v>0</v>
      </c>
      <c r="J36" s="66">
        <v>0</v>
      </c>
    </row>
    <row r="37" spans="1:10">
      <c r="A37" s="77" t="s">
        <v>235</v>
      </c>
      <c r="B37" s="14"/>
      <c r="C37" s="14"/>
    </row>
    <row r="38" spans="1:10">
      <c r="A38" s="77" t="s">
        <v>252</v>
      </c>
      <c r="B38" s="14"/>
      <c r="C38" s="14"/>
    </row>
    <row r="39" spans="1:10">
      <c r="A39" s="77" t="s">
        <v>253</v>
      </c>
      <c r="B39" s="14"/>
      <c r="C39" s="14"/>
    </row>
    <row r="40" spans="1:10">
      <c r="A40" s="77" t="s">
        <v>254</v>
      </c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/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  <c r="B2" t="s">
        <v>197</v>
      </c>
    </row>
    <row r="3" spans="1:77">
      <c r="A3" s="2" t="s">
        <v>2</v>
      </c>
      <c r="B3" t="s">
        <v>198</v>
      </c>
    </row>
    <row r="4" spans="1:77">
      <c r="A4" s="2" t="s">
        <v>3</v>
      </c>
      <c r="B4" t="s">
        <v>199</v>
      </c>
    </row>
    <row r="5" spans="1:77" ht="26.25" customHeight="1">
      <c r="A5" s="78" t="s">
        <v>135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77" ht="26.25" customHeight="1">
      <c r="A6" s="78" t="s">
        <v>144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202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750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228</v>
      </c>
      <c r="B13" t="s">
        <v>228</v>
      </c>
      <c r="C13" s="14"/>
      <c r="D13" t="s">
        <v>228</v>
      </c>
      <c r="G13" s="65">
        <v>0</v>
      </c>
      <c r="H13" t="s">
        <v>228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751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228</v>
      </c>
      <c r="B15" t="s">
        <v>228</v>
      </c>
      <c r="C15" s="14"/>
      <c r="D15" t="s">
        <v>228</v>
      </c>
      <c r="G15" s="65">
        <v>0</v>
      </c>
      <c r="H15" t="s">
        <v>228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752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753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228</v>
      </c>
      <c r="B18" t="s">
        <v>228</v>
      </c>
      <c r="C18" s="14"/>
      <c r="D18" t="s">
        <v>228</v>
      </c>
      <c r="G18" s="65">
        <v>0</v>
      </c>
      <c r="H18" t="s">
        <v>228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754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228</v>
      </c>
      <c r="B20" t="s">
        <v>228</v>
      </c>
      <c r="C20" s="14"/>
      <c r="D20" t="s">
        <v>228</v>
      </c>
      <c r="G20" s="65">
        <v>0</v>
      </c>
      <c r="H20" t="s">
        <v>228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755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228</v>
      </c>
      <c r="B22" t="s">
        <v>228</v>
      </c>
      <c r="C22" s="14"/>
      <c r="D22" t="s">
        <v>228</v>
      </c>
      <c r="G22" s="65">
        <v>0</v>
      </c>
      <c r="H22" t="s">
        <v>228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756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228</v>
      </c>
      <c r="B24" t="s">
        <v>228</v>
      </c>
      <c r="C24" s="14"/>
      <c r="D24" t="s">
        <v>228</v>
      </c>
      <c r="G24" s="65">
        <v>0</v>
      </c>
      <c r="H24" t="s">
        <v>228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233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750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228</v>
      </c>
      <c r="B27" t="s">
        <v>228</v>
      </c>
      <c r="C27" s="14"/>
      <c r="D27" t="s">
        <v>228</v>
      </c>
      <c r="G27" s="65">
        <v>0</v>
      </c>
      <c r="H27" t="s">
        <v>228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751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228</v>
      </c>
      <c r="B29" t="s">
        <v>228</v>
      </c>
      <c r="C29" s="14"/>
      <c r="D29" t="s">
        <v>228</v>
      </c>
      <c r="G29" s="65">
        <v>0</v>
      </c>
      <c r="H29" t="s">
        <v>228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752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753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228</v>
      </c>
      <c r="B32" t="s">
        <v>228</v>
      </c>
      <c r="C32" s="14"/>
      <c r="D32" t="s">
        <v>228</v>
      </c>
      <c r="G32" s="65">
        <v>0</v>
      </c>
      <c r="H32" t="s">
        <v>228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754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228</v>
      </c>
      <c r="B34" t="s">
        <v>228</v>
      </c>
      <c r="C34" s="14"/>
      <c r="D34" t="s">
        <v>228</v>
      </c>
      <c r="G34" s="65">
        <v>0</v>
      </c>
      <c r="H34" t="s">
        <v>228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755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228</v>
      </c>
      <c r="B36" t="s">
        <v>228</v>
      </c>
      <c r="C36" s="14"/>
      <c r="D36" t="s">
        <v>228</v>
      </c>
      <c r="G36" s="65">
        <v>0</v>
      </c>
      <c r="H36" t="s">
        <v>228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756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228</v>
      </c>
      <c r="B38" t="s">
        <v>228</v>
      </c>
      <c r="C38" s="14"/>
      <c r="D38" t="s">
        <v>228</v>
      </c>
      <c r="G38" s="65">
        <v>0</v>
      </c>
      <c r="H38" t="s">
        <v>228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77" t="s">
        <v>235</v>
      </c>
      <c r="C39" s="14"/>
    </row>
    <row r="40" spans="1:16">
      <c r="A40" s="77" t="s">
        <v>252</v>
      </c>
      <c r="C40" s="14"/>
    </row>
    <row r="41" spans="1:16">
      <c r="A41" s="77" t="s">
        <v>253</v>
      </c>
      <c r="C41" s="14"/>
    </row>
    <row r="42" spans="1:16">
      <c r="A42" s="77" t="s">
        <v>254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6"/>
  <sheetViews>
    <sheetView rightToLeft="1" workbookViewId="0"/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78" t="s">
        <v>145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80"/>
    </row>
    <row r="6" spans="1:59" s="16" customFormat="1" ht="126">
      <c r="A6" s="40" t="s">
        <v>95</v>
      </c>
      <c r="B6" s="41" t="s">
        <v>146</v>
      </c>
      <c r="C6" s="41" t="s">
        <v>48</v>
      </c>
      <c r="D6" s="81" t="s">
        <v>49</v>
      </c>
      <c r="E6" s="81" t="s">
        <v>50</v>
      </c>
      <c r="F6" s="81" t="s">
        <v>70</v>
      </c>
      <c r="G6" s="81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81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1.03</v>
      </c>
      <c r="I9" s="15"/>
      <c r="J9" s="15"/>
      <c r="K9" s="15"/>
      <c r="L9" s="64">
        <v>0.10299999999999999</v>
      </c>
      <c r="M9" s="63">
        <v>380822.54</v>
      </c>
      <c r="N9" s="7"/>
      <c r="O9" s="63">
        <v>451.61010401425301</v>
      </c>
      <c r="P9" s="64">
        <v>1</v>
      </c>
      <c r="Q9" s="64">
        <v>1.1999999999999999E-3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202</v>
      </c>
      <c r="H10" s="69">
        <v>1.03</v>
      </c>
      <c r="L10" s="68">
        <v>0.10299999999999999</v>
      </c>
      <c r="M10" s="69">
        <v>380822.54</v>
      </c>
      <c r="O10" s="69">
        <v>451.61010401425301</v>
      </c>
      <c r="P10" s="68">
        <v>1</v>
      </c>
      <c r="Q10" s="68">
        <v>1.1999999999999999E-3</v>
      </c>
    </row>
    <row r="11" spans="1:59">
      <c r="A11" s="67" t="s">
        <v>842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228</v>
      </c>
      <c r="C12" t="s">
        <v>228</v>
      </c>
      <c r="E12" t="s">
        <v>228</v>
      </c>
      <c r="H12" s="65">
        <v>0</v>
      </c>
      <c r="I12" t="s">
        <v>228</v>
      </c>
      <c r="J12" t="s">
        <v>228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843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228</v>
      </c>
      <c r="C14" t="s">
        <v>228</v>
      </c>
      <c r="E14" t="s">
        <v>228</v>
      </c>
      <c r="H14" s="65">
        <v>0</v>
      </c>
      <c r="I14" t="s">
        <v>228</v>
      </c>
      <c r="J14" t="s">
        <v>228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844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228</v>
      </c>
      <c r="C16" t="s">
        <v>228</v>
      </c>
      <c r="E16" t="s">
        <v>228</v>
      </c>
      <c r="H16" s="65">
        <v>0</v>
      </c>
      <c r="I16" t="s">
        <v>228</v>
      </c>
      <c r="J16" t="s">
        <v>228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845</v>
      </c>
      <c r="H17" s="69">
        <v>1.03</v>
      </c>
      <c r="L17" s="68">
        <v>0.10299999999999999</v>
      </c>
      <c r="M17" s="69">
        <v>380822.54</v>
      </c>
      <c r="O17" s="69">
        <v>451.61010401425301</v>
      </c>
      <c r="P17" s="68">
        <v>1</v>
      </c>
      <c r="Q17" s="68">
        <v>1.1999999999999999E-3</v>
      </c>
    </row>
    <row r="18" spans="1:17">
      <c r="A18" t="s">
        <v>846</v>
      </c>
      <c r="B18" t="s">
        <v>847</v>
      </c>
      <c r="C18" t="s">
        <v>848</v>
      </c>
      <c r="D18" t="s">
        <v>772</v>
      </c>
      <c r="E18" t="s">
        <v>849</v>
      </c>
      <c r="F18" t="s">
        <v>850</v>
      </c>
      <c r="G18" t="s">
        <v>851</v>
      </c>
      <c r="I18" t="s">
        <v>398</v>
      </c>
      <c r="J18" t="s">
        <v>101</v>
      </c>
      <c r="K18" s="66">
        <v>0</v>
      </c>
      <c r="L18" s="66">
        <v>0</v>
      </c>
      <c r="M18" s="65">
        <v>28267.8</v>
      </c>
      <c r="N18" s="65">
        <v>426.27451000000002</v>
      </c>
      <c r="O18" s="65">
        <v>120.49842593778</v>
      </c>
      <c r="P18" s="66">
        <v>0.26679999999999998</v>
      </c>
      <c r="Q18" s="66">
        <v>2.9999999999999997E-4</v>
      </c>
    </row>
    <row r="19" spans="1:17">
      <c r="A19" t="s">
        <v>852</v>
      </c>
      <c r="B19" t="s">
        <v>847</v>
      </c>
      <c r="C19" t="s">
        <v>853</v>
      </c>
      <c r="D19" t="s">
        <v>772</v>
      </c>
      <c r="E19" t="s">
        <v>849</v>
      </c>
      <c r="F19" t="s">
        <v>854</v>
      </c>
      <c r="G19" t="s">
        <v>851</v>
      </c>
      <c r="H19" s="65">
        <v>1.4</v>
      </c>
      <c r="I19" t="s">
        <v>398</v>
      </c>
      <c r="J19" t="s">
        <v>101</v>
      </c>
      <c r="K19" s="66">
        <v>7.0000000000000007E-2</v>
      </c>
      <c r="L19" s="66">
        <v>0.1835</v>
      </c>
      <c r="M19" s="65">
        <v>186274.34</v>
      </c>
      <c r="N19" s="65">
        <v>88.488450999999785</v>
      </c>
      <c r="O19" s="65">
        <v>164.83127807647301</v>
      </c>
      <c r="P19" s="66">
        <v>0.36499999999999999</v>
      </c>
      <c r="Q19" s="66">
        <v>4.0000000000000002E-4</v>
      </c>
    </row>
    <row r="20" spans="1:17">
      <c r="A20" t="s">
        <v>855</v>
      </c>
      <c r="B20" t="s">
        <v>847</v>
      </c>
      <c r="C20" t="s">
        <v>856</v>
      </c>
      <c r="D20" t="s">
        <v>772</v>
      </c>
      <c r="E20" t="s">
        <v>228</v>
      </c>
      <c r="F20" t="s">
        <v>857</v>
      </c>
      <c r="G20" t="s">
        <v>704</v>
      </c>
      <c r="H20" s="65">
        <v>1.4</v>
      </c>
      <c r="I20" t="s">
        <v>398</v>
      </c>
      <c r="J20" t="s">
        <v>101</v>
      </c>
      <c r="K20" s="66">
        <v>0.08</v>
      </c>
      <c r="L20" s="66">
        <v>9.7799999999999998E-2</v>
      </c>
      <c r="M20" s="65">
        <v>166280.4</v>
      </c>
      <c r="N20" s="65">
        <v>100</v>
      </c>
      <c r="O20" s="65">
        <v>166.28039999999999</v>
      </c>
      <c r="P20" s="66">
        <v>0.36820000000000003</v>
      </c>
      <c r="Q20" s="66">
        <v>4.0000000000000002E-4</v>
      </c>
    </row>
    <row r="21" spans="1:17">
      <c r="A21" s="67" t="s">
        <v>858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t="s">
        <v>228</v>
      </c>
      <c r="C22" t="s">
        <v>228</v>
      </c>
      <c r="E22" t="s">
        <v>228</v>
      </c>
      <c r="H22" s="65">
        <v>0</v>
      </c>
      <c r="I22" t="s">
        <v>228</v>
      </c>
      <c r="J22" t="s">
        <v>228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</row>
    <row r="23" spans="1:17">
      <c r="A23" s="67" t="s">
        <v>859</v>
      </c>
      <c r="H23" s="69">
        <v>0</v>
      </c>
      <c r="L23" s="68">
        <v>0</v>
      </c>
      <c r="M23" s="69">
        <v>0</v>
      </c>
      <c r="O23" s="69">
        <v>0</v>
      </c>
      <c r="P23" s="68">
        <v>0</v>
      </c>
      <c r="Q23" s="68">
        <v>0</v>
      </c>
    </row>
    <row r="24" spans="1:17">
      <c r="A24" s="67" t="s">
        <v>860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228</v>
      </c>
      <c r="C25" t="s">
        <v>228</v>
      </c>
      <c r="E25" t="s">
        <v>228</v>
      </c>
      <c r="H25" s="65">
        <v>0</v>
      </c>
      <c r="I25" t="s">
        <v>228</v>
      </c>
      <c r="J25" t="s">
        <v>228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861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228</v>
      </c>
      <c r="C27" t="s">
        <v>228</v>
      </c>
      <c r="E27" t="s">
        <v>228</v>
      </c>
      <c r="H27" s="65">
        <v>0</v>
      </c>
      <c r="I27" t="s">
        <v>228</v>
      </c>
      <c r="J27" t="s">
        <v>228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862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228</v>
      </c>
      <c r="C29" t="s">
        <v>228</v>
      </c>
      <c r="E29" t="s">
        <v>228</v>
      </c>
      <c r="H29" s="65">
        <v>0</v>
      </c>
      <c r="I29" t="s">
        <v>228</v>
      </c>
      <c r="J29" t="s">
        <v>228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863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t="s">
        <v>228</v>
      </c>
      <c r="C31" t="s">
        <v>228</v>
      </c>
      <c r="E31" t="s">
        <v>228</v>
      </c>
      <c r="H31" s="65">
        <v>0</v>
      </c>
      <c r="I31" t="s">
        <v>228</v>
      </c>
      <c r="J31" t="s">
        <v>228</v>
      </c>
      <c r="K31" s="66">
        <v>0</v>
      </c>
      <c r="L31" s="66">
        <v>0</v>
      </c>
      <c r="M31" s="65">
        <v>0</v>
      </c>
      <c r="N31" s="65">
        <v>0</v>
      </c>
      <c r="O31" s="65">
        <v>0</v>
      </c>
      <c r="P31" s="66">
        <v>0</v>
      </c>
      <c r="Q31" s="66">
        <v>0</v>
      </c>
    </row>
    <row r="32" spans="1:17">
      <c r="A32" s="67" t="s">
        <v>233</v>
      </c>
      <c r="H32" s="69">
        <v>0</v>
      </c>
      <c r="L32" s="68">
        <v>0</v>
      </c>
      <c r="M32" s="69">
        <v>0</v>
      </c>
      <c r="O32" s="69">
        <v>0</v>
      </c>
      <c r="P32" s="68">
        <v>0</v>
      </c>
      <c r="Q32" s="68">
        <v>0</v>
      </c>
    </row>
    <row r="33" spans="1:17">
      <c r="A33" s="67" t="s">
        <v>864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228</v>
      </c>
      <c r="C34" t="s">
        <v>228</v>
      </c>
      <c r="E34" t="s">
        <v>228</v>
      </c>
      <c r="H34" s="65">
        <v>0</v>
      </c>
      <c r="I34" t="s">
        <v>228</v>
      </c>
      <c r="J34" t="s">
        <v>228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844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228</v>
      </c>
      <c r="C36" t="s">
        <v>228</v>
      </c>
      <c r="E36" t="s">
        <v>228</v>
      </c>
      <c r="H36" s="65">
        <v>0</v>
      </c>
      <c r="I36" t="s">
        <v>228</v>
      </c>
      <c r="J36" t="s">
        <v>228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845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228</v>
      </c>
      <c r="C38" t="s">
        <v>228</v>
      </c>
      <c r="E38" t="s">
        <v>228</v>
      </c>
      <c r="H38" s="65">
        <v>0</v>
      </c>
      <c r="I38" t="s">
        <v>228</v>
      </c>
      <c r="J38" t="s">
        <v>228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67" t="s">
        <v>863</v>
      </c>
      <c r="H39" s="69">
        <v>0</v>
      </c>
      <c r="L39" s="68">
        <v>0</v>
      </c>
      <c r="M39" s="69">
        <v>0</v>
      </c>
      <c r="O39" s="69">
        <v>0</v>
      </c>
      <c r="P39" s="68">
        <v>0</v>
      </c>
      <c r="Q39" s="68">
        <v>0</v>
      </c>
    </row>
    <row r="40" spans="1:17">
      <c r="A40" t="s">
        <v>228</v>
      </c>
      <c r="C40" t="s">
        <v>228</v>
      </c>
      <c r="E40" t="s">
        <v>228</v>
      </c>
      <c r="H40" s="65">
        <v>0</v>
      </c>
      <c r="I40" t="s">
        <v>228</v>
      </c>
      <c r="J40" t="s">
        <v>228</v>
      </c>
      <c r="K40" s="66">
        <v>0</v>
      </c>
      <c r="L40" s="66">
        <v>0</v>
      </c>
      <c r="M40" s="65">
        <v>0</v>
      </c>
      <c r="N40" s="65">
        <v>0</v>
      </c>
      <c r="O40" s="65">
        <v>0</v>
      </c>
      <c r="P40" s="66">
        <v>0</v>
      </c>
      <c r="Q40" s="66">
        <v>0</v>
      </c>
    </row>
    <row r="41" spans="1:17">
      <c r="A41" s="77" t="s">
        <v>235</v>
      </c>
    </row>
    <row r="42" spans="1:17">
      <c r="A42" s="77" t="s">
        <v>252</v>
      </c>
    </row>
    <row r="43" spans="1:17">
      <c r="A43" s="77" t="s">
        <v>253</v>
      </c>
    </row>
    <row r="44" spans="1:17">
      <c r="A44" s="77" t="s">
        <v>254</v>
      </c>
    </row>
    <row r="45" spans="1:17" hidden="1"/>
    <row r="46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/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  <c r="B2" t="s">
        <v>197</v>
      </c>
    </row>
    <row r="3" spans="1:63">
      <c r="A3" s="2" t="s">
        <v>2</v>
      </c>
      <c r="B3" t="s">
        <v>198</v>
      </c>
    </row>
    <row r="4" spans="1:63">
      <c r="A4" s="2" t="s">
        <v>3</v>
      </c>
      <c r="B4" t="s">
        <v>199</v>
      </c>
    </row>
    <row r="5" spans="1:63" ht="26.25" customHeight="1">
      <c r="A5" s="82" t="s">
        <v>152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202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762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228</v>
      </c>
      <c r="B12" t="s">
        <v>228</v>
      </c>
      <c r="D12" t="s">
        <v>228</v>
      </c>
      <c r="F12" s="65">
        <v>0</v>
      </c>
      <c r="G12" t="s">
        <v>228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763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228</v>
      </c>
      <c r="B14" t="s">
        <v>228</v>
      </c>
      <c r="D14" t="s">
        <v>228</v>
      </c>
      <c r="F14" s="65">
        <v>0</v>
      </c>
      <c r="G14" t="s">
        <v>228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865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228</v>
      </c>
      <c r="B16" t="s">
        <v>228</v>
      </c>
      <c r="D16" t="s">
        <v>228</v>
      </c>
      <c r="F16" s="65">
        <v>0</v>
      </c>
      <c r="G16" t="s">
        <v>228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866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228</v>
      </c>
      <c r="B18" t="s">
        <v>228</v>
      </c>
      <c r="D18" t="s">
        <v>228</v>
      </c>
      <c r="F18" s="65">
        <v>0</v>
      </c>
      <c r="G18" t="s">
        <v>228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260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228</v>
      </c>
      <c r="B20" t="s">
        <v>228</v>
      </c>
      <c r="D20" t="s">
        <v>228</v>
      </c>
      <c r="F20" s="65">
        <v>0</v>
      </c>
      <c r="G20" t="s">
        <v>228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233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228</v>
      </c>
      <c r="B22" t="s">
        <v>228</v>
      </c>
      <c r="D22" t="s">
        <v>228</v>
      </c>
      <c r="F22" s="65">
        <v>0</v>
      </c>
      <c r="G22" t="s">
        <v>228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77" t="s">
        <v>235</v>
      </c>
    </row>
    <row r="24" spans="1:14">
      <c r="A24" s="77" t="s">
        <v>252</v>
      </c>
    </row>
    <row r="25" spans="1:14">
      <c r="A25" s="77" t="s">
        <v>253</v>
      </c>
    </row>
    <row r="26" spans="1:14">
      <c r="A26" s="77" t="s">
        <v>254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7"/>
  <sheetViews>
    <sheetView rightToLeft="1" workbookViewId="0"/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82" t="s">
        <v>155</v>
      </c>
      <c r="B5" s="83"/>
      <c r="C5" s="83"/>
      <c r="D5" s="83"/>
      <c r="E5" s="83"/>
      <c r="F5" s="83"/>
      <c r="G5" s="83"/>
      <c r="H5" s="83"/>
      <c r="I5" s="84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64">
        <v>0</v>
      </c>
      <c r="E9" s="7"/>
      <c r="F9" s="63">
        <v>0</v>
      </c>
      <c r="G9" s="64">
        <v>1</v>
      </c>
      <c r="H9" s="64">
        <v>1.5E-3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202</v>
      </c>
      <c r="D10" s="68">
        <v>0</v>
      </c>
      <c r="E10" s="16"/>
      <c r="F10" s="69">
        <v>0</v>
      </c>
      <c r="G10" s="68">
        <v>1</v>
      </c>
      <c r="H10" s="68">
        <v>1.5E-3</v>
      </c>
    </row>
    <row r="11" spans="1:54">
      <c r="A11" s="67" t="s">
        <v>867</v>
      </c>
      <c r="D11" s="68">
        <v>0</v>
      </c>
      <c r="E11" s="16"/>
      <c r="F11" s="69">
        <v>0</v>
      </c>
      <c r="G11" s="68">
        <v>1</v>
      </c>
      <c r="H11" s="68">
        <v>1.5E-3</v>
      </c>
    </row>
    <row r="12" spans="1:54">
      <c r="A12" t="s">
        <v>228</v>
      </c>
      <c r="D12" s="66">
        <v>0</v>
      </c>
      <c r="E12" t="s">
        <v>228</v>
      </c>
      <c r="F12" s="65">
        <v>0</v>
      </c>
      <c r="G12" s="66">
        <v>0</v>
      </c>
      <c r="H12" s="66">
        <v>0</v>
      </c>
    </row>
    <row r="13" spans="1:54">
      <c r="A13" s="67" t="s">
        <v>868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228</v>
      </c>
      <c r="D14" s="66">
        <v>0</v>
      </c>
      <c r="E14" t="s">
        <v>228</v>
      </c>
      <c r="F14" s="65">
        <v>0</v>
      </c>
      <c r="G14" s="66">
        <v>0</v>
      </c>
      <c r="H14" s="66">
        <v>0</v>
      </c>
    </row>
    <row r="15" spans="1:54">
      <c r="A15" s="67" t="s">
        <v>233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867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228</v>
      </c>
      <c r="D17" s="66">
        <v>0</v>
      </c>
      <c r="E17" t="s">
        <v>228</v>
      </c>
      <c r="F17" s="65">
        <v>0</v>
      </c>
      <c r="G17" s="66">
        <v>0</v>
      </c>
      <c r="H17" s="66">
        <v>0</v>
      </c>
    </row>
    <row r="18" spans="1:8">
      <c r="A18" s="67" t="s">
        <v>868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228</v>
      </c>
      <c r="D19" s="66">
        <v>0</v>
      </c>
      <c r="E19" t="s">
        <v>228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  <row r="847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/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82" t="s">
        <v>161</v>
      </c>
      <c r="B5" s="83"/>
      <c r="C5" s="83"/>
      <c r="D5" s="83"/>
      <c r="E5" s="83"/>
      <c r="F5" s="83"/>
      <c r="G5" s="83"/>
      <c r="H5" s="83"/>
      <c r="I5" s="83"/>
      <c r="J5" s="84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202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228</v>
      </c>
      <c r="C11" t="s">
        <v>228</v>
      </c>
      <c r="D11" s="16"/>
      <c r="E11" s="66">
        <v>0</v>
      </c>
      <c r="F11" t="s">
        <v>228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233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228</v>
      </c>
      <c r="C13" t="s">
        <v>228</v>
      </c>
      <c r="D13" s="16"/>
      <c r="E13" s="66">
        <v>0</v>
      </c>
      <c r="F13" t="s">
        <v>228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/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82" t="s">
        <v>166</v>
      </c>
      <c r="B5" s="83"/>
      <c r="C5" s="83"/>
      <c r="D5" s="83"/>
      <c r="E5" s="83"/>
      <c r="F5" s="83"/>
      <c r="G5" s="83"/>
      <c r="H5" s="83"/>
      <c r="I5" s="83"/>
      <c r="J5" s="84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4">
        <v>0</v>
      </c>
      <c r="H9" s="63">
        <v>11842.372637353999</v>
      </c>
      <c r="I9" s="64">
        <v>1</v>
      </c>
      <c r="J9" s="64">
        <v>3.1099999999999999E-2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202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228</v>
      </c>
      <c r="B11" t="s">
        <v>228</v>
      </c>
      <c r="C11" t="s">
        <v>228</v>
      </c>
      <c r="D11" s="16"/>
      <c r="E11" s="66">
        <v>0</v>
      </c>
      <c r="F11" t="s">
        <v>228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233</v>
      </c>
      <c r="C12" s="16"/>
      <c r="D12" s="16"/>
      <c r="E12" s="16"/>
      <c r="F12" s="16"/>
      <c r="G12" s="68">
        <v>0</v>
      </c>
      <c r="H12" s="69">
        <v>11842.372637353999</v>
      </c>
      <c r="I12" s="68">
        <v>1</v>
      </c>
      <c r="J12" s="68">
        <v>3.1099999999999999E-2</v>
      </c>
    </row>
    <row r="13" spans="1:59">
      <c r="A13" t="s">
        <v>869</v>
      </c>
      <c r="B13" t="s">
        <v>870</v>
      </c>
      <c r="C13" t="s">
        <v>228</v>
      </c>
      <c r="D13" t="s">
        <v>704</v>
      </c>
      <c r="E13" s="66">
        <v>0</v>
      </c>
      <c r="F13" t="s">
        <v>201</v>
      </c>
      <c r="G13" s="66">
        <v>0</v>
      </c>
      <c r="H13" s="65">
        <v>83.921635863999995</v>
      </c>
      <c r="I13" s="66">
        <v>7.1000000000000004E-3</v>
      </c>
      <c r="J13" s="66">
        <v>2.0000000000000001E-4</v>
      </c>
    </row>
    <row r="14" spans="1:59">
      <c r="A14" t="s">
        <v>871</v>
      </c>
      <c r="B14" t="s">
        <v>872</v>
      </c>
      <c r="C14" t="s">
        <v>228</v>
      </c>
      <c r="D14" t="s">
        <v>704</v>
      </c>
      <c r="E14" s="66">
        <v>0</v>
      </c>
      <c r="F14" t="s">
        <v>112</v>
      </c>
      <c r="G14" s="66">
        <v>0</v>
      </c>
      <c r="H14" s="65">
        <v>299.35945280999999</v>
      </c>
      <c r="I14" s="66">
        <v>2.53E-2</v>
      </c>
      <c r="J14" s="66">
        <v>8.0000000000000004E-4</v>
      </c>
    </row>
    <row r="15" spans="1:59">
      <c r="A15" t="s">
        <v>873</v>
      </c>
      <c r="B15" t="s">
        <v>874</v>
      </c>
      <c r="C15" t="s">
        <v>228</v>
      </c>
      <c r="D15" t="s">
        <v>704</v>
      </c>
      <c r="E15" s="66">
        <v>0</v>
      </c>
      <c r="F15" t="s">
        <v>109</v>
      </c>
      <c r="G15" s="66">
        <v>0</v>
      </c>
      <c r="H15" s="65">
        <v>282.18897168000001</v>
      </c>
      <c r="I15" s="66">
        <v>2.3800000000000002E-2</v>
      </c>
      <c r="J15" s="66">
        <v>6.9999999999999999E-4</v>
      </c>
    </row>
    <row r="16" spans="1:59">
      <c r="A16" t="s">
        <v>875</v>
      </c>
      <c r="B16" t="s">
        <v>876</v>
      </c>
      <c r="C16" t="s">
        <v>228</v>
      </c>
      <c r="D16" t="s">
        <v>704</v>
      </c>
      <c r="E16" s="66">
        <v>0</v>
      </c>
      <c r="F16" t="s">
        <v>105</v>
      </c>
      <c r="G16" s="66">
        <v>0</v>
      </c>
      <c r="H16" s="65">
        <v>11176.902577000001</v>
      </c>
      <c r="I16" s="66">
        <v>0.94379999999999997</v>
      </c>
      <c r="J16" s="66">
        <v>2.9399999999999999E-2</v>
      </c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048576"/>
  <sheetViews>
    <sheetView rightToLeft="1" topLeftCell="A5" workbookViewId="0">
      <selection activeCell="A5" sqref="A5:C9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  <c r="B2" t="s">
        <v>197</v>
      </c>
    </row>
    <row r="3" spans="1:16">
      <c r="A3" s="2" t="s">
        <v>2</v>
      </c>
      <c r="B3" t="s">
        <v>198</v>
      </c>
    </row>
    <row r="4" spans="1:16">
      <c r="A4" s="2" t="s">
        <v>3</v>
      </c>
      <c r="B4" t="s">
        <v>199</v>
      </c>
    </row>
    <row r="5" spans="1:16" ht="26.25" customHeight="1">
      <c r="A5" s="82" t="s">
        <v>168</v>
      </c>
      <c r="B5" s="83"/>
      <c r="C5" s="83"/>
    </row>
    <row r="6" spans="1:16" s="16" customFormat="1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f>B10+B15</f>
        <v>2185.35920485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70" t="s">
        <v>202</v>
      </c>
      <c r="B10" s="71">
        <f>SUM(B11:B14)</f>
        <v>1712.566926</v>
      </c>
    </row>
    <row r="11" spans="1:16">
      <c r="A11" s="72" t="s">
        <v>877</v>
      </c>
      <c r="B11" s="73">
        <f>72926.965/1000</f>
        <v>72.926964999999996</v>
      </c>
      <c r="C11" s="74">
        <v>45347</v>
      </c>
    </row>
    <row r="12" spans="1:16">
      <c r="A12" s="72" t="s">
        <v>878</v>
      </c>
      <c r="B12" s="73">
        <f>60307/1000</f>
        <v>60.307000000000002</v>
      </c>
      <c r="C12" s="74">
        <v>44926</v>
      </c>
    </row>
    <row r="13" spans="1:16">
      <c r="A13" s="72" t="s">
        <v>879</v>
      </c>
      <c r="B13" s="73">
        <f>851103.049/1000</f>
        <v>851.10304900000006</v>
      </c>
      <c r="C13" s="74">
        <v>46197</v>
      </c>
    </row>
    <row r="14" spans="1:16">
      <c r="A14" s="72" t="s">
        <v>880</v>
      </c>
      <c r="B14" s="73">
        <f>728229.912/1000</f>
        <v>728.22991200000001</v>
      </c>
      <c r="C14" s="74">
        <v>47331</v>
      </c>
    </row>
    <row r="15" spans="1:16">
      <c r="A15" s="70" t="s">
        <v>233</v>
      </c>
      <c r="B15" s="71">
        <f>SUM(B16:B19)</f>
        <v>472.79227885</v>
      </c>
    </row>
    <row r="16" spans="1:16">
      <c r="A16" s="72" t="s">
        <v>811</v>
      </c>
      <c r="B16" s="73">
        <f>472792.27885/1000</f>
        <v>472.79227885</v>
      </c>
      <c r="C16" s="75">
        <v>45748</v>
      </c>
    </row>
    <row r="17" hidden="1"/>
    <row r="18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78" t="s">
        <v>172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202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256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228</v>
      </c>
      <c r="B12" t="s">
        <v>228</v>
      </c>
      <c r="C12" t="s">
        <v>228</v>
      </c>
      <c r="D12" t="s">
        <v>228</v>
      </c>
      <c r="G12" s="65">
        <v>0</v>
      </c>
      <c r="H12" t="s">
        <v>228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238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228</v>
      </c>
      <c r="B14" t="s">
        <v>228</v>
      </c>
      <c r="C14" t="s">
        <v>228</v>
      </c>
      <c r="D14" t="s">
        <v>228</v>
      </c>
      <c r="G14" s="65">
        <v>0</v>
      </c>
      <c r="H14" t="s">
        <v>228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257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228</v>
      </c>
      <c r="B16" t="s">
        <v>228</v>
      </c>
      <c r="C16" t="s">
        <v>228</v>
      </c>
      <c r="D16" t="s">
        <v>228</v>
      </c>
      <c r="G16" s="65">
        <v>0</v>
      </c>
      <c r="H16" t="s">
        <v>228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260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228</v>
      </c>
      <c r="B18" t="s">
        <v>228</v>
      </c>
      <c r="C18" t="s">
        <v>228</v>
      </c>
      <c r="D18" t="s">
        <v>228</v>
      </c>
      <c r="G18" s="65">
        <v>0</v>
      </c>
      <c r="H18" t="s">
        <v>228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233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258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228</v>
      </c>
      <c r="B21" t="s">
        <v>228</v>
      </c>
      <c r="C21" t="s">
        <v>228</v>
      </c>
      <c r="D21" t="s">
        <v>228</v>
      </c>
      <c r="G21" s="65">
        <v>0</v>
      </c>
      <c r="H21" t="s">
        <v>228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259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228</v>
      </c>
      <c r="B23" t="s">
        <v>228</v>
      </c>
      <c r="C23" t="s">
        <v>228</v>
      </c>
      <c r="D23" t="s">
        <v>228</v>
      </c>
      <c r="G23" s="65">
        <v>0</v>
      </c>
      <c r="H23" t="s">
        <v>228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7" t="s">
        <v>235</v>
      </c>
      <c r="C24" s="14"/>
    </row>
    <row r="25" spans="1:15">
      <c r="A25" s="77" t="s">
        <v>252</v>
      </c>
      <c r="C25" s="14"/>
    </row>
    <row r="26" spans="1:15">
      <c r="A26" s="77" t="s">
        <v>254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78" t="s">
        <v>176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202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762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228</v>
      </c>
      <c r="B12" t="s">
        <v>228</v>
      </c>
      <c r="C12" t="s">
        <v>228</v>
      </c>
      <c r="D12" t="s">
        <v>228</v>
      </c>
      <c r="G12" s="65">
        <v>0</v>
      </c>
      <c r="H12" t="s">
        <v>228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763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228</v>
      </c>
      <c r="B14" t="s">
        <v>228</v>
      </c>
      <c r="C14" t="s">
        <v>228</v>
      </c>
      <c r="D14" t="s">
        <v>228</v>
      </c>
      <c r="G14" s="65">
        <v>0</v>
      </c>
      <c r="H14" t="s">
        <v>228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257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228</v>
      </c>
      <c r="B16" t="s">
        <v>228</v>
      </c>
      <c r="C16" t="s">
        <v>228</v>
      </c>
      <c r="D16" t="s">
        <v>228</v>
      </c>
      <c r="G16" s="65">
        <v>0</v>
      </c>
      <c r="H16" t="s">
        <v>228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260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228</v>
      </c>
      <c r="B18" t="s">
        <v>228</v>
      </c>
      <c r="C18" t="s">
        <v>228</v>
      </c>
      <c r="D18" t="s">
        <v>228</v>
      </c>
      <c r="G18" s="65">
        <v>0</v>
      </c>
      <c r="H18" t="s">
        <v>228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233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258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228</v>
      </c>
      <c r="B21" t="s">
        <v>228</v>
      </c>
      <c r="C21" t="s">
        <v>228</v>
      </c>
      <c r="D21" t="s">
        <v>228</v>
      </c>
      <c r="G21" s="65">
        <v>0</v>
      </c>
      <c r="H21" t="s">
        <v>228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259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228</v>
      </c>
      <c r="B23" t="s">
        <v>228</v>
      </c>
      <c r="C23" t="s">
        <v>228</v>
      </c>
      <c r="D23" t="s">
        <v>228</v>
      </c>
      <c r="G23" s="65">
        <v>0</v>
      </c>
      <c r="H23" t="s">
        <v>228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7" t="s">
        <v>235</v>
      </c>
      <c r="C24" s="14"/>
    </row>
    <row r="25" spans="1:15">
      <c r="A25" s="77" t="s">
        <v>252</v>
      </c>
      <c r="C25" s="14"/>
    </row>
    <row r="26" spans="1:15">
      <c r="A26" s="77" t="s">
        <v>254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  <c r="B2" t="s">
        <v>197</v>
      </c>
    </row>
    <row r="3" spans="1:52">
      <c r="A3" s="2" t="s">
        <v>2</v>
      </c>
      <c r="B3" t="s">
        <v>198</v>
      </c>
    </row>
    <row r="4" spans="1:52">
      <c r="A4" s="2" t="s">
        <v>3</v>
      </c>
      <c r="B4" t="s">
        <v>199</v>
      </c>
    </row>
    <row r="5" spans="1:52" ht="21.75" customHeight="1">
      <c r="A5" s="91" t="s">
        <v>67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52" ht="27.7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7" t="s">
        <v>191</v>
      </c>
      <c r="N7" s="41" t="s">
        <v>55</v>
      </c>
      <c r="O7" s="41" t="s">
        <v>188</v>
      </c>
      <c r="P7" s="41" t="s">
        <v>56</v>
      </c>
      <c r="Q7" s="98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0.56999999999999995</v>
      </c>
      <c r="H10" s="7"/>
      <c r="I10" s="7"/>
      <c r="J10" s="64">
        <v>2.0000000000000001E-4</v>
      </c>
      <c r="K10" s="63">
        <v>44898000</v>
      </c>
      <c r="L10" s="7"/>
      <c r="M10" s="63">
        <v>0</v>
      </c>
      <c r="N10" s="63">
        <v>44893.510199999997</v>
      </c>
      <c r="O10" s="7"/>
      <c r="P10" s="64">
        <v>1</v>
      </c>
      <c r="Q10" s="64">
        <v>0.11799999999999999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202</v>
      </c>
      <c r="B11" s="14"/>
      <c r="C11" s="14"/>
      <c r="G11" s="69">
        <v>0.56999999999999995</v>
      </c>
      <c r="J11" s="68">
        <v>2.0000000000000001E-4</v>
      </c>
      <c r="K11" s="69">
        <v>44898000</v>
      </c>
      <c r="M11" s="69">
        <v>0</v>
      </c>
      <c r="N11" s="69">
        <v>44893.510199999997</v>
      </c>
      <c r="P11" s="68">
        <v>1</v>
      </c>
      <c r="Q11" s="68">
        <v>0.11799999999999999</v>
      </c>
    </row>
    <row r="12" spans="1:52">
      <c r="A12" s="67" t="s">
        <v>236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s="67" t="s">
        <v>237</v>
      </c>
      <c r="B13" s="14"/>
      <c r="C13" s="14"/>
      <c r="G13" s="69">
        <v>0</v>
      </c>
      <c r="J13" s="68">
        <v>0</v>
      </c>
      <c r="K13" s="69">
        <v>0</v>
      </c>
      <c r="M13" s="69">
        <v>0</v>
      </c>
      <c r="N13" s="69">
        <v>0</v>
      </c>
      <c r="P13" s="68">
        <v>0</v>
      </c>
      <c r="Q13" s="68">
        <v>0</v>
      </c>
    </row>
    <row r="14" spans="1:52">
      <c r="A14" t="s">
        <v>228</v>
      </c>
      <c r="B14" t="s">
        <v>228</v>
      </c>
      <c r="C14" s="14"/>
      <c r="D14" t="s">
        <v>228</v>
      </c>
      <c r="G14" s="65">
        <v>0</v>
      </c>
      <c r="H14" t="s">
        <v>228</v>
      </c>
      <c r="I14" s="66">
        <v>0</v>
      </c>
      <c r="J14" s="66">
        <v>0</v>
      </c>
      <c r="K14" s="65">
        <v>0</v>
      </c>
      <c r="L14" s="65">
        <v>0</v>
      </c>
      <c r="N14" s="65">
        <v>0</v>
      </c>
      <c r="O14" s="66">
        <v>0</v>
      </c>
      <c r="P14" s="66">
        <v>0</v>
      </c>
      <c r="Q14" s="66">
        <v>0</v>
      </c>
    </row>
    <row r="15" spans="1:52">
      <c r="A15" s="67" t="s">
        <v>238</v>
      </c>
      <c r="B15" s="14"/>
      <c r="C15" s="14"/>
      <c r="G15" s="69">
        <v>0.56999999999999995</v>
      </c>
      <c r="J15" s="68">
        <v>2.0000000000000001E-4</v>
      </c>
      <c r="K15" s="69">
        <v>44898000</v>
      </c>
      <c r="M15" s="69">
        <v>0</v>
      </c>
      <c r="N15" s="69">
        <v>44893.510199999997</v>
      </c>
      <c r="P15" s="68">
        <v>1</v>
      </c>
      <c r="Q15" s="68">
        <v>0.11799999999999999</v>
      </c>
    </row>
    <row r="16" spans="1:52">
      <c r="A16" s="67" t="s">
        <v>239</v>
      </c>
      <c r="B16" s="14"/>
      <c r="C16" s="14"/>
      <c r="G16" s="69">
        <v>0.56999999999999995</v>
      </c>
      <c r="J16" s="68">
        <v>2.0000000000000001E-4</v>
      </c>
      <c r="K16" s="69">
        <v>44898000</v>
      </c>
      <c r="M16" s="69">
        <v>0</v>
      </c>
      <c r="N16" s="69">
        <v>44893.510199999997</v>
      </c>
      <c r="P16" s="68">
        <v>1</v>
      </c>
      <c r="Q16" s="68">
        <v>0.11799999999999999</v>
      </c>
    </row>
    <row r="17" spans="1:17">
      <c r="A17" t="s">
        <v>240</v>
      </c>
      <c r="B17" t="s">
        <v>241</v>
      </c>
      <c r="C17" t="s">
        <v>99</v>
      </c>
      <c r="D17" t="s">
        <v>242</v>
      </c>
      <c r="F17" t="s">
        <v>243</v>
      </c>
      <c r="G17" s="65">
        <v>0.52</v>
      </c>
      <c r="H17" t="s">
        <v>101</v>
      </c>
      <c r="I17" s="66">
        <v>0</v>
      </c>
      <c r="J17" s="66">
        <v>2.0000000000000001E-4</v>
      </c>
      <c r="K17" s="65">
        <v>15000000</v>
      </c>
      <c r="L17" s="65">
        <v>99.99</v>
      </c>
      <c r="M17" s="65">
        <v>0</v>
      </c>
      <c r="N17" s="65">
        <v>14998.5</v>
      </c>
      <c r="O17" s="66">
        <v>1.6999999999999999E-3</v>
      </c>
      <c r="P17" s="66">
        <v>0.33410000000000001</v>
      </c>
      <c r="Q17" s="66">
        <v>3.9399999999999998E-2</v>
      </c>
    </row>
    <row r="18" spans="1:17">
      <c r="A18" t="s">
        <v>244</v>
      </c>
      <c r="B18" t="s">
        <v>245</v>
      </c>
      <c r="C18" t="s">
        <v>99</v>
      </c>
      <c r="D18" t="s">
        <v>242</v>
      </c>
      <c r="F18" t="s">
        <v>246</v>
      </c>
      <c r="G18" s="65">
        <v>0.59</v>
      </c>
      <c r="H18" t="s">
        <v>101</v>
      </c>
      <c r="I18" s="66">
        <v>0</v>
      </c>
      <c r="J18" s="66">
        <v>2.0000000000000001E-4</v>
      </c>
      <c r="K18" s="65">
        <v>29898000</v>
      </c>
      <c r="L18" s="65">
        <v>99.99</v>
      </c>
      <c r="M18" s="65">
        <v>0</v>
      </c>
      <c r="N18" s="65">
        <v>29895.010200000001</v>
      </c>
      <c r="O18" s="66">
        <v>3.7000000000000002E-3</v>
      </c>
      <c r="P18" s="66">
        <v>0.66590000000000005</v>
      </c>
      <c r="Q18" s="66">
        <v>7.8600000000000003E-2</v>
      </c>
    </row>
    <row r="19" spans="1:17">
      <c r="A19" s="67" t="s">
        <v>247</v>
      </c>
      <c r="B19" s="14"/>
      <c r="C19" s="14"/>
      <c r="G19" s="69">
        <v>0</v>
      </c>
      <c r="J19" s="68">
        <v>0</v>
      </c>
      <c r="K19" s="69">
        <v>0</v>
      </c>
      <c r="M19" s="69">
        <v>0</v>
      </c>
      <c r="N19" s="69">
        <v>0</v>
      </c>
      <c r="P19" s="68">
        <v>0</v>
      </c>
      <c r="Q19" s="68">
        <v>0</v>
      </c>
    </row>
    <row r="20" spans="1:17">
      <c r="A20" t="s">
        <v>228</v>
      </c>
      <c r="B20" t="s">
        <v>228</v>
      </c>
      <c r="C20" s="14"/>
      <c r="D20" t="s">
        <v>228</v>
      </c>
      <c r="G20" s="65">
        <v>0</v>
      </c>
      <c r="H20" t="s">
        <v>228</v>
      </c>
      <c r="I20" s="66">
        <v>0</v>
      </c>
      <c r="J20" s="66">
        <v>0</v>
      </c>
      <c r="K20" s="65">
        <v>0</v>
      </c>
      <c r="L20" s="65">
        <v>0</v>
      </c>
      <c r="N20" s="65">
        <v>0</v>
      </c>
      <c r="O20" s="66">
        <v>0</v>
      </c>
      <c r="P20" s="66">
        <v>0</v>
      </c>
      <c r="Q20" s="66">
        <v>0</v>
      </c>
    </row>
    <row r="21" spans="1:17">
      <c r="A21" s="67" t="s">
        <v>248</v>
      </c>
      <c r="B21" s="14"/>
      <c r="C21" s="14"/>
      <c r="G21" s="69">
        <v>0</v>
      </c>
      <c r="J21" s="68">
        <v>0</v>
      </c>
      <c r="K21" s="69">
        <v>0</v>
      </c>
      <c r="M21" s="69">
        <v>0</v>
      </c>
      <c r="N21" s="69">
        <v>0</v>
      </c>
      <c r="P21" s="68">
        <v>0</v>
      </c>
      <c r="Q21" s="68">
        <v>0</v>
      </c>
    </row>
    <row r="22" spans="1:17">
      <c r="A22" t="s">
        <v>228</v>
      </c>
      <c r="B22" t="s">
        <v>228</v>
      </c>
      <c r="C22" s="14"/>
      <c r="D22" t="s">
        <v>228</v>
      </c>
      <c r="G22" s="65">
        <v>0</v>
      </c>
      <c r="H22" t="s">
        <v>228</v>
      </c>
      <c r="I22" s="66">
        <v>0</v>
      </c>
      <c r="J22" s="66">
        <v>0</v>
      </c>
      <c r="K22" s="65">
        <v>0</v>
      </c>
      <c r="L22" s="65">
        <v>0</v>
      </c>
      <c r="N22" s="65">
        <v>0</v>
      </c>
      <c r="O22" s="66">
        <v>0</v>
      </c>
      <c r="P22" s="66">
        <v>0</v>
      </c>
      <c r="Q22" s="66">
        <v>0</v>
      </c>
    </row>
    <row r="23" spans="1:17">
      <c r="A23" s="67" t="s">
        <v>249</v>
      </c>
      <c r="B23" s="14"/>
      <c r="C23" s="14"/>
      <c r="G23" s="69">
        <v>0</v>
      </c>
      <c r="J23" s="68">
        <v>0</v>
      </c>
      <c r="K23" s="69">
        <v>0</v>
      </c>
      <c r="M23" s="69">
        <v>0</v>
      </c>
      <c r="N23" s="69">
        <v>0</v>
      </c>
      <c r="P23" s="68">
        <v>0</v>
      </c>
      <c r="Q23" s="68">
        <v>0</v>
      </c>
    </row>
    <row r="24" spans="1:17">
      <c r="A24" t="s">
        <v>228</v>
      </c>
      <c r="B24" t="s">
        <v>228</v>
      </c>
      <c r="C24" s="14"/>
      <c r="D24" t="s">
        <v>228</v>
      </c>
      <c r="G24" s="65">
        <v>0</v>
      </c>
      <c r="H24" t="s">
        <v>228</v>
      </c>
      <c r="I24" s="66">
        <v>0</v>
      </c>
      <c r="J24" s="66">
        <v>0</v>
      </c>
      <c r="K24" s="65">
        <v>0</v>
      </c>
      <c r="L24" s="65">
        <v>0</v>
      </c>
      <c r="N24" s="65">
        <v>0</v>
      </c>
      <c r="O24" s="66">
        <v>0</v>
      </c>
      <c r="P24" s="66">
        <v>0</v>
      </c>
      <c r="Q24" s="66">
        <v>0</v>
      </c>
    </row>
    <row r="25" spans="1:17">
      <c r="A25" s="67" t="s">
        <v>233</v>
      </c>
      <c r="B25" s="14"/>
      <c r="C25" s="14"/>
      <c r="G25" s="69">
        <v>0</v>
      </c>
      <c r="J25" s="68">
        <v>0</v>
      </c>
      <c r="K25" s="69">
        <v>0</v>
      </c>
      <c r="M25" s="69">
        <v>0</v>
      </c>
      <c r="N25" s="69">
        <v>0</v>
      </c>
      <c r="P25" s="68">
        <v>0</v>
      </c>
      <c r="Q25" s="68">
        <v>0</v>
      </c>
    </row>
    <row r="26" spans="1:17">
      <c r="A26" s="67" t="s">
        <v>250</v>
      </c>
      <c r="B26" s="14"/>
      <c r="C26" s="14"/>
      <c r="G26" s="69">
        <v>0</v>
      </c>
      <c r="J26" s="68">
        <v>0</v>
      </c>
      <c r="K26" s="69">
        <v>0</v>
      </c>
      <c r="M26" s="69">
        <v>0</v>
      </c>
      <c r="N26" s="69">
        <v>0</v>
      </c>
      <c r="P26" s="68">
        <v>0</v>
      </c>
      <c r="Q26" s="68">
        <v>0</v>
      </c>
    </row>
    <row r="27" spans="1:17">
      <c r="A27" t="s">
        <v>228</v>
      </c>
      <c r="B27" t="s">
        <v>228</v>
      </c>
      <c r="C27" s="14"/>
      <c r="D27" t="s">
        <v>228</v>
      </c>
      <c r="G27" s="65">
        <v>0</v>
      </c>
      <c r="H27" t="s">
        <v>228</v>
      </c>
      <c r="I27" s="66">
        <v>0</v>
      </c>
      <c r="J27" s="66">
        <v>0</v>
      </c>
      <c r="K27" s="65">
        <v>0</v>
      </c>
      <c r="L27" s="65">
        <v>0</v>
      </c>
      <c r="N27" s="65">
        <v>0</v>
      </c>
      <c r="O27" s="66">
        <v>0</v>
      </c>
      <c r="P27" s="66">
        <v>0</v>
      </c>
      <c r="Q27" s="66">
        <v>0</v>
      </c>
    </row>
    <row r="28" spans="1:17">
      <c r="A28" s="67" t="s">
        <v>251</v>
      </c>
      <c r="B28" s="14"/>
      <c r="C28" s="14"/>
      <c r="G28" s="69">
        <v>0</v>
      </c>
      <c r="J28" s="68">
        <v>0</v>
      </c>
      <c r="K28" s="69">
        <v>0</v>
      </c>
      <c r="M28" s="69">
        <v>0</v>
      </c>
      <c r="N28" s="69">
        <v>0</v>
      </c>
      <c r="P28" s="68">
        <v>0</v>
      </c>
      <c r="Q28" s="68">
        <v>0</v>
      </c>
    </row>
    <row r="29" spans="1:17">
      <c r="A29" t="s">
        <v>228</v>
      </c>
      <c r="B29" t="s">
        <v>228</v>
      </c>
      <c r="C29" s="14"/>
      <c r="D29" t="s">
        <v>228</v>
      </c>
      <c r="G29" s="65">
        <v>0</v>
      </c>
      <c r="H29" t="s">
        <v>228</v>
      </c>
      <c r="I29" s="66">
        <v>0</v>
      </c>
      <c r="J29" s="66">
        <v>0</v>
      </c>
      <c r="K29" s="65">
        <v>0</v>
      </c>
      <c r="L29" s="65">
        <v>0</v>
      </c>
      <c r="N29" s="65">
        <v>0</v>
      </c>
      <c r="O29" s="66">
        <v>0</v>
      </c>
      <c r="P29" s="66">
        <v>0</v>
      </c>
      <c r="Q29" s="66">
        <v>0</v>
      </c>
    </row>
    <row r="30" spans="1:17">
      <c r="A30" s="77" t="s">
        <v>252</v>
      </c>
      <c r="B30" s="14"/>
      <c r="C30" s="14"/>
    </row>
    <row r="31" spans="1:17">
      <c r="A31" s="77" t="s">
        <v>253</v>
      </c>
      <c r="B31" s="14"/>
      <c r="C31" s="14"/>
    </row>
    <row r="32" spans="1:17">
      <c r="A32" s="77" t="s">
        <v>254</v>
      </c>
      <c r="B32" s="14"/>
      <c r="C32" s="14"/>
    </row>
    <row r="33" spans="1:3">
      <c r="A33" s="77" t="s">
        <v>255</v>
      </c>
      <c r="B33" s="14"/>
      <c r="C33" s="14"/>
    </row>
    <row r="34" spans="1:3" hidden="1"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/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  <c r="B2" t="s">
        <v>197</v>
      </c>
    </row>
    <row r="3" spans="1:22">
      <c r="A3" s="2" t="s">
        <v>2</v>
      </c>
      <c r="B3" t="s">
        <v>198</v>
      </c>
    </row>
    <row r="4" spans="1:22">
      <c r="A4" s="2" t="s">
        <v>3</v>
      </c>
      <c r="B4" t="s">
        <v>199</v>
      </c>
    </row>
    <row r="5" spans="1:22" ht="26.25" customHeight="1">
      <c r="A5" s="78" t="s">
        <v>178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202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762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228</v>
      </c>
      <c r="B12" t="s">
        <v>228</v>
      </c>
      <c r="C12" t="s">
        <v>228</v>
      </c>
      <c r="D12" t="s">
        <v>228</v>
      </c>
      <c r="E12" s="13"/>
      <c r="F12" s="13"/>
      <c r="G12" s="65">
        <v>0</v>
      </c>
      <c r="H12" t="s">
        <v>228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763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228</v>
      </c>
      <c r="B14" t="s">
        <v>228</v>
      </c>
      <c r="C14" t="s">
        <v>228</v>
      </c>
      <c r="D14" t="s">
        <v>228</v>
      </c>
      <c r="E14" s="13"/>
      <c r="F14" s="13"/>
      <c r="G14" s="65">
        <v>0</v>
      </c>
      <c r="H14" t="s">
        <v>228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257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228</v>
      </c>
      <c r="B16" t="s">
        <v>228</v>
      </c>
      <c r="C16" t="s">
        <v>228</v>
      </c>
      <c r="D16" t="s">
        <v>228</v>
      </c>
      <c r="E16" s="13"/>
      <c r="F16" s="13"/>
      <c r="G16" s="65">
        <v>0</v>
      </c>
      <c r="H16" t="s">
        <v>228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260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228</v>
      </c>
      <c r="B18" t="s">
        <v>228</v>
      </c>
      <c r="C18" t="s">
        <v>228</v>
      </c>
      <c r="D18" t="s">
        <v>228</v>
      </c>
      <c r="E18" s="13"/>
      <c r="F18" s="13"/>
      <c r="G18" s="65">
        <v>0</v>
      </c>
      <c r="H18" t="s">
        <v>228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233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258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228</v>
      </c>
      <c r="B21" t="s">
        <v>228</v>
      </c>
      <c r="C21" t="s">
        <v>228</v>
      </c>
      <c r="D21" t="s">
        <v>228</v>
      </c>
      <c r="G21" s="65">
        <v>0</v>
      </c>
      <c r="H21" t="s">
        <v>228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259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228</v>
      </c>
      <c r="B23" t="s">
        <v>228</v>
      </c>
      <c r="C23" t="s">
        <v>228</v>
      </c>
      <c r="D23" t="s">
        <v>228</v>
      </c>
      <c r="G23" s="65">
        <v>0</v>
      </c>
      <c r="H23" t="s">
        <v>228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77" t="s">
        <v>235</v>
      </c>
      <c r="C24" s="14"/>
    </row>
    <row r="25" spans="1:22">
      <c r="A25" s="77" t="s">
        <v>252</v>
      </c>
      <c r="C25" s="14"/>
    </row>
    <row r="26" spans="1:22">
      <c r="A26" s="77" t="s">
        <v>253</v>
      </c>
      <c r="C26" s="14"/>
    </row>
    <row r="27" spans="1:22">
      <c r="A27" s="77" t="s">
        <v>254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  <c r="B2" t="s">
        <v>197</v>
      </c>
    </row>
    <row r="3" spans="1:67">
      <c r="A3" s="2" t="s">
        <v>2</v>
      </c>
      <c r="B3" t="s">
        <v>198</v>
      </c>
    </row>
    <row r="4" spans="1:67">
      <c r="A4" s="2" t="s">
        <v>3</v>
      </c>
      <c r="B4" t="s">
        <v>199</v>
      </c>
    </row>
    <row r="5" spans="1:67" ht="26.25" customHeight="1">
      <c r="A5" s="99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  <c r="BO5" s="16"/>
    </row>
    <row r="6" spans="1:67" ht="26.25" customHeight="1">
      <c r="A6" s="99" t="s">
        <v>81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1"/>
      <c r="BJ6" s="16"/>
      <c r="BO6" s="16"/>
    </row>
    <row r="7" spans="1:67" s="16" customFormat="1" ht="20.25">
      <c r="A7" s="102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7" t="s">
        <v>191</v>
      </c>
      <c r="Q7" s="43" t="s">
        <v>55</v>
      </c>
      <c r="R7" s="43" t="s">
        <v>72</v>
      </c>
      <c r="S7" s="43" t="s">
        <v>56</v>
      </c>
      <c r="T7" s="103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202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256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228</v>
      </c>
      <c r="B13" t="s">
        <v>228</v>
      </c>
      <c r="C13" s="14"/>
      <c r="D13" s="14"/>
      <c r="E13" s="14"/>
      <c r="F13" t="s">
        <v>228</v>
      </c>
      <c r="G13" t="s">
        <v>228</v>
      </c>
      <c r="J13" s="65">
        <v>0</v>
      </c>
      <c r="K13" t="s">
        <v>228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238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228</v>
      </c>
      <c r="B15" t="s">
        <v>228</v>
      </c>
      <c r="C15" s="14"/>
      <c r="D15" s="14"/>
      <c r="E15" s="14"/>
      <c r="F15" t="s">
        <v>228</v>
      </c>
      <c r="G15" t="s">
        <v>228</v>
      </c>
      <c r="J15" s="65">
        <v>0</v>
      </c>
      <c r="K15" t="s">
        <v>228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257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228</v>
      </c>
      <c r="B17" t="s">
        <v>228</v>
      </c>
      <c r="C17" s="14"/>
      <c r="D17" s="14"/>
      <c r="E17" s="14"/>
      <c r="F17" t="s">
        <v>228</v>
      </c>
      <c r="G17" t="s">
        <v>228</v>
      </c>
      <c r="J17" s="65">
        <v>0</v>
      </c>
      <c r="K17" t="s">
        <v>228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233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258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228</v>
      </c>
      <c r="B20" t="s">
        <v>228</v>
      </c>
      <c r="C20" s="14"/>
      <c r="D20" s="14"/>
      <c r="E20" s="14"/>
      <c r="F20" t="s">
        <v>228</v>
      </c>
      <c r="G20" t="s">
        <v>228</v>
      </c>
      <c r="J20" s="65">
        <v>0</v>
      </c>
      <c r="K20" t="s">
        <v>228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259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228</v>
      </c>
      <c r="B22" t="s">
        <v>228</v>
      </c>
      <c r="C22" s="14"/>
      <c r="D22" s="14"/>
      <c r="E22" s="14"/>
      <c r="F22" t="s">
        <v>228</v>
      </c>
      <c r="G22" t="s">
        <v>228</v>
      </c>
      <c r="J22" s="65">
        <v>0</v>
      </c>
      <c r="K22" t="s">
        <v>228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77" t="s">
        <v>235</v>
      </c>
      <c r="B23" s="14"/>
      <c r="C23" s="14"/>
      <c r="D23" s="14"/>
      <c r="E23" s="14"/>
      <c r="F23" s="14"/>
    </row>
    <row r="24" spans="1:20">
      <c r="A24" s="77" t="s">
        <v>252</v>
      </c>
      <c r="B24" s="14"/>
      <c r="C24" s="14"/>
      <c r="D24" s="14"/>
      <c r="E24" s="14"/>
      <c r="F24" s="14"/>
    </row>
    <row r="25" spans="1:20">
      <c r="A25" s="77" t="s">
        <v>253</v>
      </c>
      <c r="B25" s="14"/>
      <c r="C25" s="14"/>
      <c r="D25" s="14"/>
      <c r="E25" s="14"/>
      <c r="F25" s="14"/>
    </row>
    <row r="26" spans="1:20">
      <c r="A26" s="77" t="s">
        <v>254</v>
      </c>
      <c r="B26" s="14"/>
      <c r="C26" s="14"/>
      <c r="D26" s="14"/>
      <c r="E26" s="14"/>
      <c r="F26" s="14"/>
    </row>
    <row r="27" spans="1:20">
      <c r="A27" s="77" t="s">
        <v>255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/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  <c r="B2" t="s">
        <v>197</v>
      </c>
    </row>
    <row r="3" spans="1:65">
      <c r="A3" s="2" t="s">
        <v>2</v>
      </c>
      <c r="B3" t="s">
        <v>198</v>
      </c>
    </row>
    <row r="4" spans="1:65">
      <c r="A4" s="2" t="s">
        <v>3</v>
      </c>
      <c r="B4" t="s">
        <v>199</v>
      </c>
    </row>
    <row r="5" spans="1:65" ht="26.25" customHeight="1">
      <c r="A5" s="78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</row>
    <row r="6" spans="1:65" ht="26.25" customHeight="1">
      <c r="A6" s="78" t="s">
        <v>88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0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7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H10" s="14"/>
      <c r="BI10" s="16"/>
      <c r="BJ10" s="14"/>
      <c r="BM10" s="14"/>
    </row>
    <row r="11" spans="1:65">
      <c r="A11" s="67" t="s">
        <v>202</v>
      </c>
      <c r="B11" s="14"/>
      <c r="C11" s="14"/>
      <c r="D11" s="14"/>
      <c r="E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5">
      <c r="A12" s="67" t="s">
        <v>256</v>
      </c>
      <c r="B12" s="14"/>
      <c r="C12" s="14"/>
      <c r="D12" s="14"/>
      <c r="E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5">
      <c r="A13" t="s">
        <v>228</v>
      </c>
      <c r="B13" t="s">
        <v>228</v>
      </c>
      <c r="C13" s="14"/>
      <c r="D13" s="14"/>
      <c r="E13" s="14"/>
      <c r="F13" t="s">
        <v>228</v>
      </c>
      <c r="G13" t="s">
        <v>228</v>
      </c>
      <c r="J13" s="65">
        <v>0</v>
      </c>
      <c r="K13" t="s">
        <v>228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5">
      <c r="A14" s="67" t="s">
        <v>238</v>
      </c>
      <c r="B14" s="14"/>
      <c r="C14" s="14"/>
      <c r="D14" s="14"/>
      <c r="E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5">
      <c r="A15" t="s">
        <v>228</v>
      </c>
      <c r="B15" t="s">
        <v>228</v>
      </c>
      <c r="C15" s="14"/>
      <c r="D15" s="14"/>
      <c r="E15" s="14"/>
      <c r="F15" t="s">
        <v>228</v>
      </c>
      <c r="G15" t="s">
        <v>228</v>
      </c>
      <c r="J15" s="65">
        <v>0</v>
      </c>
      <c r="K15" t="s">
        <v>228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5">
      <c r="A16" s="67" t="s">
        <v>257</v>
      </c>
      <c r="B16" s="14"/>
      <c r="C16" s="14"/>
      <c r="D16" s="14"/>
      <c r="E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228</v>
      </c>
      <c r="B17" t="s">
        <v>228</v>
      </c>
      <c r="C17" s="14"/>
      <c r="D17" s="14"/>
      <c r="E17" s="14"/>
      <c r="F17" t="s">
        <v>228</v>
      </c>
      <c r="G17" t="s">
        <v>228</v>
      </c>
      <c r="J17" s="65">
        <v>0</v>
      </c>
      <c r="K17" t="s">
        <v>228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260</v>
      </c>
      <c r="B18" s="14"/>
      <c r="C18" s="14"/>
      <c r="D18" s="14"/>
      <c r="E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t="s">
        <v>228</v>
      </c>
      <c r="B19" t="s">
        <v>228</v>
      </c>
      <c r="C19" s="14"/>
      <c r="D19" s="14"/>
      <c r="E19" s="14"/>
      <c r="F19" t="s">
        <v>228</v>
      </c>
      <c r="G19" t="s">
        <v>228</v>
      </c>
      <c r="J19" s="65">
        <v>0</v>
      </c>
      <c r="K19" t="s">
        <v>228</v>
      </c>
      <c r="L19" s="66">
        <v>0</v>
      </c>
      <c r="M19" s="66">
        <v>0</v>
      </c>
      <c r="N19" s="65">
        <v>0</v>
      </c>
      <c r="O19" s="65">
        <v>0</v>
      </c>
      <c r="Q19" s="65">
        <v>0</v>
      </c>
      <c r="R19" s="66">
        <v>0</v>
      </c>
      <c r="S19" s="66">
        <v>0</v>
      </c>
      <c r="T19" s="66">
        <v>0</v>
      </c>
    </row>
    <row r="20" spans="1:20">
      <c r="A20" s="67" t="s">
        <v>233</v>
      </c>
      <c r="B20" s="14"/>
      <c r="C20" s="14"/>
      <c r="D20" s="14"/>
      <c r="E20" s="14"/>
      <c r="J20" s="69">
        <v>0</v>
      </c>
      <c r="M20" s="68">
        <v>0</v>
      </c>
      <c r="N20" s="69">
        <v>0</v>
      </c>
      <c r="P20" s="69">
        <v>0</v>
      </c>
      <c r="Q20" s="69">
        <v>0</v>
      </c>
      <c r="S20" s="68">
        <v>0</v>
      </c>
      <c r="T20" s="68">
        <v>0</v>
      </c>
    </row>
    <row r="21" spans="1:20">
      <c r="A21" s="67" t="s">
        <v>258</v>
      </c>
      <c r="B21" s="14"/>
      <c r="C21" s="14"/>
      <c r="D21" s="14"/>
      <c r="E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228</v>
      </c>
      <c r="B22" t="s">
        <v>228</v>
      </c>
      <c r="C22" s="14"/>
      <c r="D22" s="14"/>
      <c r="E22" s="14"/>
      <c r="F22" t="s">
        <v>228</v>
      </c>
      <c r="G22" t="s">
        <v>228</v>
      </c>
      <c r="J22" s="65">
        <v>0</v>
      </c>
      <c r="K22" t="s">
        <v>228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67" t="s">
        <v>259</v>
      </c>
      <c r="B23" s="14"/>
      <c r="C23" s="14"/>
      <c r="D23" s="14"/>
      <c r="E23" s="14"/>
      <c r="J23" s="69">
        <v>0</v>
      </c>
      <c r="M23" s="68">
        <v>0</v>
      </c>
      <c r="N23" s="69">
        <v>0</v>
      </c>
      <c r="P23" s="69">
        <v>0</v>
      </c>
      <c r="Q23" s="69">
        <v>0</v>
      </c>
      <c r="S23" s="68">
        <v>0</v>
      </c>
      <c r="T23" s="68">
        <v>0</v>
      </c>
    </row>
    <row r="24" spans="1:20">
      <c r="A24" t="s">
        <v>228</v>
      </c>
      <c r="B24" t="s">
        <v>228</v>
      </c>
      <c r="C24" s="14"/>
      <c r="D24" s="14"/>
      <c r="E24" s="14"/>
      <c r="F24" t="s">
        <v>228</v>
      </c>
      <c r="G24" t="s">
        <v>228</v>
      </c>
      <c r="J24" s="65">
        <v>0</v>
      </c>
      <c r="K24" t="s">
        <v>228</v>
      </c>
      <c r="L24" s="66">
        <v>0</v>
      </c>
      <c r="M24" s="66">
        <v>0</v>
      </c>
      <c r="N24" s="65">
        <v>0</v>
      </c>
      <c r="O24" s="65">
        <v>0</v>
      </c>
      <c r="Q24" s="65">
        <v>0</v>
      </c>
      <c r="R24" s="66">
        <v>0</v>
      </c>
      <c r="S24" s="66">
        <v>0</v>
      </c>
      <c r="T24" s="66">
        <v>0</v>
      </c>
    </row>
    <row r="25" spans="1:20">
      <c r="A25" s="77" t="s">
        <v>235</v>
      </c>
      <c r="B25" s="14"/>
      <c r="C25" s="14"/>
      <c r="D25" s="14"/>
      <c r="E25" s="14"/>
    </row>
    <row r="26" spans="1:20">
      <c r="A26" s="77" t="s">
        <v>252</v>
      </c>
      <c r="B26" s="14"/>
      <c r="C26" s="14"/>
      <c r="D26" s="14"/>
      <c r="E26" s="14"/>
    </row>
    <row r="27" spans="1:20">
      <c r="A27" s="77" t="s">
        <v>253</v>
      </c>
      <c r="B27" s="14"/>
      <c r="C27" s="14"/>
      <c r="D27" s="14"/>
      <c r="E27" s="14"/>
    </row>
    <row r="28" spans="1:20">
      <c r="A28" s="77" t="s">
        <v>254</v>
      </c>
      <c r="B28" s="14"/>
      <c r="C28" s="14"/>
      <c r="D28" s="14"/>
      <c r="E28" s="14"/>
    </row>
    <row r="29" spans="1:20">
      <c r="A29" s="77" t="s">
        <v>255</v>
      </c>
      <c r="B29" s="14"/>
      <c r="C29" s="14"/>
      <c r="D29" s="14"/>
      <c r="E29" s="14"/>
    </row>
    <row r="30" spans="1:20" hidden="1">
      <c r="B30" s="14"/>
      <c r="C30" s="14"/>
      <c r="D30" s="14"/>
      <c r="E30" s="14"/>
    </row>
    <row r="31" spans="1:20" hidden="1">
      <c r="B31" s="14"/>
      <c r="C31" s="14"/>
      <c r="D31" s="14"/>
      <c r="E31" s="14"/>
    </row>
    <row r="32" spans="1:20" hidden="1">
      <c r="B32" s="14"/>
      <c r="C32" s="14"/>
      <c r="D32" s="14"/>
      <c r="E32" s="14"/>
    </row>
    <row r="33" spans="2:5" hidden="1">
      <c r="B33" s="14"/>
      <c r="C33" s="14"/>
      <c r="D33" s="14"/>
      <c r="E33" s="14"/>
    </row>
    <row r="34" spans="2:5" hidden="1">
      <c r="B34" s="14"/>
      <c r="C34" s="14"/>
      <c r="D34" s="14"/>
      <c r="E34" s="14"/>
    </row>
    <row r="35" spans="2:5" hidden="1">
      <c r="B35" s="14"/>
      <c r="C35" s="14"/>
      <c r="D35" s="14"/>
      <c r="E35" s="14"/>
    </row>
    <row r="36" spans="2:5" hidden="1">
      <c r="B36" s="14"/>
      <c r="C36" s="14"/>
      <c r="D36" s="14"/>
      <c r="E36" s="14"/>
    </row>
    <row r="37" spans="2:5" hidden="1">
      <c r="B37" s="14"/>
      <c r="C37" s="14"/>
      <c r="D37" s="14"/>
      <c r="E37" s="14"/>
    </row>
    <row r="38" spans="2:5" hidden="1">
      <c r="B38" s="14"/>
      <c r="C38" s="14"/>
      <c r="D38" s="14"/>
      <c r="E38" s="14"/>
    </row>
    <row r="39" spans="2:5" hidden="1">
      <c r="B39" s="14"/>
      <c r="C39" s="14"/>
      <c r="D39" s="14"/>
      <c r="E39" s="14"/>
    </row>
    <row r="40" spans="2:5" hidden="1">
      <c r="B40" s="14"/>
      <c r="C40" s="14"/>
      <c r="D40" s="14"/>
      <c r="E40" s="14"/>
    </row>
    <row r="41" spans="2:5" hidden="1">
      <c r="B41" s="14"/>
      <c r="C41" s="14"/>
      <c r="D41" s="14"/>
      <c r="E41" s="14"/>
    </row>
    <row r="42" spans="2:5" hidden="1">
      <c r="B42" s="14"/>
      <c r="C42" s="14"/>
      <c r="D42" s="14"/>
      <c r="E42" s="14"/>
    </row>
    <row r="43" spans="2:5" hidden="1">
      <c r="B43" s="14"/>
      <c r="C43" s="14"/>
      <c r="D43" s="14"/>
      <c r="E43" s="14"/>
    </row>
    <row r="44" spans="2:5" hidden="1">
      <c r="B44" s="14"/>
      <c r="C44" s="14"/>
      <c r="D44" s="14"/>
      <c r="E44" s="14"/>
    </row>
    <row r="45" spans="2:5" hidden="1">
      <c r="B45" s="14"/>
      <c r="C45" s="14"/>
      <c r="D45" s="14"/>
      <c r="E45" s="14"/>
    </row>
    <row r="46" spans="2:5" hidden="1">
      <c r="B46" s="14"/>
      <c r="C46" s="14"/>
      <c r="D46" s="14"/>
      <c r="E46" s="14"/>
    </row>
    <row r="47" spans="2:5" hidden="1">
      <c r="B47" s="14"/>
      <c r="C47" s="14"/>
      <c r="D47" s="14"/>
      <c r="E47" s="14"/>
    </row>
    <row r="48" spans="2:5" hidden="1">
      <c r="B48" s="14"/>
      <c r="C48" s="14"/>
      <c r="D48" s="14"/>
      <c r="E48" s="14"/>
    </row>
    <row r="49" spans="2:5" hidden="1">
      <c r="B49" s="14"/>
      <c r="C49" s="14"/>
      <c r="D49" s="14"/>
      <c r="E49" s="14"/>
    </row>
    <row r="50" spans="2:5" hidden="1">
      <c r="B50" s="14"/>
      <c r="C50" s="14"/>
      <c r="D50" s="14"/>
      <c r="E50" s="14"/>
    </row>
    <row r="51" spans="2:5" hidden="1">
      <c r="B51" s="14"/>
      <c r="C51" s="14"/>
      <c r="D51" s="14"/>
      <c r="E51" s="14"/>
    </row>
    <row r="52" spans="2:5" hidden="1">
      <c r="B52" s="14"/>
      <c r="C52" s="14"/>
      <c r="D52" s="14"/>
      <c r="E52" s="14"/>
    </row>
    <row r="53" spans="2:5" hidden="1">
      <c r="B53" s="14"/>
      <c r="C53" s="14"/>
      <c r="D53" s="14"/>
      <c r="E53" s="14"/>
    </row>
    <row r="54" spans="2:5" hidden="1">
      <c r="B54" s="14"/>
      <c r="C54" s="14"/>
      <c r="D54" s="14"/>
      <c r="E54" s="14"/>
    </row>
    <row r="55" spans="2:5" hidden="1">
      <c r="B55" s="14"/>
      <c r="C55" s="14"/>
      <c r="D55" s="14"/>
      <c r="E55" s="14"/>
    </row>
    <row r="56" spans="2:5" hidden="1">
      <c r="B56" s="14"/>
      <c r="C56" s="14"/>
      <c r="D56" s="14"/>
      <c r="E56" s="14"/>
    </row>
    <row r="57" spans="2:5" hidden="1">
      <c r="B57" s="14"/>
      <c r="C57" s="14"/>
      <c r="D57" s="14"/>
      <c r="E57" s="14"/>
    </row>
    <row r="58" spans="2:5" hidden="1">
      <c r="B58" s="14"/>
      <c r="C58" s="14"/>
      <c r="D58" s="14"/>
      <c r="E58" s="14"/>
    </row>
    <row r="59" spans="2:5" hidden="1">
      <c r="B59" s="14"/>
      <c r="C59" s="14"/>
      <c r="D59" s="14"/>
      <c r="E59" s="14"/>
    </row>
    <row r="60" spans="2:5" hidden="1">
      <c r="B60" s="14"/>
      <c r="C60" s="14"/>
      <c r="D60" s="14"/>
      <c r="E60" s="14"/>
    </row>
    <row r="61" spans="2:5" hidden="1">
      <c r="B61" s="14"/>
      <c r="C61" s="14"/>
      <c r="D61" s="14"/>
      <c r="E61" s="14"/>
    </row>
    <row r="62" spans="2:5" hidden="1">
      <c r="B62" s="14"/>
      <c r="C62" s="14"/>
      <c r="D62" s="14"/>
      <c r="E62" s="14"/>
    </row>
    <row r="63" spans="2:5" hidden="1">
      <c r="B63" s="14"/>
      <c r="C63" s="14"/>
      <c r="D63" s="14"/>
      <c r="E63" s="14"/>
    </row>
    <row r="64" spans="2:5" hidden="1">
      <c r="B64" s="14"/>
      <c r="C64" s="14"/>
      <c r="D64" s="14"/>
      <c r="E64" s="14"/>
    </row>
    <row r="65" spans="2:5" hidden="1">
      <c r="B65" s="14"/>
      <c r="C65" s="14"/>
      <c r="D65" s="14"/>
      <c r="E65" s="14"/>
    </row>
    <row r="66" spans="2:5" hidden="1">
      <c r="B66" s="14"/>
      <c r="C66" s="14"/>
      <c r="D66" s="14"/>
      <c r="E66" s="14"/>
    </row>
    <row r="67" spans="2:5" hidden="1">
      <c r="B67" s="14"/>
      <c r="C67" s="14"/>
      <c r="D67" s="14"/>
      <c r="E67" s="14"/>
    </row>
    <row r="68" spans="2:5" hidden="1">
      <c r="B68" s="14"/>
      <c r="C68" s="14"/>
      <c r="D68" s="14"/>
      <c r="E68" s="14"/>
    </row>
    <row r="69" spans="2:5" hidden="1">
      <c r="B69" s="14"/>
      <c r="C69" s="14"/>
      <c r="D69" s="14"/>
      <c r="E69" s="14"/>
    </row>
    <row r="70" spans="2:5" hidden="1">
      <c r="B70" s="14"/>
      <c r="C70" s="14"/>
      <c r="D70" s="14"/>
      <c r="E70" s="14"/>
    </row>
    <row r="71" spans="2:5" hidden="1">
      <c r="B71" s="14"/>
      <c r="C71" s="14"/>
      <c r="D71" s="14"/>
      <c r="E71" s="14"/>
    </row>
    <row r="72" spans="2:5" hidden="1">
      <c r="B72" s="14"/>
      <c r="C72" s="14"/>
      <c r="D72" s="14"/>
      <c r="E72" s="14"/>
    </row>
    <row r="73" spans="2:5" hidden="1">
      <c r="B73" s="14"/>
      <c r="C73" s="14"/>
      <c r="D73" s="14"/>
      <c r="E73" s="14"/>
    </row>
    <row r="74" spans="2:5" hidden="1">
      <c r="B74" s="14"/>
      <c r="C74" s="14"/>
      <c r="D74" s="14"/>
      <c r="E74" s="14"/>
    </row>
    <row r="75" spans="2:5" hidden="1">
      <c r="B75" s="14"/>
      <c r="C75" s="14"/>
      <c r="D75" s="14"/>
      <c r="E75" s="14"/>
    </row>
    <row r="76" spans="2:5" hidden="1">
      <c r="B76" s="14"/>
      <c r="C76" s="14"/>
      <c r="D76" s="14"/>
      <c r="E76" s="14"/>
    </row>
    <row r="77" spans="2:5" hidden="1">
      <c r="B77" s="14"/>
      <c r="C77" s="14"/>
      <c r="D77" s="14"/>
      <c r="E77" s="14"/>
    </row>
    <row r="78" spans="2:5" hidden="1">
      <c r="B78" s="14"/>
      <c r="C78" s="14"/>
      <c r="D78" s="14"/>
      <c r="E78" s="14"/>
    </row>
    <row r="79" spans="2:5" hidden="1">
      <c r="B79" s="14"/>
      <c r="C79" s="14"/>
      <c r="D79" s="14"/>
      <c r="E79" s="14"/>
    </row>
    <row r="80" spans="2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A94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  <c r="B2" t="s">
        <v>197</v>
      </c>
    </row>
    <row r="3" spans="1:61">
      <c r="A3" s="2" t="s">
        <v>2</v>
      </c>
      <c r="B3" t="s">
        <v>198</v>
      </c>
    </row>
    <row r="4" spans="1:61">
      <c r="A4" s="2" t="s">
        <v>3</v>
      </c>
      <c r="B4" t="s">
        <v>199</v>
      </c>
    </row>
    <row r="5" spans="1:61" ht="26.25" customHeight="1">
      <c r="A5" s="78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BI5" s="16"/>
    </row>
    <row r="6" spans="1:61" ht="26.25" customHeight="1">
      <c r="A6" s="78" t="s">
        <v>90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  <c r="BE6" s="16"/>
      <c r="BI6" s="16"/>
    </row>
    <row r="7" spans="1:61" s="16" customFormat="1" ht="20.25">
      <c r="A7" s="40" t="s">
        <v>47</v>
      </c>
      <c r="B7" s="41" t="s">
        <v>48</v>
      </c>
      <c r="C7" s="81" t="s">
        <v>69</v>
      </c>
      <c r="D7" s="81" t="s">
        <v>82</v>
      </c>
      <c r="E7" s="81" t="s">
        <v>49</v>
      </c>
      <c r="F7" s="81" t="s">
        <v>83</v>
      </c>
      <c r="G7" s="81" t="s">
        <v>52</v>
      </c>
      <c r="H7" s="97" t="s">
        <v>186</v>
      </c>
      <c r="I7" s="97" t="s">
        <v>187</v>
      </c>
      <c r="J7" s="97" t="s">
        <v>191</v>
      </c>
      <c r="K7" s="97" t="s">
        <v>55</v>
      </c>
      <c r="L7" s="97" t="s">
        <v>72</v>
      </c>
      <c r="M7" s="97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6376875.79</v>
      </c>
      <c r="I10" s="7"/>
      <c r="J10" s="63">
        <v>21.077490000000001</v>
      </c>
      <c r="K10" s="63">
        <v>143496.50515738537</v>
      </c>
      <c r="L10" s="7"/>
      <c r="M10" s="64">
        <v>1</v>
      </c>
      <c r="N10" s="64">
        <v>0.37719999999999998</v>
      </c>
      <c r="BE10" s="14"/>
      <c r="BF10" s="16"/>
      <c r="BG10" s="14"/>
      <c r="BI10" s="14"/>
    </row>
    <row r="11" spans="1:61">
      <c r="A11" s="67" t="s">
        <v>202</v>
      </c>
      <c r="D11" s="14"/>
      <c r="E11" s="14"/>
      <c r="F11" s="14"/>
      <c r="H11" s="69">
        <v>6003227.9100000001</v>
      </c>
      <c r="J11" s="69">
        <v>16.990639999999999</v>
      </c>
      <c r="K11" s="69">
        <v>99688.571139000007</v>
      </c>
      <c r="M11" s="68">
        <v>0.69469999999999998</v>
      </c>
      <c r="N11" s="68">
        <v>0.26200000000000001</v>
      </c>
    </row>
    <row r="12" spans="1:61">
      <c r="A12" s="67" t="s">
        <v>261</v>
      </c>
      <c r="D12" s="14"/>
      <c r="E12" s="14"/>
      <c r="F12" s="14"/>
      <c r="H12" s="69">
        <v>2076086</v>
      </c>
      <c r="J12" s="69">
        <v>0</v>
      </c>
      <c r="K12" s="69">
        <v>58471.660316000001</v>
      </c>
      <c r="M12" s="68">
        <v>0.40749999999999997</v>
      </c>
      <c r="N12" s="68">
        <v>0.1537</v>
      </c>
    </row>
    <row r="13" spans="1:61">
      <c r="A13" t="s">
        <v>262</v>
      </c>
      <c r="B13" t="s">
        <v>263</v>
      </c>
      <c r="C13" t="s">
        <v>99</v>
      </c>
      <c r="D13" t="s">
        <v>122</v>
      </c>
      <c r="E13" t="s">
        <v>264</v>
      </c>
      <c r="F13" t="s">
        <v>265</v>
      </c>
      <c r="G13" t="s">
        <v>101</v>
      </c>
      <c r="H13" s="65">
        <v>42259</v>
      </c>
      <c r="I13" s="65">
        <v>2954</v>
      </c>
      <c r="J13" s="65">
        <v>0</v>
      </c>
      <c r="K13" s="65">
        <v>1248.33086</v>
      </c>
      <c r="L13" s="66">
        <v>2.0000000000000001E-4</v>
      </c>
      <c r="M13" s="66">
        <v>8.6999999999999994E-3</v>
      </c>
      <c r="N13" s="66">
        <v>3.3E-3</v>
      </c>
    </row>
    <row r="14" spans="1:61">
      <c r="A14" t="s">
        <v>266</v>
      </c>
      <c r="B14" t="s">
        <v>267</v>
      </c>
      <c r="C14" t="s">
        <v>99</v>
      </c>
      <c r="D14" t="s">
        <v>122</v>
      </c>
      <c r="E14" t="s">
        <v>268</v>
      </c>
      <c r="F14" t="s">
        <v>269</v>
      </c>
      <c r="G14" t="s">
        <v>101</v>
      </c>
      <c r="H14" s="65">
        <v>2911</v>
      </c>
      <c r="I14" s="65">
        <v>21770</v>
      </c>
      <c r="J14" s="65">
        <v>0</v>
      </c>
      <c r="K14" s="65">
        <v>633.72469999999998</v>
      </c>
      <c r="L14" s="66">
        <v>1E-4</v>
      </c>
      <c r="M14" s="66">
        <v>4.4000000000000003E-3</v>
      </c>
      <c r="N14" s="66">
        <v>1.6999999999999999E-3</v>
      </c>
    </row>
    <row r="15" spans="1:61">
      <c r="A15" t="s">
        <v>270</v>
      </c>
      <c r="B15" t="s">
        <v>271</v>
      </c>
      <c r="C15" t="s">
        <v>99</v>
      </c>
      <c r="D15" t="s">
        <v>122</v>
      </c>
      <c r="E15" t="s">
        <v>272</v>
      </c>
      <c r="F15" t="s">
        <v>269</v>
      </c>
      <c r="G15" t="s">
        <v>101</v>
      </c>
      <c r="H15" s="65">
        <v>96938</v>
      </c>
      <c r="I15" s="65">
        <v>1367</v>
      </c>
      <c r="J15" s="65">
        <v>0</v>
      </c>
      <c r="K15" s="65">
        <v>1325.14246</v>
      </c>
      <c r="L15" s="66">
        <v>2.0000000000000001E-4</v>
      </c>
      <c r="M15" s="66">
        <v>9.1999999999999998E-3</v>
      </c>
      <c r="N15" s="66">
        <v>3.5000000000000001E-3</v>
      </c>
    </row>
    <row r="16" spans="1:61">
      <c r="A16" t="s">
        <v>273</v>
      </c>
      <c r="B16" t="s">
        <v>274</v>
      </c>
      <c r="C16" t="s">
        <v>99</v>
      </c>
      <c r="D16" t="s">
        <v>122</v>
      </c>
      <c r="E16" t="s">
        <v>275</v>
      </c>
      <c r="F16" t="s">
        <v>276</v>
      </c>
      <c r="G16" t="s">
        <v>101</v>
      </c>
      <c r="H16" s="65">
        <v>39028</v>
      </c>
      <c r="I16" s="65">
        <v>3687</v>
      </c>
      <c r="J16" s="65">
        <v>0</v>
      </c>
      <c r="K16" s="65">
        <v>1438.96236</v>
      </c>
      <c r="L16" s="66">
        <v>2.0000000000000001E-4</v>
      </c>
      <c r="M16" s="66">
        <v>0.01</v>
      </c>
      <c r="N16" s="66">
        <v>3.8E-3</v>
      </c>
    </row>
    <row r="17" spans="1:14">
      <c r="A17" t="s">
        <v>277</v>
      </c>
      <c r="B17" t="s">
        <v>278</v>
      </c>
      <c r="C17" t="s">
        <v>99</v>
      </c>
      <c r="D17" t="s">
        <v>122</v>
      </c>
      <c r="E17" t="s">
        <v>279</v>
      </c>
      <c r="F17" t="s">
        <v>276</v>
      </c>
      <c r="G17" t="s">
        <v>101</v>
      </c>
      <c r="H17" s="65">
        <v>91303</v>
      </c>
      <c r="I17" s="65">
        <v>3338</v>
      </c>
      <c r="J17" s="65">
        <v>0</v>
      </c>
      <c r="K17" s="65">
        <v>3047.6941400000001</v>
      </c>
      <c r="L17" s="66">
        <v>4.0000000000000002E-4</v>
      </c>
      <c r="M17" s="66">
        <v>2.12E-2</v>
      </c>
      <c r="N17" s="66">
        <v>8.0000000000000002E-3</v>
      </c>
    </row>
    <row r="18" spans="1:14">
      <c r="A18" t="s">
        <v>280</v>
      </c>
      <c r="B18" t="s">
        <v>281</v>
      </c>
      <c r="C18" t="s">
        <v>99</v>
      </c>
      <c r="D18" t="s">
        <v>122</v>
      </c>
      <c r="E18" t="s">
        <v>282</v>
      </c>
      <c r="F18" t="s">
        <v>283</v>
      </c>
      <c r="G18" t="s">
        <v>101</v>
      </c>
      <c r="H18" s="65">
        <v>1839</v>
      </c>
      <c r="I18" s="65">
        <v>46960</v>
      </c>
      <c r="J18" s="65">
        <v>0</v>
      </c>
      <c r="K18" s="65">
        <v>863.59439999999995</v>
      </c>
      <c r="L18" s="66">
        <v>0</v>
      </c>
      <c r="M18" s="66">
        <v>6.0000000000000001E-3</v>
      </c>
      <c r="N18" s="66">
        <v>2.3E-3</v>
      </c>
    </row>
    <row r="19" spans="1:14">
      <c r="A19" t="s">
        <v>284</v>
      </c>
      <c r="B19" t="s">
        <v>285</v>
      </c>
      <c r="C19" t="s">
        <v>99</v>
      </c>
      <c r="D19" t="s">
        <v>122</v>
      </c>
      <c r="E19" t="s">
        <v>286</v>
      </c>
      <c r="F19" t="s">
        <v>287</v>
      </c>
      <c r="G19" t="s">
        <v>101</v>
      </c>
      <c r="H19" s="65">
        <v>55028</v>
      </c>
      <c r="I19" s="65">
        <v>1900</v>
      </c>
      <c r="J19" s="65">
        <v>0</v>
      </c>
      <c r="K19" s="65">
        <v>1045.5319999999999</v>
      </c>
      <c r="L19" s="66">
        <v>1E-4</v>
      </c>
      <c r="M19" s="66">
        <v>7.3000000000000001E-3</v>
      </c>
      <c r="N19" s="66">
        <v>2.7000000000000001E-3</v>
      </c>
    </row>
    <row r="20" spans="1:14">
      <c r="A20" t="s">
        <v>288</v>
      </c>
      <c r="B20" t="s">
        <v>289</v>
      </c>
      <c r="C20" t="s">
        <v>99</v>
      </c>
      <c r="D20" t="s">
        <v>122</v>
      </c>
      <c r="E20" t="s">
        <v>290</v>
      </c>
      <c r="F20" t="s">
        <v>291</v>
      </c>
      <c r="G20" t="s">
        <v>101</v>
      </c>
      <c r="H20" s="65">
        <v>40632</v>
      </c>
      <c r="I20" s="65">
        <v>11820</v>
      </c>
      <c r="J20" s="65">
        <v>0</v>
      </c>
      <c r="K20" s="65">
        <v>4802.7024000000001</v>
      </c>
      <c r="L20" s="66">
        <v>4.0000000000000002E-4</v>
      </c>
      <c r="M20" s="66">
        <v>3.3500000000000002E-2</v>
      </c>
      <c r="N20" s="66">
        <v>1.26E-2</v>
      </c>
    </row>
    <row r="21" spans="1:14">
      <c r="A21" t="s">
        <v>292</v>
      </c>
      <c r="B21" t="s">
        <v>293</v>
      </c>
      <c r="C21" t="s">
        <v>99</v>
      </c>
      <c r="D21" t="s">
        <v>122</v>
      </c>
      <c r="E21" t="s">
        <v>294</v>
      </c>
      <c r="F21" t="s">
        <v>291</v>
      </c>
      <c r="G21" t="s">
        <v>101</v>
      </c>
      <c r="H21" s="65">
        <v>209118</v>
      </c>
      <c r="I21" s="65">
        <v>1712</v>
      </c>
      <c r="J21" s="65">
        <v>0</v>
      </c>
      <c r="K21" s="65">
        <v>3580.10016</v>
      </c>
      <c r="L21" s="66">
        <v>2.0000000000000001E-4</v>
      </c>
      <c r="M21" s="66">
        <v>2.4899999999999999E-2</v>
      </c>
      <c r="N21" s="66">
        <v>9.4000000000000004E-3</v>
      </c>
    </row>
    <row r="22" spans="1:14">
      <c r="A22" t="s">
        <v>295</v>
      </c>
      <c r="B22" t="s">
        <v>296</v>
      </c>
      <c r="C22" t="s">
        <v>99</v>
      </c>
      <c r="D22" t="s">
        <v>122</v>
      </c>
      <c r="E22" t="s">
        <v>297</v>
      </c>
      <c r="F22" t="s">
        <v>291</v>
      </c>
      <c r="G22" t="s">
        <v>101</v>
      </c>
      <c r="H22" s="65">
        <v>311795</v>
      </c>
      <c r="I22" s="65">
        <v>2749</v>
      </c>
      <c r="J22" s="65">
        <v>0</v>
      </c>
      <c r="K22" s="65">
        <v>8571.2445499999994</v>
      </c>
      <c r="L22" s="66">
        <v>2.0000000000000001E-4</v>
      </c>
      <c r="M22" s="66">
        <v>5.9700000000000003E-2</v>
      </c>
      <c r="N22" s="66">
        <v>2.2499999999999999E-2</v>
      </c>
    </row>
    <row r="23" spans="1:14">
      <c r="A23" t="s">
        <v>298</v>
      </c>
      <c r="B23" t="s">
        <v>299</v>
      </c>
      <c r="C23" t="s">
        <v>99</v>
      </c>
      <c r="D23" t="s">
        <v>122</v>
      </c>
      <c r="E23" t="s">
        <v>300</v>
      </c>
      <c r="F23" t="s">
        <v>291</v>
      </c>
      <c r="G23" t="s">
        <v>101</v>
      </c>
      <c r="H23" s="65">
        <v>19548</v>
      </c>
      <c r="I23" s="65">
        <v>10900</v>
      </c>
      <c r="J23" s="65">
        <v>0</v>
      </c>
      <c r="K23" s="65">
        <v>2130.732</v>
      </c>
      <c r="L23" s="66">
        <v>1E-4</v>
      </c>
      <c r="M23" s="66">
        <v>1.4800000000000001E-2</v>
      </c>
      <c r="N23" s="66">
        <v>5.5999999999999999E-3</v>
      </c>
    </row>
    <row r="24" spans="1:14">
      <c r="A24" t="s">
        <v>301</v>
      </c>
      <c r="B24" t="s">
        <v>302</v>
      </c>
      <c r="C24" t="s">
        <v>99</v>
      </c>
      <c r="D24" t="s">
        <v>122</v>
      </c>
      <c r="E24" t="s">
        <v>303</v>
      </c>
      <c r="F24" t="s">
        <v>291</v>
      </c>
      <c r="G24" t="s">
        <v>101</v>
      </c>
      <c r="H24" s="65">
        <v>157848</v>
      </c>
      <c r="I24" s="65">
        <v>2850</v>
      </c>
      <c r="J24" s="65">
        <v>0</v>
      </c>
      <c r="K24" s="65">
        <v>4498.6679999999997</v>
      </c>
      <c r="L24" s="66">
        <v>1E-4</v>
      </c>
      <c r="M24" s="66">
        <v>3.1399999999999997E-2</v>
      </c>
      <c r="N24" s="66">
        <v>1.18E-2</v>
      </c>
    </row>
    <row r="25" spans="1:14">
      <c r="A25" t="s">
        <v>304</v>
      </c>
      <c r="B25" t="s">
        <v>305</v>
      </c>
      <c r="C25" t="s">
        <v>99</v>
      </c>
      <c r="D25" t="s">
        <v>122</v>
      </c>
      <c r="E25" t="s">
        <v>306</v>
      </c>
      <c r="F25" t="s">
        <v>307</v>
      </c>
      <c r="G25" t="s">
        <v>101</v>
      </c>
      <c r="H25" s="65">
        <v>2934</v>
      </c>
      <c r="I25" s="65">
        <v>100410</v>
      </c>
      <c r="J25" s="65">
        <v>0</v>
      </c>
      <c r="K25" s="65">
        <v>2946.0293999999999</v>
      </c>
      <c r="L25" s="66">
        <v>4.0000000000000002E-4</v>
      </c>
      <c r="M25" s="66">
        <v>2.0500000000000001E-2</v>
      </c>
      <c r="N25" s="66">
        <v>7.7000000000000002E-3</v>
      </c>
    </row>
    <row r="26" spans="1:14">
      <c r="A26" t="s">
        <v>308</v>
      </c>
      <c r="B26" t="s">
        <v>309</v>
      </c>
      <c r="C26" t="s">
        <v>99</v>
      </c>
      <c r="D26" t="s">
        <v>122</v>
      </c>
      <c r="E26" t="s">
        <v>310</v>
      </c>
      <c r="F26" t="s">
        <v>311</v>
      </c>
      <c r="G26" t="s">
        <v>101</v>
      </c>
      <c r="H26" s="65">
        <v>41603</v>
      </c>
      <c r="I26" s="65">
        <v>2370</v>
      </c>
      <c r="J26" s="65">
        <v>0</v>
      </c>
      <c r="K26" s="65">
        <v>985.99109999999996</v>
      </c>
      <c r="L26" s="66">
        <v>0</v>
      </c>
      <c r="M26" s="66">
        <v>6.8999999999999999E-3</v>
      </c>
      <c r="N26" s="66">
        <v>2.5999999999999999E-3</v>
      </c>
    </row>
    <row r="27" spans="1:14">
      <c r="A27" t="s">
        <v>312</v>
      </c>
      <c r="B27" t="s">
        <v>313</v>
      </c>
      <c r="C27" t="s">
        <v>99</v>
      </c>
      <c r="D27" t="s">
        <v>122</v>
      </c>
      <c r="E27" t="s">
        <v>314</v>
      </c>
      <c r="F27" t="s">
        <v>315</v>
      </c>
      <c r="G27" t="s">
        <v>101</v>
      </c>
      <c r="H27" s="65">
        <v>17711</v>
      </c>
      <c r="I27" s="65">
        <v>9729</v>
      </c>
      <c r="J27" s="65">
        <v>0</v>
      </c>
      <c r="K27" s="65">
        <v>1723.10319</v>
      </c>
      <c r="L27" s="66">
        <v>2.0000000000000001E-4</v>
      </c>
      <c r="M27" s="66">
        <v>1.2E-2</v>
      </c>
      <c r="N27" s="66">
        <v>4.4999999999999997E-3</v>
      </c>
    </row>
    <row r="28" spans="1:14">
      <c r="A28" t="s">
        <v>316</v>
      </c>
      <c r="B28" t="s">
        <v>317</v>
      </c>
      <c r="C28" t="s">
        <v>99</v>
      </c>
      <c r="D28" t="s">
        <v>122</v>
      </c>
      <c r="E28" t="s">
        <v>318</v>
      </c>
      <c r="F28" t="s">
        <v>315</v>
      </c>
      <c r="G28" t="s">
        <v>101</v>
      </c>
      <c r="H28" s="65">
        <v>2369</v>
      </c>
      <c r="I28" s="65">
        <v>32790</v>
      </c>
      <c r="J28" s="65">
        <v>0</v>
      </c>
      <c r="K28" s="65">
        <v>776.79510000000005</v>
      </c>
      <c r="L28" s="66">
        <v>1E-4</v>
      </c>
      <c r="M28" s="66">
        <v>5.4000000000000003E-3</v>
      </c>
      <c r="N28" s="66">
        <v>2E-3</v>
      </c>
    </row>
    <row r="29" spans="1:14">
      <c r="A29" t="s">
        <v>319</v>
      </c>
      <c r="B29" t="s">
        <v>320</v>
      </c>
      <c r="C29" t="s">
        <v>99</v>
      </c>
      <c r="D29" t="s">
        <v>122</v>
      </c>
      <c r="E29" t="s">
        <v>321</v>
      </c>
      <c r="F29" t="s">
        <v>322</v>
      </c>
      <c r="G29" t="s">
        <v>101</v>
      </c>
      <c r="H29" s="65">
        <v>10405</v>
      </c>
      <c r="I29" s="65">
        <v>9441</v>
      </c>
      <c r="J29" s="65">
        <v>0</v>
      </c>
      <c r="K29" s="65">
        <v>982.33605</v>
      </c>
      <c r="L29" s="66">
        <v>1E-4</v>
      </c>
      <c r="M29" s="66">
        <v>6.7999999999999996E-3</v>
      </c>
      <c r="N29" s="66">
        <v>2.5999999999999999E-3</v>
      </c>
    </row>
    <row r="30" spans="1:14">
      <c r="A30" t="s">
        <v>323</v>
      </c>
      <c r="B30" t="s">
        <v>324</v>
      </c>
      <c r="C30" t="s">
        <v>99</v>
      </c>
      <c r="D30" t="s">
        <v>122</v>
      </c>
      <c r="E30" t="s">
        <v>325</v>
      </c>
      <c r="F30" t="s">
        <v>326</v>
      </c>
      <c r="G30" t="s">
        <v>101</v>
      </c>
      <c r="H30" s="65">
        <v>14764</v>
      </c>
      <c r="I30" s="65">
        <v>4960</v>
      </c>
      <c r="J30" s="65">
        <v>0</v>
      </c>
      <c r="K30" s="65">
        <v>732.2944</v>
      </c>
      <c r="L30" s="66">
        <v>1E-4</v>
      </c>
      <c r="M30" s="66">
        <v>5.1000000000000004E-3</v>
      </c>
      <c r="N30" s="66">
        <v>1.9E-3</v>
      </c>
    </row>
    <row r="31" spans="1:14">
      <c r="A31" t="s">
        <v>327</v>
      </c>
      <c r="B31" t="s">
        <v>328</v>
      </c>
      <c r="C31" t="s">
        <v>99</v>
      </c>
      <c r="D31" t="s">
        <v>122</v>
      </c>
      <c r="E31" t="s">
        <v>329</v>
      </c>
      <c r="F31" t="s">
        <v>326</v>
      </c>
      <c r="G31" t="s">
        <v>101</v>
      </c>
      <c r="H31" s="65">
        <v>79156</v>
      </c>
      <c r="I31" s="65">
        <v>2283</v>
      </c>
      <c r="J31" s="65">
        <v>0</v>
      </c>
      <c r="K31" s="65">
        <v>1807.13148</v>
      </c>
      <c r="L31" s="66">
        <v>2.0000000000000001E-4</v>
      </c>
      <c r="M31" s="66">
        <v>1.26E-2</v>
      </c>
      <c r="N31" s="66">
        <v>4.7999999999999996E-3</v>
      </c>
    </row>
    <row r="32" spans="1:14">
      <c r="A32" t="s">
        <v>330</v>
      </c>
      <c r="B32" t="s">
        <v>331</v>
      </c>
      <c r="C32" t="s">
        <v>99</v>
      </c>
      <c r="D32" t="s">
        <v>122</v>
      </c>
      <c r="E32" t="s">
        <v>332</v>
      </c>
      <c r="F32" t="s">
        <v>326</v>
      </c>
      <c r="G32" t="s">
        <v>101</v>
      </c>
      <c r="H32" s="65">
        <v>2428</v>
      </c>
      <c r="I32" s="65">
        <v>47890</v>
      </c>
      <c r="J32" s="65">
        <v>0</v>
      </c>
      <c r="K32" s="65">
        <v>1162.7692</v>
      </c>
      <c r="L32" s="66">
        <v>1E-4</v>
      </c>
      <c r="M32" s="66">
        <v>8.0999999999999996E-3</v>
      </c>
      <c r="N32" s="66">
        <v>3.0999999999999999E-3</v>
      </c>
    </row>
    <row r="33" spans="1:14">
      <c r="A33" t="s">
        <v>333</v>
      </c>
      <c r="B33" t="s">
        <v>334</v>
      </c>
      <c r="C33" t="s">
        <v>99</v>
      </c>
      <c r="D33" t="s">
        <v>122</v>
      </c>
      <c r="E33" t="s">
        <v>335</v>
      </c>
      <c r="F33" t="s">
        <v>326</v>
      </c>
      <c r="G33" t="s">
        <v>101</v>
      </c>
      <c r="H33" s="65">
        <v>162186</v>
      </c>
      <c r="I33" s="65">
        <v>1135</v>
      </c>
      <c r="J33" s="65">
        <v>0</v>
      </c>
      <c r="K33" s="65">
        <v>1840.8110999999999</v>
      </c>
      <c r="L33" s="66">
        <v>2.0000000000000001E-4</v>
      </c>
      <c r="M33" s="66">
        <v>1.2800000000000001E-2</v>
      </c>
      <c r="N33" s="66">
        <v>4.7999999999999996E-3</v>
      </c>
    </row>
    <row r="34" spans="1:14">
      <c r="A34" t="s">
        <v>336</v>
      </c>
      <c r="B34" t="s">
        <v>337</v>
      </c>
      <c r="C34" t="s">
        <v>99</v>
      </c>
      <c r="D34" t="s">
        <v>122</v>
      </c>
      <c r="E34" t="s">
        <v>338</v>
      </c>
      <c r="F34" t="s">
        <v>339</v>
      </c>
      <c r="G34" t="s">
        <v>101</v>
      </c>
      <c r="H34" s="65">
        <v>88100</v>
      </c>
      <c r="I34" s="65">
        <v>3172</v>
      </c>
      <c r="J34" s="65">
        <v>0</v>
      </c>
      <c r="K34" s="65">
        <v>2794.5320000000002</v>
      </c>
      <c r="L34" s="66">
        <v>1E-4</v>
      </c>
      <c r="M34" s="66">
        <v>1.95E-2</v>
      </c>
      <c r="N34" s="66">
        <v>7.3000000000000001E-3</v>
      </c>
    </row>
    <row r="35" spans="1:14">
      <c r="A35" t="s">
        <v>340</v>
      </c>
      <c r="B35" t="s">
        <v>341</v>
      </c>
      <c r="C35" t="s">
        <v>99</v>
      </c>
      <c r="D35" t="s">
        <v>122</v>
      </c>
      <c r="E35" t="s">
        <v>342</v>
      </c>
      <c r="F35" t="s">
        <v>343</v>
      </c>
      <c r="G35" t="s">
        <v>101</v>
      </c>
      <c r="H35" s="65">
        <v>13943</v>
      </c>
      <c r="I35" s="65">
        <v>7626</v>
      </c>
      <c r="J35" s="65">
        <v>0</v>
      </c>
      <c r="K35" s="65">
        <v>1063.2931799999999</v>
      </c>
      <c r="L35" s="66">
        <v>1E-4</v>
      </c>
      <c r="M35" s="66">
        <v>7.4000000000000003E-3</v>
      </c>
      <c r="N35" s="66">
        <v>2.8E-3</v>
      </c>
    </row>
    <row r="36" spans="1:14">
      <c r="A36" t="s">
        <v>344</v>
      </c>
      <c r="B36" t="s">
        <v>345</v>
      </c>
      <c r="C36" t="s">
        <v>99</v>
      </c>
      <c r="D36" t="s">
        <v>122</v>
      </c>
      <c r="E36" t="s">
        <v>346</v>
      </c>
      <c r="F36" t="s">
        <v>347</v>
      </c>
      <c r="G36" t="s">
        <v>101</v>
      </c>
      <c r="H36" s="65">
        <v>127964</v>
      </c>
      <c r="I36" s="65">
        <v>2620</v>
      </c>
      <c r="J36" s="65">
        <v>0</v>
      </c>
      <c r="K36" s="65">
        <v>3352.6568000000002</v>
      </c>
      <c r="L36" s="66">
        <v>5.0000000000000001E-4</v>
      </c>
      <c r="M36" s="66">
        <v>2.3400000000000001E-2</v>
      </c>
      <c r="N36" s="66">
        <v>8.8000000000000005E-3</v>
      </c>
    </row>
    <row r="37" spans="1:14">
      <c r="A37" t="s">
        <v>348</v>
      </c>
      <c r="B37" t="s">
        <v>349</v>
      </c>
      <c r="C37" t="s">
        <v>99</v>
      </c>
      <c r="D37" t="s">
        <v>122</v>
      </c>
      <c r="E37" t="s">
        <v>350</v>
      </c>
      <c r="F37" t="s">
        <v>128</v>
      </c>
      <c r="G37" t="s">
        <v>101</v>
      </c>
      <c r="H37" s="65">
        <v>3822</v>
      </c>
      <c r="I37" s="65">
        <v>90000</v>
      </c>
      <c r="J37" s="65">
        <v>0</v>
      </c>
      <c r="K37" s="65">
        <v>3439.8</v>
      </c>
      <c r="L37" s="66">
        <v>1E-4</v>
      </c>
      <c r="M37" s="66">
        <v>2.4E-2</v>
      </c>
      <c r="N37" s="66">
        <v>8.9999999999999993E-3</v>
      </c>
    </row>
    <row r="38" spans="1:14">
      <c r="A38" t="s">
        <v>351</v>
      </c>
      <c r="B38" t="s">
        <v>352</v>
      </c>
      <c r="C38" t="s">
        <v>99</v>
      </c>
      <c r="D38" t="s">
        <v>122</v>
      </c>
      <c r="E38" t="s">
        <v>353</v>
      </c>
      <c r="F38" t="s">
        <v>131</v>
      </c>
      <c r="G38" t="s">
        <v>101</v>
      </c>
      <c r="H38" s="65">
        <v>440454</v>
      </c>
      <c r="I38" s="65">
        <v>380.9</v>
      </c>
      <c r="J38" s="65">
        <v>0</v>
      </c>
      <c r="K38" s="65">
        <v>1677.689286</v>
      </c>
      <c r="L38" s="66">
        <v>2.0000000000000001E-4</v>
      </c>
      <c r="M38" s="66">
        <v>1.17E-2</v>
      </c>
      <c r="N38" s="66">
        <v>4.4000000000000003E-3</v>
      </c>
    </row>
    <row r="39" spans="1:14">
      <c r="A39" s="67" t="s">
        <v>354</v>
      </c>
      <c r="D39" s="14"/>
      <c r="E39" s="14"/>
      <c r="F39" s="14"/>
      <c r="H39" s="69">
        <v>2450440.5499999998</v>
      </c>
      <c r="J39" s="69">
        <v>16.990639999999999</v>
      </c>
      <c r="K39" s="69">
        <v>31178.617919</v>
      </c>
      <c r="M39" s="68">
        <v>0.21729999999999999</v>
      </c>
      <c r="N39" s="68">
        <v>8.2000000000000003E-2</v>
      </c>
    </row>
    <row r="40" spans="1:14">
      <c r="A40" t="s">
        <v>355</v>
      </c>
      <c r="B40" t="s">
        <v>356</v>
      </c>
      <c r="C40" t="s">
        <v>99</v>
      </c>
      <c r="D40" t="s">
        <v>122</v>
      </c>
      <c r="E40" t="s">
        <v>357</v>
      </c>
      <c r="F40" t="s">
        <v>265</v>
      </c>
      <c r="G40" t="s">
        <v>101</v>
      </c>
      <c r="H40" s="65">
        <v>2153</v>
      </c>
      <c r="I40" s="65">
        <v>35100</v>
      </c>
      <c r="J40" s="65">
        <v>0</v>
      </c>
      <c r="K40" s="65">
        <v>755.70299999999997</v>
      </c>
      <c r="L40" s="66">
        <v>2.0000000000000001E-4</v>
      </c>
      <c r="M40" s="66">
        <v>5.3E-3</v>
      </c>
      <c r="N40" s="66">
        <v>2E-3</v>
      </c>
    </row>
    <row r="41" spans="1:14">
      <c r="A41" t="s">
        <v>358</v>
      </c>
      <c r="B41" t="s">
        <v>359</v>
      </c>
      <c r="C41" t="s">
        <v>99</v>
      </c>
      <c r="D41" t="s">
        <v>122</v>
      </c>
      <c r="E41" t="s">
        <v>360</v>
      </c>
      <c r="F41" t="s">
        <v>269</v>
      </c>
      <c r="G41" t="s">
        <v>101</v>
      </c>
      <c r="H41" s="65">
        <v>534321</v>
      </c>
      <c r="I41" s="65">
        <v>701.7</v>
      </c>
      <c r="J41" s="65">
        <v>0</v>
      </c>
      <c r="K41" s="65">
        <v>3749.330457</v>
      </c>
      <c r="L41" s="66">
        <v>5.9999999999999995E-4</v>
      </c>
      <c r="M41" s="66">
        <v>2.6100000000000002E-2</v>
      </c>
      <c r="N41" s="66">
        <v>9.9000000000000008E-3</v>
      </c>
    </row>
    <row r="42" spans="1:14">
      <c r="A42" t="s">
        <v>361</v>
      </c>
      <c r="B42" t="s">
        <v>362</v>
      </c>
      <c r="C42" t="s">
        <v>99</v>
      </c>
      <c r="D42" t="s">
        <v>122</v>
      </c>
      <c r="E42" t="s">
        <v>363</v>
      </c>
      <c r="F42" t="s">
        <v>276</v>
      </c>
      <c r="G42" t="s">
        <v>101</v>
      </c>
      <c r="H42" s="65">
        <v>22757</v>
      </c>
      <c r="I42" s="65">
        <v>6900</v>
      </c>
      <c r="J42" s="65">
        <v>0</v>
      </c>
      <c r="K42" s="65">
        <v>1570.2329999999999</v>
      </c>
      <c r="L42" s="66">
        <v>2.9999999999999997E-4</v>
      </c>
      <c r="M42" s="66">
        <v>1.09E-2</v>
      </c>
      <c r="N42" s="66">
        <v>4.1000000000000003E-3</v>
      </c>
    </row>
    <row r="43" spans="1:14">
      <c r="A43" t="s">
        <v>364</v>
      </c>
      <c r="B43" t="s">
        <v>365</v>
      </c>
      <c r="C43" t="s">
        <v>99</v>
      </c>
      <c r="D43" t="s">
        <v>122</v>
      </c>
      <c r="E43" t="s">
        <v>366</v>
      </c>
      <c r="F43" t="s">
        <v>276</v>
      </c>
      <c r="G43" t="s">
        <v>101</v>
      </c>
      <c r="H43" s="65">
        <v>668081</v>
      </c>
      <c r="I43" s="65">
        <v>474</v>
      </c>
      <c r="J43" s="65">
        <v>0</v>
      </c>
      <c r="K43" s="65">
        <v>3166.7039399999999</v>
      </c>
      <c r="L43" s="66">
        <v>5.9999999999999995E-4</v>
      </c>
      <c r="M43" s="66">
        <v>2.2100000000000002E-2</v>
      </c>
      <c r="N43" s="66">
        <v>8.3000000000000001E-3</v>
      </c>
    </row>
    <row r="44" spans="1:14">
      <c r="A44" t="s">
        <v>367</v>
      </c>
      <c r="B44" t="s">
        <v>368</v>
      </c>
      <c r="C44" t="s">
        <v>99</v>
      </c>
      <c r="D44" t="s">
        <v>122</v>
      </c>
      <c r="E44" t="s">
        <v>369</v>
      </c>
      <c r="F44" t="s">
        <v>276</v>
      </c>
      <c r="G44" t="s">
        <v>101</v>
      </c>
      <c r="H44" s="65">
        <v>7185</v>
      </c>
      <c r="I44" s="65">
        <v>6666</v>
      </c>
      <c r="J44" s="65">
        <v>0</v>
      </c>
      <c r="K44" s="65">
        <v>478.95209999999997</v>
      </c>
      <c r="L44" s="66">
        <v>1E-4</v>
      </c>
      <c r="M44" s="66">
        <v>3.3E-3</v>
      </c>
      <c r="N44" s="66">
        <v>1.2999999999999999E-3</v>
      </c>
    </row>
    <row r="45" spans="1:14">
      <c r="A45" t="s">
        <v>370</v>
      </c>
      <c r="B45" t="s">
        <v>371</v>
      </c>
      <c r="C45" t="s">
        <v>99</v>
      </c>
      <c r="D45" t="s">
        <v>122</v>
      </c>
      <c r="E45" t="s">
        <v>372</v>
      </c>
      <c r="F45" t="s">
        <v>287</v>
      </c>
      <c r="G45" t="s">
        <v>101</v>
      </c>
      <c r="H45" s="65">
        <v>3235</v>
      </c>
      <c r="I45" s="65">
        <v>17140</v>
      </c>
      <c r="J45" s="65">
        <v>0</v>
      </c>
      <c r="K45" s="65">
        <v>554.47900000000004</v>
      </c>
      <c r="L45" s="66">
        <v>2.9999999999999997E-4</v>
      </c>
      <c r="M45" s="66">
        <v>3.8999999999999998E-3</v>
      </c>
      <c r="N45" s="66">
        <v>1.5E-3</v>
      </c>
    </row>
    <row r="46" spans="1:14">
      <c r="A46" t="s">
        <v>373</v>
      </c>
      <c r="B46" t="s">
        <v>374</v>
      </c>
      <c r="C46" t="s">
        <v>99</v>
      </c>
      <c r="D46" t="s">
        <v>122</v>
      </c>
      <c r="E46" t="s">
        <v>375</v>
      </c>
      <c r="F46" t="s">
        <v>287</v>
      </c>
      <c r="G46" t="s">
        <v>101</v>
      </c>
      <c r="H46" s="65">
        <v>748</v>
      </c>
      <c r="I46" s="65">
        <v>23100</v>
      </c>
      <c r="J46" s="65">
        <v>0</v>
      </c>
      <c r="K46" s="65">
        <v>172.78800000000001</v>
      </c>
      <c r="L46" s="66">
        <v>0</v>
      </c>
      <c r="M46" s="66">
        <v>1.1999999999999999E-3</v>
      </c>
      <c r="N46" s="66">
        <v>5.0000000000000001E-4</v>
      </c>
    </row>
    <row r="47" spans="1:14">
      <c r="A47" t="s">
        <v>376</v>
      </c>
      <c r="B47" t="s">
        <v>377</v>
      </c>
      <c r="C47" t="s">
        <v>99</v>
      </c>
      <c r="D47" t="s">
        <v>122</v>
      </c>
      <c r="E47" t="s">
        <v>378</v>
      </c>
      <c r="F47" t="s">
        <v>291</v>
      </c>
      <c r="G47" t="s">
        <v>101</v>
      </c>
      <c r="H47" s="65">
        <v>14021</v>
      </c>
      <c r="I47" s="65">
        <v>13630</v>
      </c>
      <c r="J47" s="65">
        <v>0</v>
      </c>
      <c r="K47" s="65">
        <v>1911.0623000000001</v>
      </c>
      <c r="L47" s="66">
        <v>4.0000000000000002E-4</v>
      </c>
      <c r="M47" s="66">
        <v>1.3299999999999999E-2</v>
      </c>
      <c r="N47" s="66">
        <v>5.0000000000000001E-3</v>
      </c>
    </row>
    <row r="48" spans="1:14">
      <c r="A48" t="s">
        <v>379</v>
      </c>
      <c r="B48" t="s">
        <v>380</v>
      </c>
      <c r="C48" t="s">
        <v>99</v>
      </c>
      <c r="D48" t="s">
        <v>122</v>
      </c>
      <c r="E48" t="s">
        <v>381</v>
      </c>
      <c r="F48" t="s">
        <v>307</v>
      </c>
      <c r="G48" t="s">
        <v>101</v>
      </c>
      <c r="H48" s="65">
        <v>3497</v>
      </c>
      <c r="I48" s="65">
        <v>19980</v>
      </c>
      <c r="J48" s="65">
        <v>1.3477600000000001</v>
      </c>
      <c r="K48" s="65">
        <v>700.04836</v>
      </c>
      <c r="L48" s="66">
        <v>1E-4</v>
      </c>
      <c r="M48" s="66">
        <v>4.8999999999999998E-3</v>
      </c>
      <c r="N48" s="66">
        <v>1.8E-3</v>
      </c>
    </row>
    <row r="49" spans="1:14">
      <c r="A49" t="s">
        <v>382</v>
      </c>
      <c r="B49" t="s">
        <v>383</v>
      </c>
      <c r="C49" t="s">
        <v>99</v>
      </c>
      <c r="D49" t="s">
        <v>122</v>
      </c>
      <c r="E49" t="s">
        <v>384</v>
      </c>
      <c r="F49" t="s">
        <v>307</v>
      </c>
      <c r="G49" t="s">
        <v>101</v>
      </c>
      <c r="H49" s="65">
        <v>7271</v>
      </c>
      <c r="I49" s="65">
        <v>13370</v>
      </c>
      <c r="J49" s="65">
        <v>0</v>
      </c>
      <c r="K49" s="65">
        <v>972.1327</v>
      </c>
      <c r="L49" s="66">
        <v>1E-4</v>
      </c>
      <c r="M49" s="66">
        <v>6.7999999999999996E-3</v>
      </c>
      <c r="N49" s="66">
        <v>2.5999999999999999E-3</v>
      </c>
    </row>
    <row r="50" spans="1:14">
      <c r="A50" t="s">
        <v>385</v>
      </c>
      <c r="B50" t="s">
        <v>386</v>
      </c>
      <c r="C50" t="s">
        <v>99</v>
      </c>
      <c r="D50" t="s">
        <v>122</v>
      </c>
      <c r="E50" t="s">
        <v>387</v>
      </c>
      <c r="F50" t="s">
        <v>388</v>
      </c>
      <c r="G50" t="s">
        <v>101</v>
      </c>
      <c r="H50" s="65">
        <v>7137</v>
      </c>
      <c r="I50" s="65">
        <v>22850</v>
      </c>
      <c r="J50" s="65">
        <v>0</v>
      </c>
      <c r="K50" s="65">
        <v>1630.8045</v>
      </c>
      <c r="L50" s="66">
        <v>4.0000000000000002E-4</v>
      </c>
      <c r="M50" s="66">
        <v>1.14E-2</v>
      </c>
      <c r="N50" s="66">
        <v>4.3E-3</v>
      </c>
    </row>
    <row r="51" spans="1:14">
      <c r="A51" t="s">
        <v>389</v>
      </c>
      <c r="B51" t="s">
        <v>390</v>
      </c>
      <c r="C51" t="s">
        <v>99</v>
      </c>
      <c r="D51" t="s">
        <v>122</v>
      </c>
      <c r="E51" t="s">
        <v>391</v>
      </c>
      <c r="F51" t="s">
        <v>388</v>
      </c>
      <c r="G51" t="s">
        <v>101</v>
      </c>
      <c r="H51" s="65">
        <v>120076</v>
      </c>
      <c r="I51" s="65">
        <v>562.5</v>
      </c>
      <c r="J51" s="65">
        <v>0</v>
      </c>
      <c r="K51" s="65">
        <v>675.42750000000001</v>
      </c>
      <c r="L51" s="66">
        <v>1E-4</v>
      </c>
      <c r="M51" s="66">
        <v>4.7000000000000002E-3</v>
      </c>
      <c r="N51" s="66">
        <v>1.8E-3</v>
      </c>
    </row>
    <row r="52" spans="1:14">
      <c r="A52" t="s">
        <v>392</v>
      </c>
      <c r="B52" t="s">
        <v>393</v>
      </c>
      <c r="C52" t="s">
        <v>99</v>
      </c>
      <c r="D52" t="s">
        <v>122</v>
      </c>
      <c r="E52" t="s">
        <v>394</v>
      </c>
      <c r="F52" t="s">
        <v>388</v>
      </c>
      <c r="G52" t="s">
        <v>101</v>
      </c>
      <c r="H52" s="65">
        <v>815067</v>
      </c>
      <c r="I52" s="65">
        <v>141.69999999999999</v>
      </c>
      <c r="J52" s="65">
        <v>0</v>
      </c>
      <c r="K52" s="65">
        <v>1154.9499390000001</v>
      </c>
      <c r="L52" s="66">
        <v>6.9999999999999999E-4</v>
      </c>
      <c r="M52" s="66">
        <v>8.0000000000000002E-3</v>
      </c>
      <c r="N52" s="66">
        <v>3.0000000000000001E-3</v>
      </c>
    </row>
    <row r="53" spans="1:14">
      <c r="A53" t="s">
        <v>395</v>
      </c>
      <c r="B53" t="s">
        <v>396</v>
      </c>
      <c r="C53" t="s">
        <v>99</v>
      </c>
      <c r="D53" t="s">
        <v>122</v>
      </c>
      <c r="E53" t="s">
        <v>397</v>
      </c>
      <c r="F53" t="s">
        <v>398</v>
      </c>
      <c r="G53" t="s">
        <v>101</v>
      </c>
      <c r="H53" s="65">
        <v>1622</v>
      </c>
      <c r="I53" s="65">
        <v>29080</v>
      </c>
      <c r="J53" s="65">
        <v>0</v>
      </c>
      <c r="K53" s="65">
        <v>471.67759999999998</v>
      </c>
      <c r="L53" s="66">
        <v>1E-4</v>
      </c>
      <c r="M53" s="66">
        <v>3.3E-3</v>
      </c>
      <c r="N53" s="66">
        <v>1.1999999999999999E-3</v>
      </c>
    </row>
    <row r="54" spans="1:14">
      <c r="A54" t="s">
        <v>399</v>
      </c>
      <c r="B54" t="s">
        <v>400</v>
      </c>
      <c r="C54" t="s">
        <v>99</v>
      </c>
      <c r="D54" t="s">
        <v>122</v>
      </c>
      <c r="E54" t="s">
        <v>401</v>
      </c>
      <c r="F54" t="s">
        <v>402</v>
      </c>
      <c r="G54" t="s">
        <v>101</v>
      </c>
      <c r="H54" s="65">
        <v>11890</v>
      </c>
      <c r="I54" s="65">
        <v>4802</v>
      </c>
      <c r="J54" s="65">
        <v>0</v>
      </c>
      <c r="K54" s="65">
        <v>570.95780000000002</v>
      </c>
      <c r="L54" s="66">
        <v>2.0000000000000001E-4</v>
      </c>
      <c r="M54" s="66">
        <v>4.0000000000000001E-3</v>
      </c>
      <c r="N54" s="66">
        <v>1.5E-3</v>
      </c>
    </row>
    <row r="55" spans="1:14">
      <c r="A55" t="s">
        <v>403</v>
      </c>
      <c r="B55" t="s">
        <v>404</v>
      </c>
      <c r="C55" t="s">
        <v>99</v>
      </c>
      <c r="D55" t="s">
        <v>122</v>
      </c>
      <c r="E55" t="s">
        <v>405</v>
      </c>
      <c r="F55" t="s">
        <v>402</v>
      </c>
      <c r="G55" t="s">
        <v>101</v>
      </c>
      <c r="H55" s="65">
        <v>4781</v>
      </c>
      <c r="I55" s="65">
        <v>34940</v>
      </c>
      <c r="J55" s="65">
        <v>0</v>
      </c>
      <c r="K55" s="65">
        <v>1670.4813999999999</v>
      </c>
      <c r="L55" s="66">
        <v>5.9999999999999995E-4</v>
      </c>
      <c r="M55" s="66">
        <v>1.1599999999999999E-2</v>
      </c>
      <c r="N55" s="66">
        <v>4.4000000000000003E-3</v>
      </c>
    </row>
    <row r="56" spans="1:14">
      <c r="A56" t="s">
        <v>406</v>
      </c>
      <c r="B56" t="s">
        <v>407</v>
      </c>
      <c r="C56" t="s">
        <v>99</v>
      </c>
      <c r="D56" t="s">
        <v>122</v>
      </c>
      <c r="E56" t="s">
        <v>408</v>
      </c>
      <c r="F56" t="s">
        <v>402</v>
      </c>
      <c r="G56" t="s">
        <v>101</v>
      </c>
      <c r="H56" s="65">
        <v>16155</v>
      </c>
      <c r="I56" s="65">
        <v>5665</v>
      </c>
      <c r="J56" s="65">
        <v>0</v>
      </c>
      <c r="K56" s="65">
        <v>915.18074999999999</v>
      </c>
      <c r="L56" s="66">
        <v>2.0000000000000001E-4</v>
      </c>
      <c r="M56" s="66">
        <v>6.4000000000000003E-3</v>
      </c>
      <c r="N56" s="66">
        <v>2.3999999999999998E-3</v>
      </c>
    </row>
    <row r="57" spans="1:14">
      <c r="A57" t="s">
        <v>409</v>
      </c>
      <c r="B57" t="s">
        <v>410</v>
      </c>
      <c r="C57" t="s">
        <v>99</v>
      </c>
      <c r="D57" t="s">
        <v>122</v>
      </c>
      <c r="E57" t="s">
        <v>411</v>
      </c>
      <c r="F57" t="s">
        <v>326</v>
      </c>
      <c r="G57" t="s">
        <v>101</v>
      </c>
      <c r="H57" s="65">
        <v>0</v>
      </c>
      <c r="I57" s="65">
        <v>0</v>
      </c>
      <c r="J57" s="65">
        <v>15.64288</v>
      </c>
      <c r="K57" s="65">
        <v>15.64288</v>
      </c>
      <c r="L57" s="66">
        <v>0</v>
      </c>
      <c r="M57" s="66">
        <v>1E-4</v>
      </c>
      <c r="N57" s="66">
        <v>0</v>
      </c>
    </row>
    <row r="58" spans="1:14">
      <c r="A58" t="s">
        <v>412</v>
      </c>
      <c r="B58" t="s">
        <v>413</v>
      </c>
      <c r="C58" t="s">
        <v>99</v>
      </c>
      <c r="D58" t="s">
        <v>122</v>
      </c>
      <c r="E58" t="s">
        <v>414</v>
      </c>
      <c r="F58" t="s">
        <v>415</v>
      </c>
      <c r="G58" t="s">
        <v>101</v>
      </c>
      <c r="H58" s="65">
        <v>7436</v>
      </c>
      <c r="I58" s="65">
        <v>10520</v>
      </c>
      <c r="J58" s="65">
        <v>0</v>
      </c>
      <c r="K58" s="65">
        <v>782.2672</v>
      </c>
      <c r="L58" s="66">
        <v>1E-4</v>
      </c>
      <c r="M58" s="66">
        <v>5.4999999999999997E-3</v>
      </c>
      <c r="N58" s="66">
        <v>2.0999999999999999E-3</v>
      </c>
    </row>
    <row r="59" spans="1:14">
      <c r="A59" t="s">
        <v>416</v>
      </c>
      <c r="B59" t="s">
        <v>417</v>
      </c>
      <c r="C59" t="s">
        <v>99</v>
      </c>
      <c r="D59" t="s">
        <v>122</v>
      </c>
      <c r="E59" t="s">
        <v>418</v>
      </c>
      <c r="F59" t="s">
        <v>124</v>
      </c>
      <c r="G59" t="s">
        <v>101</v>
      </c>
      <c r="H59" s="65">
        <v>1048</v>
      </c>
      <c r="I59" s="65">
        <v>16440</v>
      </c>
      <c r="J59" s="65">
        <v>0</v>
      </c>
      <c r="K59" s="65">
        <v>172.2912</v>
      </c>
      <c r="L59" s="66">
        <v>1E-4</v>
      </c>
      <c r="M59" s="66">
        <v>1.1999999999999999E-3</v>
      </c>
      <c r="N59" s="66">
        <v>5.0000000000000001E-4</v>
      </c>
    </row>
    <row r="60" spans="1:14">
      <c r="A60" t="s">
        <v>419</v>
      </c>
      <c r="B60" t="s">
        <v>420</v>
      </c>
      <c r="C60" t="s">
        <v>99</v>
      </c>
      <c r="D60" t="s">
        <v>122</v>
      </c>
      <c r="E60" t="s">
        <v>421</v>
      </c>
      <c r="F60" t="s">
        <v>124</v>
      </c>
      <c r="G60" t="s">
        <v>101</v>
      </c>
      <c r="H60" s="65">
        <v>6494</v>
      </c>
      <c r="I60" s="65">
        <v>1051</v>
      </c>
      <c r="J60" s="65">
        <v>0</v>
      </c>
      <c r="K60" s="65">
        <v>68.251940000000005</v>
      </c>
      <c r="L60" s="66">
        <v>1E-4</v>
      </c>
      <c r="M60" s="66">
        <v>5.0000000000000001E-4</v>
      </c>
      <c r="N60" s="66">
        <v>2.0000000000000001E-4</v>
      </c>
    </row>
    <row r="61" spans="1:14">
      <c r="A61" t="s">
        <v>422</v>
      </c>
      <c r="B61" t="s">
        <v>423</v>
      </c>
      <c r="C61" t="s">
        <v>99</v>
      </c>
      <c r="D61" t="s">
        <v>122</v>
      </c>
      <c r="E61" t="s">
        <v>424</v>
      </c>
      <c r="F61" t="s">
        <v>347</v>
      </c>
      <c r="G61" t="s">
        <v>101</v>
      </c>
      <c r="H61" s="65">
        <v>2765</v>
      </c>
      <c r="I61" s="65">
        <v>40690</v>
      </c>
      <c r="J61" s="65">
        <v>0</v>
      </c>
      <c r="K61" s="65">
        <v>1125.0785000000001</v>
      </c>
      <c r="L61" s="66">
        <v>2.0000000000000001E-4</v>
      </c>
      <c r="M61" s="66">
        <v>7.7999999999999996E-3</v>
      </c>
      <c r="N61" s="66">
        <v>3.0000000000000001E-3</v>
      </c>
    </row>
    <row r="62" spans="1:14">
      <c r="A62" t="s">
        <v>425</v>
      </c>
      <c r="B62" t="s">
        <v>426</v>
      </c>
      <c r="C62" t="s">
        <v>99</v>
      </c>
      <c r="D62" t="s">
        <v>122</v>
      </c>
      <c r="E62" t="s">
        <v>427</v>
      </c>
      <c r="F62" t="s">
        <v>428</v>
      </c>
      <c r="G62" t="s">
        <v>101</v>
      </c>
      <c r="H62" s="65">
        <v>22494</v>
      </c>
      <c r="I62" s="65">
        <v>8601</v>
      </c>
      <c r="J62" s="65">
        <v>0</v>
      </c>
      <c r="K62" s="65">
        <v>1934.70894</v>
      </c>
      <c r="L62" s="66">
        <v>4.0000000000000002E-4</v>
      </c>
      <c r="M62" s="66">
        <v>1.35E-2</v>
      </c>
      <c r="N62" s="66">
        <v>5.1000000000000004E-3</v>
      </c>
    </row>
    <row r="63" spans="1:14">
      <c r="A63" t="s">
        <v>429</v>
      </c>
      <c r="B63" t="s">
        <v>430</v>
      </c>
      <c r="C63" t="s">
        <v>99</v>
      </c>
      <c r="D63" t="s">
        <v>122</v>
      </c>
      <c r="E63" t="s">
        <v>431</v>
      </c>
      <c r="F63" t="s">
        <v>428</v>
      </c>
      <c r="G63" t="s">
        <v>101</v>
      </c>
      <c r="H63" s="65">
        <v>7265</v>
      </c>
      <c r="I63" s="65">
        <v>31540</v>
      </c>
      <c r="J63" s="65">
        <v>0</v>
      </c>
      <c r="K63" s="65">
        <v>2291.3809999999999</v>
      </c>
      <c r="L63" s="66">
        <v>5.0000000000000001E-4</v>
      </c>
      <c r="M63" s="66">
        <v>1.6E-2</v>
      </c>
      <c r="N63" s="66">
        <v>6.0000000000000001E-3</v>
      </c>
    </row>
    <row r="64" spans="1:14">
      <c r="A64" t="s">
        <v>432</v>
      </c>
      <c r="B64" t="s">
        <v>433</v>
      </c>
      <c r="C64" t="s">
        <v>99</v>
      </c>
      <c r="D64" t="s">
        <v>122</v>
      </c>
      <c r="E64" t="s">
        <v>434</v>
      </c>
      <c r="F64" t="s">
        <v>435</v>
      </c>
      <c r="G64" t="s">
        <v>101</v>
      </c>
      <c r="H64" s="65">
        <v>1313</v>
      </c>
      <c r="I64" s="65">
        <v>63000</v>
      </c>
      <c r="J64" s="65">
        <v>0</v>
      </c>
      <c r="K64" s="65">
        <v>827.19</v>
      </c>
      <c r="L64" s="66">
        <v>2.0000000000000001E-4</v>
      </c>
      <c r="M64" s="66">
        <v>5.7999999999999996E-3</v>
      </c>
      <c r="N64" s="66">
        <v>2.2000000000000001E-3</v>
      </c>
    </row>
    <row r="65" spans="1:14">
      <c r="A65" t="s">
        <v>436</v>
      </c>
      <c r="B65" t="s">
        <v>437</v>
      </c>
      <c r="C65" t="s">
        <v>99</v>
      </c>
      <c r="D65" t="s">
        <v>122</v>
      </c>
      <c r="E65" t="s">
        <v>438</v>
      </c>
      <c r="F65" t="s">
        <v>439</v>
      </c>
      <c r="G65" t="s">
        <v>101</v>
      </c>
      <c r="H65" s="65">
        <v>25981</v>
      </c>
      <c r="I65" s="65">
        <v>1768</v>
      </c>
      <c r="J65" s="65">
        <v>0</v>
      </c>
      <c r="K65" s="65">
        <v>459.34408000000002</v>
      </c>
      <c r="L65" s="66">
        <v>1E-4</v>
      </c>
      <c r="M65" s="66">
        <v>3.2000000000000002E-3</v>
      </c>
      <c r="N65" s="66">
        <v>1.1999999999999999E-3</v>
      </c>
    </row>
    <row r="66" spans="1:14">
      <c r="A66" t="s">
        <v>440</v>
      </c>
      <c r="B66" t="s">
        <v>441</v>
      </c>
      <c r="C66" t="s">
        <v>99</v>
      </c>
      <c r="D66" t="s">
        <v>122</v>
      </c>
      <c r="E66" t="s">
        <v>442</v>
      </c>
      <c r="F66" t="s">
        <v>439</v>
      </c>
      <c r="G66" t="s">
        <v>101</v>
      </c>
      <c r="H66" s="65">
        <v>85527.55</v>
      </c>
      <c r="I66" s="65">
        <v>1346</v>
      </c>
      <c r="J66" s="65">
        <v>0</v>
      </c>
      <c r="K66" s="65">
        <v>1151.2008229999999</v>
      </c>
      <c r="L66" s="66">
        <v>4.0000000000000002E-4</v>
      </c>
      <c r="M66" s="66">
        <v>8.0000000000000002E-3</v>
      </c>
      <c r="N66" s="66">
        <v>3.0000000000000001E-3</v>
      </c>
    </row>
    <row r="67" spans="1:14">
      <c r="A67" t="s">
        <v>443</v>
      </c>
      <c r="B67" t="s">
        <v>444</v>
      </c>
      <c r="C67" t="s">
        <v>99</v>
      </c>
      <c r="D67" t="s">
        <v>122</v>
      </c>
      <c r="E67" t="s">
        <v>445</v>
      </c>
      <c r="F67" t="s">
        <v>128</v>
      </c>
      <c r="G67" t="s">
        <v>101</v>
      </c>
      <c r="H67" s="65">
        <v>6945</v>
      </c>
      <c r="I67" s="65">
        <v>9350</v>
      </c>
      <c r="J67" s="65">
        <v>0</v>
      </c>
      <c r="K67" s="65">
        <v>649.35749999999996</v>
      </c>
      <c r="L67" s="66">
        <v>1E-4</v>
      </c>
      <c r="M67" s="66">
        <v>4.4999999999999997E-3</v>
      </c>
      <c r="N67" s="66">
        <v>1.6999999999999999E-3</v>
      </c>
    </row>
    <row r="68" spans="1:14">
      <c r="A68" t="s">
        <v>446</v>
      </c>
      <c r="B68" t="s">
        <v>447</v>
      </c>
      <c r="C68" t="s">
        <v>99</v>
      </c>
      <c r="D68" t="s">
        <v>122</v>
      </c>
      <c r="E68" t="s">
        <v>448</v>
      </c>
      <c r="F68" t="s">
        <v>131</v>
      </c>
      <c r="G68" t="s">
        <v>101</v>
      </c>
      <c r="H68" s="65">
        <v>17701</v>
      </c>
      <c r="I68" s="65">
        <v>1125</v>
      </c>
      <c r="J68" s="65">
        <v>0</v>
      </c>
      <c r="K68" s="65">
        <v>199.13624999999999</v>
      </c>
      <c r="L68" s="66">
        <v>1E-4</v>
      </c>
      <c r="M68" s="66">
        <v>1.4E-3</v>
      </c>
      <c r="N68" s="66">
        <v>5.0000000000000001E-4</v>
      </c>
    </row>
    <row r="69" spans="1:14">
      <c r="A69" t="s">
        <v>449</v>
      </c>
      <c r="B69" t="s">
        <v>450</v>
      </c>
      <c r="C69" t="s">
        <v>99</v>
      </c>
      <c r="D69" t="s">
        <v>122</v>
      </c>
      <c r="E69" t="s">
        <v>451</v>
      </c>
      <c r="F69" t="s">
        <v>131</v>
      </c>
      <c r="G69" t="s">
        <v>101</v>
      </c>
      <c r="H69" s="65">
        <v>25474</v>
      </c>
      <c r="I69" s="65">
        <v>1499</v>
      </c>
      <c r="J69" s="65">
        <v>0</v>
      </c>
      <c r="K69" s="65">
        <v>381.85525999999999</v>
      </c>
      <c r="L69" s="66">
        <v>1E-4</v>
      </c>
      <c r="M69" s="66">
        <v>2.7000000000000001E-3</v>
      </c>
      <c r="N69" s="66">
        <v>1E-3</v>
      </c>
    </row>
    <row r="70" spans="1:14">
      <c r="A70" s="67" t="s">
        <v>452</v>
      </c>
      <c r="D70" s="14"/>
      <c r="E70" s="14"/>
      <c r="F70" s="14"/>
      <c r="H70" s="69">
        <v>1476701.36</v>
      </c>
      <c r="J70" s="69">
        <v>0</v>
      </c>
      <c r="K70" s="69">
        <v>10038.292904</v>
      </c>
      <c r="M70" s="68">
        <v>7.0000000000000007E-2</v>
      </c>
      <c r="N70" s="68">
        <v>2.64E-2</v>
      </c>
    </row>
    <row r="71" spans="1:14">
      <c r="A71" t="s">
        <v>453</v>
      </c>
      <c r="B71" t="s">
        <v>454</v>
      </c>
      <c r="C71" t="s">
        <v>99</v>
      </c>
      <c r="D71" t="s">
        <v>122</v>
      </c>
      <c r="E71" t="s">
        <v>455</v>
      </c>
      <c r="F71" t="s">
        <v>456</v>
      </c>
      <c r="G71" t="s">
        <v>101</v>
      </c>
      <c r="H71" s="65">
        <v>67739</v>
      </c>
      <c r="I71" s="65">
        <v>573.9</v>
      </c>
      <c r="J71" s="65">
        <v>0</v>
      </c>
      <c r="K71" s="65">
        <v>388.754121</v>
      </c>
      <c r="L71" s="66">
        <v>2.3E-3</v>
      </c>
      <c r="M71" s="66">
        <v>2.7000000000000001E-3</v>
      </c>
      <c r="N71" s="66">
        <v>1E-3</v>
      </c>
    </row>
    <row r="72" spans="1:14">
      <c r="A72" t="s">
        <v>457</v>
      </c>
      <c r="B72" t="s">
        <v>458</v>
      </c>
      <c r="C72" t="s">
        <v>99</v>
      </c>
      <c r="D72" t="s">
        <v>122</v>
      </c>
      <c r="E72" t="s">
        <v>459</v>
      </c>
      <c r="F72" t="s">
        <v>265</v>
      </c>
      <c r="G72" t="s">
        <v>101</v>
      </c>
      <c r="H72" s="65">
        <v>42583.06</v>
      </c>
      <c r="I72" s="65">
        <v>3270</v>
      </c>
      <c r="J72" s="65">
        <v>0</v>
      </c>
      <c r="K72" s="65">
        <v>1392.466062</v>
      </c>
      <c r="L72" s="66">
        <v>2.9999999999999997E-4</v>
      </c>
      <c r="M72" s="66">
        <v>9.7000000000000003E-3</v>
      </c>
      <c r="N72" s="66">
        <v>3.7000000000000002E-3</v>
      </c>
    </row>
    <row r="73" spans="1:14">
      <c r="A73" t="s">
        <v>460</v>
      </c>
      <c r="B73" t="s">
        <v>461</v>
      </c>
      <c r="C73" t="s">
        <v>99</v>
      </c>
      <c r="D73" t="s">
        <v>122</v>
      </c>
      <c r="E73" t="s">
        <v>462</v>
      </c>
      <c r="F73" t="s">
        <v>463</v>
      </c>
      <c r="G73" t="s">
        <v>101</v>
      </c>
      <c r="H73" s="65">
        <v>144017</v>
      </c>
      <c r="I73" s="65">
        <v>297.60000000000002</v>
      </c>
      <c r="J73" s="65">
        <v>0</v>
      </c>
      <c r="K73" s="65">
        <v>428.59459199999998</v>
      </c>
      <c r="L73" s="66">
        <v>1.4E-3</v>
      </c>
      <c r="M73" s="66">
        <v>3.0000000000000001E-3</v>
      </c>
      <c r="N73" s="66">
        <v>1.1000000000000001E-3</v>
      </c>
    </row>
    <row r="74" spans="1:14">
      <c r="A74" t="s">
        <v>464</v>
      </c>
      <c r="B74" t="s">
        <v>465</v>
      </c>
      <c r="C74" t="s">
        <v>99</v>
      </c>
      <c r="D74" t="s">
        <v>122</v>
      </c>
      <c r="E74" t="s">
        <v>466</v>
      </c>
      <c r="F74" t="s">
        <v>463</v>
      </c>
      <c r="G74" t="s">
        <v>101</v>
      </c>
      <c r="H74" s="65">
        <v>240092</v>
      </c>
      <c r="I74" s="65">
        <v>236.9</v>
      </c>
      <c r="J74" s="65">
        <v>0</v>
      </c>
      <c r="K74" s="65">
        <v>568.77794800000004</v>
      </c>
      <c r="L74" s="66">
        <v>4.4000000000000003E-3</v>
      </c>
      <c r="M74" s="66">
        <v>4.0000000000000001E-3</v>
      </c>
      <c r="N74" s="66">
        <v>1.5E-3</v>
      </c>
    </row>
    <row r="75" spans="1:14">
      <c r="A75" t="s">
        <v>467</v>
      </c>
      <c r="B75" t="s">
        <v>468</v>
      </c>
      <c r="C75" t="s">
        <v>99</v>
      </c>
      <c r="D75" t="s">
        <v>122</v>
      </c>
      <c r="E75" t="s">
        <v>469</v>
      </c>
      <c r="F75" t="s">
        <v>287</v>
      </c>
      <c r="G75" t="s">
        <v>101</v>
      </c>
      <c r="H75" s="65">
        <v>21403</v>
      </c>
      <c r="I75" s="65">
        <v>2067</v>
      </c>
      <c r="J75" s="65">
        <v>0</v>
      </c>
      <c r="K75" s="65">
        <v>442.40001000000001</v>
      </c>
      <c r="L75" s="66">
        <v>4.0000000000000002E-4</v>
      </c>
      <c r="M75" s="66">
        <v>3.0999999999999999E-3</v>
      </c>
      <c r="N75" s="66">
        <v>1.1999999999999999E-3</v>
      </c>
    </row>
    <row r="76" spans="1:14">
      <c r="A76" t="s">
        <v>470</v>
      </c>
      <c r="B76" t="s">
        <v>471</v>
      </c>
      <c r="C76" t="s">
        <v>99</v>
      </c>
      <c r="D76" t="s">
        <v>122</v>
      </c>
      <c r="E76" t="s">
        <v>472</v>
      </c>
      <c r="F76" t="s">
        <v>287</v>
      </c>
      <c r="G76" t="s">
        <v>101</v>
      </c>
      <c r="H76" s="65">
        <v>26441</v>
      </c>
      <c r="I76" s="65">
        <v>3294</v>
      </c>
      <c r="J76" s="65">
        <v>0</v>
      </c>
      <c r="K76" s="65">
        <v>870.96654000000001</v>
      </c>
      <c r="L76" s="66">
        <v>6.9999999999999999E-4</v>
      </c>
      <c r="M76" s="66">
        <v>6.1000000000000004E-3</v>
      </c>
      <c r="N76" s="66">
        <v>2.3E-3</v>
      </c>
    </row>
    <row r="77" spans="1:14">
      <c r="A77" t="s">
        <v>473</v>
      </c>
      <c r="B77" t="s">
        <v>474</v>
      </c>
      <c r="C77" t="s">
        <v>99</v>
      </c>
      <c r="D77" t="s">
        <v>122</v>
      </c>
      <c r="E77" t="s">
        <v>475</v>
      </c>
      <c r="F77" t="s">
        <v>307</v>
      </c>
      <c r="G77" t="s">
        <v>101</v>
      </c>
      <c r="H77" s="65">
        <v>21000</v>
      </c>
      <c r="I77" s="65">
        <v>9850</v>
      </c>
      <c r="J77" s="65">
        <v>0</v>
      </c>
      <c r="K77" s="65">
        <v>2068.5</v>
      </c>
      <c r="L77" s="66">
        <v>5.3E-3</v>
      </c>
      <c r="M77" s="66">
        <v>1.44E-2</v>
      </c>
      <c r="N77" s="66">
        <v>5.4000000000000003E-3</v>
      </c>
    </row>
    <row r="78" spans="1:14">
      <c r="A78" t="s">
        <v>476</v>
      </c>
      <c r="B78" t="s">
        <v>477</v>
      </c>
      <c r="C78" t="s">
        <v>99</v>
      </c>
      <c r="D78" t="s">
        <v>122</v>
      </c>
      <c r="E78" t="s">
        <v>478</v>
      </c>
      <c r="F78" t="s">
        <v>479</v>
      </c>
      <c r="G78" t="s">
        <v>101</v>
      </c>
      <c r="H78" s="65">
        <v>25000</v>
      </c>
      <c r="I78" s="65">
        <v>381.2</v>
      </c>
      <c r="J78" s="65">
        <v>0</v>
      </c>
      <c r="K78" s="65">
        <v>95.3</v>
      </c>
      <c r="L78" s="66">
        <v>6.1999999999999998E-3</v>
      </c>
      <c r="M78" s="66">
        <v>6.9999999999999999E-4</v>
      </c>
      <c r="N78" s="66">
        <v>2.9999999999999997E-4</v>
      </c>
    </row>
    <row r="79" spans="1:14">
      <c r="A79" t="s">
        <v>480</v>
      </c>
      <c r="B79" t="s">
        <v>481</v>
      </c>
      <c r="C79" t="s">
        <v>99</v>
      </c>
      <c r="D79" t="s">
        <v>122</v>
      </c>
      <c r="E79" t="s">
        <v>482</v>
      </c>
      <c r="F79" t="s">
        <v>479</v>
      </c>
      <c r="G79" t="s">
        <v>101</v>
      </c>
      <c r="H79" s="65">
        <v>40400</v>
      </c>
      <c r="I79" s="65">
        <v>571.5</v>
      </c>
      <c r="J79" s="65">
        <v>0</v>
      </c>
      <c r="K79" s="65">
        <v>230.886</v>
      </c>
      <c r="L79" s="66">
        <v>5.7999999999999996E-3</v>
      </c>
      <c r="M79" s="66">
        <v>1.6000000000000001E-3</v>
      </c>
      <c r="N79" s="66">
        <v>5.9999999999999995E-4</v>
      </c>
    </row>
    <row r="80" spans="1:14">
      <c r="A80" t="s">
        <v>483</v>
      </c>
      <c r="B80" t="s">
        <v>484</v>
      </c>
      <c r="C80" t="s">
        <v>99</v>
      </c>
      <c r="D80" t="s">
        <v>122</v>
      </c>
      <c r="E80" t="s">
        <v>485</v>
      </c>
      <c r="F80" t="s">
        <v>388</v>
      </c>
      <c r="G80" t="s">
        <v>101</v>
      </c>
      <c r="H80" s="65">
        <v>85723</v>
      </c>
      <c r="I80" s="65">
        <v>1525</v>
      </c>
      <c r="J80" s="65">
        <v>0</v>
      </c>
      <c r="K80" s="65">
        <v>1307.27575</v>
      </c>
      <c r="L80" s="66">
        <v>8.9999999999999998E-4</v>
      </c>
      <c r="M80" s="66">
        <v>9.1000000000000004E-3</v>
      </c>
      <c r="N80" s="66">
        <v>3.3999999999999998E-3</v>
      </c>
    </row>
    <row r="81" spans="1:14">
      <c r="A81" t="s">
        <v>486</v>
      </c>
      <c r="B81" t="s">
        <v>487</v>
      </c>
      <c r="C81" t="s">
        <v>99</v>
      </c>
      <c r="D81" t="s">
        <v>122</v>
      </c>
      <c r="E81" t="s">
        <v>488</v>
      </c>
      <c r="F81" t="s">
        <v>388</v>
      </c>
      <c r="G81" t="s">
        <v>101</v>
      </c>
      <c r="H81" s="65">
        <v>555399</v>
      </c>
      <c r="I81" s="65">
        <v>52.6</v>
      </c>
      <c r="J81" s="65">
        <v>0</v>
      </c>
      <c r="K81" s="65">
        <v>292.13987400000002</v>
      </c>
      <c r="L81" s="66">
        <v>2.5000000000000001E-3</v>
      </c>
      <c r="M81" s="66">
        <v>2E-3</v>
      </c>
      <c r="N81" s="66">
        <v>8.0000000000000004E-4</v>
      </c>
    </row>
    <row r="82" spans="1:14">
      <c r="A82" t="s">
        <v>489</v>
      </c>
      <c r="B82" t="s">
        <v>490</v>
      </c>
      <c r="C82" t="s">
        <v>99</v>
      </c>
      <c r="D82" t="s">
        <v>122</v>
      </c>
      <c r="E82" t="s">
        <v>491</v>
      </c>
      <c r="F82" t="s">
        <v>492</v>
      </c>
      <c r="G82" t="s">
        <v>101</v>
      </c>
      <c r="H82" s="65">
        <v>3172</v>
      </c>
      <c r="I82" s="65">
        <v>7030</v>
      </c>
      <c r="J82" s="65">
        <v>0</v>
      </c>
      <c r="K82" s="65">
        <v>222.99160000000001</v>
      </c>
      <c r="L82" s="66">
        <v>4.0000000000000002E-4</v>
      </c>
      <c r="M82" s="66">
        <v>1.6000000000000001E-3</v>
      </c>
      <c r="N82" s="66">
        <v>5.9999999999999995E-4</v>
      </c>
    </row>
    <row r="83" spans="1:14">
      <c r="A83" t="s">
        <v>493</v>
      </c>
      <c r="B83" t="s">
        <v>494</v>
      </c>
      <c r="C83" t="s">
        <v>99</v>
      </c>
      <c r="D83" t="s">
        <v>122</v>
      </c>
      <c r="E83" t="s">
        <v>495</v>
      </c>
      <c r="F83" t="s">
        <v>402</v>
      </c>
      <c r="G83" t="s">
        <v>101</v>
      </c>
      <c r="H83" s="65">
        <v>36277</v>
      </c>
      <c r="I83" s="65">
        <v>2294</v>
      </c>
      <c r="J83" s="65">
        <v>0</v>
      </c>
      <c r="K83" s="65">
        <v>832.19438000000002</v>
      </c>
      <c r="L83" s="66">
        <v>1.1000000000000001E-3</v>
      </c>
      <c r="M83" s="66">
        <v>5.7999999999999996E-3</v>
      </c>
      <c r="N83" s="66">
        <v>2.2000000000000001E-3</v>
      </c>
    </row>
    <row r="84" spans="1:14">
      <c r="A84" t="s">
        <v>496</v>
      </c>
      <c r="B84" t="s">
        <v>497</v>
      </c>
      <c r="C84" t="s">
        <v>99</v>
      </c>
      <c r="D84" t="s">
        <v>122</v>
      </c>
      <c r="E84" t="s">
        <v>498</v>
      </c>
      <c r="F84" t="s">
        <v>326</v>
      </c>
      <c r="G84" t="s">
        <v>101</v>
      </c>
      <c r="H84" s="65">
        <v>35285.300000000003</v>
      </c>
      <c r="I84" s="65">
        <v>669</v>
      </c>
      <c r="J84" s="65">
        <v>0</v>
      </c>
      <c r="K84" s="65">
        <v>236.05865700000001</v>
      </c>
      <c r="L84" s="66">
        <v>2.9999999999999997E-4</v>
      </c>
      <c r="M84" s="66">
        <v>1.6000000000000001E-3</v>
      </c>
      <c r="N84" s="66">
        <v>5.9999999999999995E-4</v>
      </c>
    </row>
    <row r="85" spans="1:14">
      <c r="A85" t="s">
        <v>499</v>
      </c>
      <c r="B85" t="s">
        <v>500</v>
      </c>
      <c r="C85" t="s">
        <v>99</v>
      </c>
      <c r="D85" t="s">
        <v>122</v>
      </c>
      <c r="E85" t="s">
        <v>501</v>
      </c>
      <c r="F85" t="s">
        <v>502</v>
      </c>
      <c r="G85" t="s">
        <v>101</v>
      </c>
      <c r="H85" s="65">
        <v>20543</v>
      </c>
      <c r="I85" s="65">
        <v>2108</v>
      </c>
      <c r="J85" s="65">
        <v>0</v>
      </c>
      <c r="K85" s="65">
        <v>433.04644000000002</v>
      </c>
      <c r="L85" s="66">
        <v>5.5999999999999999E-3</v>
      </c>
      <c r="M85" s="66">
        <v>3.0000000000000001E-3</v>
      </c>
      <c r="N85" s="66">
        <v>1.1000000000000001E-3</v>
      </c>
    </row>
    <row r="86" spans="1:14">
      <c r="A86" t="s">
        <v>503</v>
      </c>
      <c r="B86" t="s">
        <v>504</v>
      </c>
      <c r="C86" t="s">
        <v>99</v>
      </c>
      <c r="D86" t="s">
        <v>122</v>
      </c>
      <c r="E86" t="s">
        <v>505</v>
      </c>
      <c r="F86" t="s">
        <v>343</v>
      </c>
      <c r="G86" t="s">
        <v>101</v>
      </c>
      <c r="H86" s="65">
        <v>3627</v>
      </c>
      <c r="I86" s="65">
        <v>359</v>
      </c>
      <c r="J86" s="65">
        <v>0</v>
      </c>
      <c r="K86" s="65">
        <v>13.02093</v>
      </c>
      <c r="L86" s="66">
        <v>1E-4</v>
      </c>
      <c r="M86" s="66">
        <v>1E-4</v>
      </c>
      <c r="N86" s="66">
        <v>0</v>
      </c>
    </row>
    <row r="87" spans="1:14">
      <c r="A87" t="s">
        <v>506</v>
      </c>
      <c r="B87" t="s">
        <v>507</v>
      </c>
      <c r="C87" t="s">
        <v>99</v>
      </c>
      <c r="D87" t="s">
        <v>122</v>
      </c>
      <c r="E87" t="s">
        <v>508</v>
      </c>
      <c r="F87" t="s">
        <v>128</v>
      </c>
      <c r="G87" t="s">
        <v>101</v>
      </c>
      <c r="H87" s="65">
        <v>108000</v>
      </c>
      <c r="I87" s="65">
        <v>199</v>
      </c>
      <c r="J87" s="65">
        <v>0</v>
      </c>
      <c r="K87" s="65">
        <v>214.92</v>
      </c>
      <c r="L87" s="66">
        <v>2.9999999999999997E-4</v>
      </c>
      <c r="M87" s="66">
        <v>1.5E-3</v>
      </c>
      <c r="N87" s="66">
        <v>5.9999999999999995E-4</v>
      </c>
    </row>
    <row r="88" spans="1:14">
      <c r="A88" s="67" t="s">
        <v>509</v>
      </c>
      <c r="D88" s="14"/>
      <c r="E88" s="14"/>
      <c r="F88" s="14"/>
      <c r="H88" s="69">
        <v>0</v>
      </c>
      <c r="J88" s="69">
        <v>0</v>
      </c>
      <c r="K88" s="69">
        <v>0</v>
      </c>
      <c r="M88" s="68">
        <v>0</v>
      </c>
      <c r="N88" s="68">
        <v>0</v>
      </c>
    </row>
    <row r="89" spans="1:14">
      <c r="A89" t="s">
        <v>228</v>
      </c>
      <c r="B89" t="s">
        <v>228</v>
      </c>
      <c r="D89" s="14"/>
      <c r="E89" s="14"/>
      <c r="F89" t="s">
        <v>228</v>
      </c>
      <c r="G89" t="s">
        <v>228</v>
      </c>
      <c r="H89" s="65">
        <v>0</v>
      </c>
      <c r="I89" s="65">
        <v>0</v>
      </c>
      <c r="K89" s="65">
        <v>0</v>
      </c>
      <c r="L89" s="66">
        <v>0</v>
      </c>
      <c r="M89" s="66">
        <v>0</v>
      </c>
      <c r="N89" s="66">
        <v>0</v>
      </c>
    </row>
    <row r="90" spans="1:14">
      <c r="A90" s="67" t="s">
        <v>233</v>
      </c>
      <c r="D90" s="14"/>
      <c r="E90" s="14"/>
      <c r="F90" s="14"/>
      <c r="H90" s="69">
        <v>373647.88</v>
      </c>
      <c r="J90" s="69">
        <v>4.0868500000000001</v>
      </c>
      <c r="K90" s="69">
        <v>43807.934018385356</v>
      </c>
      <c r="M90" s="68">
        <v>0.30530000000000002</v>
      </c>
      <c r="N90" s="68">
        <v>0.1152</v>
      </c>
    </row>
    <row r="91" spans="1:14">
      <c r="A91" s="67" t="s">
        <v>258</v>
      </c>
      <c r="D91" s="14"/>
      <c r="E91" s="14"/>
      <c r="F91" s="14"/>
      <c r="H91" s="69">
        <v>303487.11</v>
      </c>
      <c r="J91" s="69">
        <v>0</v>
      </c>
      <c r="K91" s="69">
        <v>12571.31077593816</v>
      </c>
      <c r="M91" s="68">
        <v>8.7599999999999997E-2</v>
      </c>
      <c r="N91" s="68">
        <v>3.3000000000000002E-2</v>
      </c>
    </row>
    <row r="92" spans="1:14">
      <c r="A92" t="s">
        <v>510</v>
      </c>
      <c r="B92" t="s">
        <v>511</v>
      </c>
      <c r="C92" t="s">
        <v>512</v>
      </c>
      <c r="D92" t="s">
        <v>513</v>
      </c>
      <c r="E92" t="s">
        <v>514</v>
      </c>
      <c r="F92" t="s">
        <v>515</v>
      </c>
      <c r="G92" t="s">
        <v>105</v>
      </c>
      <c r="H92" s="65">
        <v>13375</v>
      </c>
      <c r="I92" s="65">
        <v>1064</v>
      </c>
      <c r="J92" s="65">
        <v>0</v>
      </c>
      <c r="K92" s="65">
        <v>459.51898999999997</v>
      </c>
      <c r="L92" s="66">
        <v>2.9999999999999997E-4</v>
      </c>
      <c r="M92" s="66">
        <v>3.2000000000000002E-3</v>
      </c>
      <c r="N92" s="66">
        <v>1.1999999999999999E-3</v>
      </c>
    </row>
    <row r="93" spans="1:14">
      <c r="A93" t="s">
        <v>516</v>
      </c>
      <c r="B93" t="s">
        <v>517</v>
      </c>
      <c r="C93" t="s">
        <v>512</v>
      </c>
      <c r="D93" t="s">
        <v>513</v>
      </c>
      <c r="E93" t="s">
        <v>518</v>
      </c>
      <c r="F93" t="s">
        <v>519</v>
      </c>
      <c r="G93" t="s">
        <v>105</v>
      </c>
      <c r="H93" s="65">
        <v>4049</v>
      </c>
      <c r="I93" s="65">
        <v>15945</v>
      </c>
      <c r="J93" s="65">
        <v>0</v>
      </c>
      <c r="K93" s="65">
        <v>2084.6845384500002</v>
      </c>
      <c r="L93" s="66">
        <v>1E-4</v>
      </c>
      <c r="M93" s="66">
        <v>1.4500000000000001E-2</v>
      </c>
      <c r="N93" s="66">
        <v>5.4999999999999997E-3</v>
      </c>
    </row>
    <row r="94" spans="1:14">
      <c r="A94" t="s">
        <v>520</v>
      </c>
      <c r="B94" t="s">
        <v>521</v>
      </c>
      <c r="C94" t="s">
        <v>522</v>
      </c>
      <c r="D94" t="s">
        <v>513</v>
      </c>
      <c r="E94" t="s">
        <v>523</v>
      </c>
      <c r="F94" t="s">
        <v>524</v>
      </c>
      <c r="G94" t="s">
        <v>105</v>
      </c>
      <c r="H94" s="65">
        <v>3795</v>
      </c>
      <c r="I94" s="65">
        <v>14474</v>
      </c>
      <c r="J94" s="65">
        <v>0</v>
      </c>
      <c r="K94" s="65">
        <v>1773.6519206999999</v>
      </c>
      <c r="L94" s="66">
        <v>1E-4</v>
      </c>
      <c r="M94" s="66">
        <v>1.24E-2</v>
      </c>
      <c r="N94" s="66">
        <v>4.7000000000000002E-3</v>
      </c>
    </row>
    <row r="95" spans="1:14">
      <c r="A95" t="s">
        <v>525</v>
      </c>
      <c r="B95" t="s">
        <v>526</v>
      </c>
      <c r="C95" t="s">
        <v>512</v>
      </c>
      <c r="D95" t="s">
        <v>513</v>
      </c>
      <c r="E95" t="s">
        <v>527</v>
      </c>
      <c r="F95" t="s">
        <v>528</v>
      </c>
      <c r="G95" t="s">
        <v>105</v>
      </c>
      <c r="H95" s="65">
        <v>144565</v>
      </c>
      <c r="I95" s="65">
        <v>468</v>
      </c>
      <c r="J95" s="65">
        <v>0</v>
      </c>
      <c r="K95" s="65">
        <v>2184.6258017999999</v>
      </c>
      <c r="L95" s="66">
        <v>2.9999999999999997E-4</v>
      </c>
      <c r="M95" s="66">
        <v>1.52E-2</v>
      </c>
      <c r="N95" s="66">
        <v>5.7000000000000002E-3</v>
      </c>
    </row>
    <row r="96" spans="1:14">
      <c r="A96" t="s">
        <v>529</v>
      </c>
      <c r="B96" t="s">
        <v>530</v>
      </c>
      <c r="C96" t="s">
        <v>522</v>
      </c>
      <c r="D96" t="s">
        <v>513</v>
      </c>
      <c r="E96" t="s">
        <v>531</v>
      </c>
      <c r="F96" t="s">
        <v>532</v>
      </c>
      <c r="G96" t="s">
        <v>105</v>
      </c>
      <c r="H96" s="65">
        <v>2167</v>
      </c>
      <c r="I96" s="65">
        <v>15782</v>
      </c>
      <c r="J96" s="65">
        <v>0</v>
      </c>
      <c r="K96" s="65">
        <v>1104.3048902600001</v>
      </c>
      <c r="L96" s="66">
        <v>1E-4</v>
      </c>
      <c r="M96" s="66">
        <v>7.7000000000000002E-3</v>
      </c>
      <c r="N96" s="66">
        <v>2.8999999999999998E-3</v>
      </c>
    </row>
    <row r="97" spans="1:14">
      <c r="A97" t="s">
        <v>533</v>
      </c>
      <c r="B97" t="s">
        <v>534</v>
      </c>
      <c r="C97" t="s">
        <v>512</v>
      </c>
      <c r="D97" t="s">
        <v>513</v>
      </c>
      <c r="E97" t="s">
        <v>535</v>
      </c>
      <c r="F97" t="s">
        <v>532</v>
      </c>
      <c r="G97" t="s">
        <v>105</v>
      </c>
      <c r="H97" s="65">
        <v>19165</v>
      </c>
      <c r="I97" s="65">
        <v>1733</v>
      </c>
      <c r="J97" s="65">
        <v>0</v>
      </c>
      <c r="K97" s="65">
        <v>1072.4459940500001</v>
      </c>
      <c r="L97" s="66">
        <v>5.9999999999999995E-4</v>
      </c>
      <c r="M97" s="66">
        <v>7.4999999999999997E-3</v>
      </c>
      <c r="N97" s="66">
        <v>2.8E-3</v>
      </c>
    </row>
    <row r="98" spans="1:14">
      <c r="A98" t="s">
        <v>536</v>
      </c>
      <c r="B98" t="s">
        <v>537</v>
      </c>
      <c r="C98" t="s">
        <v>512</v>
      </c>
      <c r="D98" t="s">
        <v>513</v>
      </c>
      <c r="E98" t="s">
        <v>538</v>
      </c>
      <c r="F98" t="s">
        <v>532</v>
      </c>
      <c r="G98" t="s">
        <v>105</v>
      </c>
      <c r="H98" s="65">
        <v>98522</v>
      </c>
      <c r="I98" s="65">
        <v>414.50200000000001</v>
      </c>
      <c r="J98" s="65">
        <v>0</v>
      </c>
      <c r="K98" s="65">
        <v>1318.64500756076</v>
      </c>
      <c r="L98" s="66">
        <v>4.0000000000000002E-4</v>
      </c>
      <c r="M98" s="66">
        <v>9.1999999999999998E-3</v>
      </c>
      <c r="N98" s="66">
        <v>3.5000000000000001E-3</v>
      </c>
    </row>
    <row r="99" spans="1:14">
      <c r="A99" t="s">
        <v>539</v>
      </c>
      <c r="B99" t="s">
        <v>540</v>
      </c>
      <c r="C99" t="s">
        <v>522</v>
      </c>
      <c r="D99" t="s">
        <v>541</v>
      </c>
      <c r="E99" t="s">
        <v>542</v>
      </c>
      <c r="F99" t="s">
        <v>532</v>
      </c>
      <c r="G99" t="s">
        <v>105</v>
      </c>
      <c r="H99" s="65">
        <v>14404.11</v>
      </c>
      <c r="I99" s="65">
        <v>846</v>
      </c>
      <c r="J99" s="65">
        <v>0</v>
      </c>
      <c r="K99" s="65">
        <v>393.48197026740002</v>
      </c>
      <c r="L99" s="66">
        <v>5.9999999999999995E-4</v>
      </c>
      <c r="M99" s="66">
        <v>2.7000000000000001E-3</v>
      </c>
      <c r="N99" s="66">
        <v>1E-3</v>
      </c>
    </row>
    <row r="100" spans="1:14">
      <c r="A100" t="s">
        <v>543</v>
      </c>
      <c r="B100" t="s">
        <v>544</v>
      </c>
      <c r="C100" t="s">
        <v>512</v>
      </c>
      <c r="D100" t="s">
        <v>513</v>
      </c>
      <c r="E100" t="s">
        <v>545</v>
      </c>
      <c r="F100" t="s">
        <v>532</v>
      </c>
      <c r="G100" t="s">
        <v>105</v>
      </c>
      <c r="H100" s="65">
        <v>3445</v>
      </c>
      <c r="I100" s="65">
        <v>19597</v>
      </c>
      <c r="J100" s="65">
        <v>0</v>
      </c>
      <c r="K100" s="65">
        <v>2179.95166285</v>
      </c>
      <c r="L100" s="66">
        <v>1E-4</v>
      </c>
      <c r="M100" s="66">
        <v>1.52E-2</v>
      </c>
      <c r="N100" s="66">
        <v>5.7000000000000002E-3</v>
      </c>
    </row>
    <row r="101" spans="1:14">
      <c r="A101" s="67" t="s">
        <v>259</v>
      </c>
      <c r="D101" s="14"/>
      <c r="E101" s="14"/>
      <c r="F101" s="14"/>
      <c r="H101" s="69">
        <v>70160.77</v>
      </c>
      <c r="J101" s="69">
        <v>4.0868500000000001</v>
      </c>
      <c r="K101" s="69">
        <v>31236.6232424472</v>
      </c>
      <c r="M101" s="68">
        <v>0.2177</v>
      </c>
      <c r="N101" s="68">
        <v>8.2100000000000006E-2</v>
      </c>
    </row>
    <row r="102" spans="1:14">
      <c r="A102" t="s">
        <v>546</v>
      </c>
      <c r="B102" t="s">
        <v>547</v>
      </c>
      <c r="C102" t="s">
        <v>522</v>
      </c>
      <c r="D102" t="s">
        <v>513</v>
      </c>
      <c r="E102" t="s">
        <v>548</v>
      </c>
      <c r="F102" t="s">
        <v>549</v>
      </c>
      <c r="G102" t="s">
        <v>105</v>
      </c>
      <c r="H102" s="65">
        <v>3252</v>
      </c>
      <c r="I102" s="65">
        <v>22275</v>
      </c>
      <c r="J102" s="65">
        <v>0</v>
      </c>
      <c r="K102" s="65">
        <v>2339.0327069999998</v>
      </c>
      <c r="L102" s="66">
        <v>0</v>
      </c>
      <c r="M102" s="66">
        <v>1.6299999999999999E-2</v>
      </c>
      <c r="N102" s="66">
        <v>6.1000000000000004E-3</v>
      </c>
    </row>
    <row r="103" spans="1:14">
      <c r="A103" t="s">
        <v>550</v>
      </c>
      <c r="B103" t="s">
        <v>551</v>
      </c>
      <c r="C103" t="s">
        <v>522</v>
      </c>
      <c r="D103" t="s">
        <v>513</v>
      </c>
      <c r="E103" t="s">
        <v>552</v>
      </c>
      <c r="F103" t="s">
        <v>519</v>
      </c>
      <c r="G103" t="s">
        <v>105</v>
      </c>
      <c r="H103" s="65">
        <v>6438</v>
      </c>
      <c r="I103" s="65">
        <v>6231</v>
      </c>
      <c r="J103" s="65">
        <v>0</v>
      </c>
      <c r="K103" s="65">
        <v>1295.3190976200001</v>
      </c>
      <c r="L103" s="66">
        <v>0</v>
      </c>
      <c r="M103" s="66">
        <v>8.9999999999999993E-3</v>
      </c>
      <c r="N103" s="66">
        <v>3.3999999999999998E-3</v>
      </c>
    </row>
    <row r="104" spans="1:14">
      <c r="A104" t="s">
        <v>553</v>
      </c>
      <c r="B104" t="s">
        <v>554</v>
      </c>
      <c r="C104" t="s">
        <v>522</v>
      </c>
      <c r="D104" t="s">
        <v>513</v>
      </c>
      <c r="E104" s="14"/>
      <c r="F104" t="s">
        <v>519</v>
      </c>
      <c r="G104" t="s">
        <v>105</v>
      </c>
      <c r="H104" s="65">
        <v>4414</v>
      </c>
      <c r="I104" s="65">
        <v>16150</v>
      </c>
      <c r="J104" s="65">
        <v>0</v>
      </c>
      <c r="K104" s="65">
        <v>2301.8281689999999</v>
      </c>
      <c r="L104" s="66">
        <v>0</v>
      </c>
      <c r="M104" s="66">
        <v>1.6E-2</v>
      </c>
      <c r="N104" s="66">
        <v>6.1000000000000004E-3</v>
      </c>
    </row>
    <row r="105" spans="1:14">
      <c r="A105" t="s">
        <v>555</v>
      </c>
      <c r="B105" t="s">
        <v>556</v>
      </c>
      <c r="C105" t="s">
        <v>99</v>
      </c>
      <c r="D105" t="s">
        <v>513</v>
      </c>
      <c r="E105" t="s">
        <v>557</v>
      </c>
      <c r="F105" t="s">
        <v>558</v>
      </c>
      <c r="G105" t="s">
        <v>105</v>
      </c>
      <c r="H105" s="65">
        <v>6638</v>
      </c>
      <c r="I105" s="65">
        <v>33939</v>
      </c>
      <c r="J105" s="65">
        <v>0</v>
      </c>
      <c r="K105" s="65">
        <v>7274.5198777799997</v>
      </c>
      <c r="L105" s="66">
        <v>0</v>
      </c>
      <c r="M105" s="66">
        <v>5.0700000000000002E-2</v>
      </c>
      <c r="N105" s="66">
        <v>1.9099999999999999E-2</v>
      </c>
    </row>
    <row r="106" spans="1:14">
      <c r="A106" s="77" t="s">
        <v>559</v>
      </c>
      <c r="B106" t="s">
        <v>560</v>
      </c>
      <c r="C106" t="s">
        <v>122</v>
      </c>
      <c r="D106" t="s">
        <v>513</v>
      </c>
      <c r="E106" t="s">
        <v>561</v>
      </c>
      <c r="F106" t="s">
        <v>562</v>
      </c>
      <c r="G106" t="s">
        <v>109</v>
      </c>
      <c r="H106" s="65">
        <v>14472.77</v>
      </c>
      <c r="I106" s="65">
        <v>313.5</v>
      </c>
      <c r="J106" s="65">
        <v>0</v>
      </c>
      <c r="K106" s="65">
        <v>169.51029243720001</v>
      </c>
      <c r="L106" s="66">
        <v>0</v>
      </c>
      <c r="M106" s="66">
        <v>1.1999999999999999E-3</v>
      </c>
      <c r="N106" s="66">
        <v>4.0000000000000002E-4</v>
      </c>
    </row>
    <row r="107" spans="1:14">
      <c r="A107" t="s">
        <v>563</v>
      </c>
      <c r="B107" t="s">
        <v>564</v>
      </c>
      <c r="C107" t="s">
        <v>565</v>
      </c>
      <c r="D107" t="s">
        <v>513</v>
      </c>
      <c r="E107" t="s">
        <v>566</v>
      </c>
      <c r="F107" t="s">
        <v>562</v>
      </c>
      <c r="G107" t="s">
        <v>112</v>
      </c>
      <c r="H107" s="65">
        <v>3044</v>
      </c>
      <c r="I107" s="65">
        <v>1460</v>
      </c>
      <c r="J107" s="65">
        <v>0</v>
      </c>
      <c r="K107" s="65">
        <v>192.85779479999999</v>
      </c>
      <c r="L107" s="66">
        <v>1E-4</v>
      </c>
      <c r="M107" s="66">
        <v>1.2999999999999999E-3</v>
      </c>
      <c r="N107" s="66">
        <v>5.0000000000000001E-4</v>
      </c>
    </row>
    <row r="108" spans="1:14">
      <c r="A108" s="77" t="s">
        <v>567</v>
      </c>
      <c r="B108" t="s">
        <v>568</v>
      </c>
      <c r="C108" t="s">
        <v>522</v>
      </c>
      <c r="D108" t="s">
        <v>513</v>
      </c>
      <c r="E108" t="s">
        <v>569</v>
      </c>
      <c r="F108" t="s">
        <v>570</v>
      </c>
      <c r="G108" t="s">
        <v>105</v>
      </c>
      <c r="H108" s="65">
        <v>4063</v>
      </c>
      <c r="I108" s="65">
        <v>11165</v>
      </c>
      <c r="J108" s="65">
        <v>4.0868500000000001</v>
      </c>
      <c r="K108" s="65">
        <v>1468.8708745500001</v>
      </c>
      <c r="L108" s="66">
        <v>0</v>
      </c>
      <c r="M108" s="66">
        <v>1.0200000000000001E-2</v>
      </c>
      <c r="N108" s="66">
        <v>3.8999999999999998E-3</v>
      </c>
    </row>
    <row r="109" spans="1:14">
      <c r="A109" t="s">
        <v>571</v>
      </c>
      <c r="B109" t="s">
        <v>572</v>
      </c>
      <c r="C109" t="s">
        <v>522</v>
      </c>
      <c r="D109" t="s">
        <v>513</v>
      </c>
      <c r="E109" t="s">
        <v>573</v>
      </c>
      <c r="F109" t="s">
        <v>532</v>
      </c>
      <c r="G109" t="s">
        <v>105</v>
      </c>
      <c r="H109" s="65">
        <v>1914</v>
      </c>
      <c r="I109" s="65">
        <v>14805</v>
      </c>
      <c r="J109" s="65">
        <v>0</v>
      </c>
      <c r="K109" s="65">
        <v>914.99430329999996</v>
      </c>
      <c r="L109" s="66">
        <v>0</v>
      </c>
      <c r="M109" s="66">
        <v>6.4000000000000003E-3</v>
      </c>
      <c r="N109" s="66">
        <v>2.3999999999999998E-3</v>
      </c>
    </row>
    <row r="110" spans="1:14">
      <c r="A110" t="s">
        <v>574</v>
      </c>
      <c r="B110" t="s">
        <v>575</v>
      </c>
      <c r="C110" t="s">
        <v>522</v>
      </c>
      <c r="D110" t="s">
        <v>513</v>
      </c>
      <c r="E110" t="s">
        <v>576</v>
      </c>
      <c r="F110" t="s">
        <v>532</v>
      </c>
      <c r="G110" t="s">
        <v>105</v>
      </c>
      <c r="H110" s="65">
        <v>3415</v>
      </c>
      <c r="I110" s="65">
        <v>28192</v>
      </c>
      <c r="J110" s="65">
        <v>0</v>
      </c>
      <c r="K110" s="65">
        <v>3108.7417071999998</v>
      </c>
      <c r="L110" s="66">
        <v>0</v>
      </c>
      <c r="M110" s="66">
        <v>2.1700000000000001E-2</v>
      </c>
      <c r="N110" s="66">
        <v>8.2000000000000007E-3</v>
      </c>
    </row>
    <row r="111" spans="1:14">
      <c r="A111" t="s">
        <v>577</v>
      </c>
      <c r="B111" t="s">
        <v>578</v>
      </c>
      <c r="C111" t="s">
        <v>122</v>
      </c>
      <c r="D111" t="s">
        <v>513</v>
      </c>
      <c r="E111" t="s">
        <v>579</v>
      </c>
      <c r="F111" t="s">
        <v>532</v>
      </c>
      <c r="G111" t="s">
        <v>105</v>
      </c>
      <c r="H111" s="65">
        <v>12509</v>
      </c>
      <c r="I111" s="65">
        <v>5925</v>
      </c>
      <c r="J111" s="65">
        <v>0</v>
      </c>
      <c r="K111" s="65">
        <v>2393.1999892499998</v>
      </c>
      <c r="L111" s="66">
        <v>0</v>
      </c>
      <c r="M111" s="66">
        <v>1.67E-2</v>
      </c>
      <c r="N111" s="66">
        <v>6.3E-3</v>
      </c>
    </row>
    <row r="112" spans="1:14">
      <c r="A112" t="s">
        <v>580</v>
      </c>
      <c r="B112" t="s">
        <v>581</v>
      </c>
      <c r="C112" t="s">
        <v>512</v>
      </c>
      <c r="D112" t="s">
        <v>513</v>
      </c>
      <c r="E112" t="s">
        <v>582</v>
      </c>
      <c r="F112" t="s">
        <v>532</v>
      </c>
      <c r="G112" t="s">
        <v>105</v>
      </c>
      <c r="H112" s="65">
        <v>9072</v>
      </c>
      <c r="I112" s="65">
        <v>6085</v>
      </c>
      <c r="J112" s="65">
        <v>0</v>
      </c>
      <c r="K112" s="65">
        <v>1782.5087447999999</v>
      </c>
      <c r="L112" s="66">
        <v>1E-4</v>
      </c>
      <c r="M112" s="66">
        <v>1.24E-2</v>
      </c>
      <c r="N112" s="66">
        <v>4.7000000000000002E-3</v>
      </c>
    </row>
    <row r="113" spans="1:14">
      <c r="A113" t="s">
        <v>583</v>
      </c>
      <c r="B113" t="s">
        <v>584</v>
      </c>
      <c r="C113" t="s">
        <v>522</v>
      </c>
      <c r="D113" t="s">
        <v>513</v>
      </c>
      <c r="E113" t="s">
        <v>585</v>
      </c>
      <c r="F113" t="s">
        <v>586</v>
      </c>
      <c r="G113" t="s">
        <v>105</v>
      </c>
      <c r="H113" s="65">
        <v>929</v>
      </c>
      <c r="I113" s="65">
        <v>266531</v>
      </c>
      <c r="J113" s="65">
        <v>0</v>
      </c>
      <c r="K113" s="65">
        <v>7995.2396847099999</v>
      </c>
      <c r="L113" s="66">
        <v>0</v>
      </c>
      <c r="M113" s="66">
        <v>5.57E-2</v>
      </c>
      <c r="N113" s="66">
        <v>2.1000000000000001E-2</v>
      </c>
    </row>
    <row r="114" spans="1:14">
      <c r="A114" s="77" t="s">
        <v>235</v>
      </c>
      <c r="D114" s="14"/>
      <c r="E114" s="14"/>
      <c r="F114" s="14"/>
    </row>
    <row r="115" spans="1:14">
      <c r="A115" s="77" t="s">
        <v>252</v>
      </c>
      <c r="D115" s="14"/>
      <c r="E115" s="14"/>
      <c r="F115" s="14"/>
    </row>
    <row r="116" spans="1:14">
      <c r="A116" s="77" t="s">
        <v>253</v>
      </c>
      <c r="D116" s="14"/>
      <c r="E116" s="14"/>
      <c r="F116" s="14"/>
    </row>
    <row r="117" spans="1:14">
      <c r="A117" s="77" t="s">
        <v>254</v>
      </c>
      <c r="D117" s="14"/>
      <c r="E117" s="14"/>
      <c r="F117" s="14"/>
    </row>
    <row r="118" spans="1:14">
      <c r="A118" s="77" t="s">
        <v>255</v>
      </c>
      <c r="D118" s="14"/>
      <c r="E118" s="14"/>
      <c r="F118" s="14"/>
    </row>
    <row r="119" spans="1:14" hidden="1">
      <c r="D119" s="14"/>
      <c r="E119" s="14"/>
      <c r="F119" s="14"/>
    </row>
    <row r="120" spans="1:14" hidden="1">
      <c r="D120" s="14"/>
      <c r="E120" s="14"/>
      <c r="F120" s="14"/>
    </row>
    <row r="121" spans="1:14" hidden="1">
      <c r="D121" s="14"/>
      <c r="E121" s="14"/>
      <c r="F121" s="14"/>
    </row>
    <row r="122" spans="1:14" hidden="1">
      <c r="D122" s="14"/>
      <c r="E122" s="14"/>
      <c r="F122" s="14"/>
    </row>
    <row r="123" spans="1:14" hidden="1">
      <c r="D123" s="14"/>
      <c r="E123" s="14"/>
      <c r="F123" s="14"/>
    </row>
    <row r="124" spans="1:14" hidden="1">
      <c r="D124" s="14"/>
      <c r="E124" s="14"/>
      <c r="F124" s="14"/>
    </row>
    <row r="125" spans="1:14" hidden="1">
      <c r="D125" s="14"/>
      <c r="E125" s="14"/>
      <c r="F125" s="14"/>
    </row>
    <row r="126" spans="1:14" hidden="1">
      <c r="D126" s="14"/>
      <c r="E126" s="14"/>
      <c r="F126" s="14"/>
    </row>
    <row r="127" spans="1:14" hidden="1">
      <c r="D127" s="14"/>
      <c r="E127" s="14"/>
      <c r="F127" s="14"/>
    </row>
    <row r="128" spans="1:14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A5" workbookViewId="0">
      <selection activeCell="A5" sqref="A5:M10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  <c r="B2" t="s">
        <v>197</v>
      </c>
    </row>
    <row r="3" spans="1:62">
      <c r="A3" s="2" t="s">
        <v>2</v>
      </c>
      <c r="B3" t="s">
        <v>198</v>
      </c>
    </row>
    <row r="4" spans="1:62">
      <c r="A4" s="2" t="s">
        <v>3</v>
      </c>
      <c r="B4" t="s">
        <v>199</v>
      </c>
    </row>
    <row r="5" spans="1:62" ht="26.25" customHeight="1">
      <c r="A5" s="78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  <c r="BJ5" s="16"/>
    </row>
    <row r="6" spans="1:62" ht="26.25" customHeight="1">
      <c r="A6" s="78" t="s">
        <v>193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7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1696760</v>
      </c>
      <c r="H10" s="7"/>
      <c r="I10" s="63">
        <v>62.212810159999997</v>
      </c>
      <c r="J10" s="63">
        <v>131882.80588971949</v>
      </c>
      <c r="K10" s="7"/>
      <c r="L10" s="64">
        <v>1</v>
      </c>
      <c r="M10" s="64">
        <v>0.34670000000000001</v>
      </c>
      <c r="N10" s="30"/>
      <c r="BG10" s="14"/>
      <c r="BH10" s="16"/>
      <c r="BJ10" s="14"/>
    </row>
    <row r="11" spans="1:62">
      <c r="A11" s="67" t="s">
        <v>202</v>
      </c>
      <c r="C11" s="14"/>
      <c r="D11" s="14"/>
      <c r="E11" s="14"/>
      <c r="F11" s="14"/>
      <c r="G11" s="69">
        <v>1174105</v>
      </c>
      <c r="I11" s="69">
        <v>0</v>
      </c>
      <c r="J11" s="69">
        <v>49693.096641999997</v>
      </c>
      <c r="L11" s="68">
        <v>0.37680000000000002</v>
      </c>
      <c r="M11" s="68">
        <v>0.13059999999999999</v>
      </c>
    </row>
    <row r="12" spans="1:62">
      <c r="A12" s="67" t="s">
        <v>587</v>
      </c>
      <c r="C12" s="14"/>
      <c r="D12" s="14"/>
      <c r="E12" s="14"/>
      <c r="F12" s="14"/>
      <c r="G12" s="69">
        <v>788710</v>
      </c>
      <c r="I12" s="69">
        <v>0</v>
      </c>
      <c r="J12" s="69">
        <v>18604.093811999999</v>
      </c>
      <c r="L12" s="68">
        <v>0.1411</v>
      </c>
      <c r="M12" s="68">
        <v>4.8899999999999999E-2</v>
      </c>
    </row>
    <row r="13" spans="1:62">
      <c r="A13" t="s">
        <v>588</v>
      </c>
      <c r="B13" t="s">
        <v>589</v>
      </c>
      <c r="C13" t="s">
        <v>99</v>
      </c>
      <c r="D13" t="s">
        <v>590</v>
      </c>
      <c r="E13" t="s">
        <v>591</v>
      </c>
      <c r="F13" t="s">
        <v>101</v>
      </c>
      <c r="G13" s="65">
        <v>408065</v>
      </c>
      <c r="H13" s="65">
        <v>1941</v>
      </c>
      <c r="I13" s="65">
        <v>0</v>
      </c>
      <c r="J13" s="65">
        <v>7920.5416500000001</v>
      </c>
      <c r="K13" s="66">
        <v>1.6000000000000001E-3</v>
      </c>
      <c r="L13" s="66">
        <v>6.0100000000000001E-2</v>
      </c>
      <c r="M13" s="66">
        <v>2.0799999999999999E-2</v>
      </c>
    </row>
    <row r="14" spans="1:62">
      <c r="A14" t="s">
        <v>592</v>
      </c>
      <c r="B14" t="s">
        <v>593</v>
      </c>
      <c r="C14" t="s">
        <v>99</v>
      </c>
      <c r="D14" t="s">
        <v>590</v>
      </c>
      <c r="E14" t="s">
        <v>591</v>
      </c>
      <c r="F14" t="s">
        <v>101</v>
      </c>
      <c r="G14" s="65">
        <v>53776</v>
      </c>
      <c r="H14" s="65">
        <v>995.2</v>
      </c>
      <c r="I14" s="65">
        <v>0</v>
      </c>
      <c r="J14" s="65">
        <v>535.17875200000003</v>
      </c>
      <c r="K14" s="66">
        <v>1E-3</v>
      </c>
      <c r="L14" s="66">
        <v>4.1000000000000003E-3</v>
      </c>
      <c r="M14" s="66">
        <v>1.4E-3</v>
      </c>
    </row>
    <row r="15" spans="1:62">
      <c r="A15" t="s">
        <v>594</v>
      </c>
      <c r="B15" t="s">
        <v>595</v>
      </c>
      <c r="C15" t="s">
        <v>99</v>
      </c>
      <c r="D15" t="s">
        <v>596</v>
      </c>
      <c r="E15" t="s">
        <v>591</v>
      </c>
      <c r="F15" t="s">
        <v>101</v>
      </c>
      <c r="G15" s="65">
        <v>212027</v>
      </c>
      <c r="H15" s="65">
        <v>2912</v>
      </c>
      <c r="I15" s="65">
        <v>0</v>
      </c>
      <c r="J15" s="65">
        <v>6174.22624</v>
      </c>
      <c r="K15" s="66">
        <v>4.1000000000000003E-3</v>
      </c>
      <c r="L15" s="66">
        <v>4.6800000000000001E-2</v>
      </c>
      <c r="M15" s="66">
        <v>1.6199999999999999E-2</v>
      </c>
    </row>
    <row r="16" spans="1:62">
      <c r="A16" t="s">
        <v>597</v>
      </c>
      <c r="B16" t="s">
        <v>598</v>
      </c>
      <c r="C16" t="s">
        <v>99</v>
      </c>
      <c r="D16" t="s">
        <v>599</v>
      </c>
      <c r="E16" t="s">
        <v>591</v>
      </c>
      <c r="F16" t="s">
        <v>101</v>
      </c>
      <c r="G16" s="65">
        <v>106987</v>
      </c>
      <c r="H16" s="65">
        <v>1791</v>
      </c>
      <c r="I16" s="65">
        <v>0</v>
      </c>
      <c r="J16" s="65">
        <v>1916.13717</v>
      </c>
      <c r="K16" s="66">
        <v>1E-4</v>
      </c>
      <c r="L16" s="66">
        <v>1.4500000000000001E-2</v>
      </c>
      <c r="M16" s="66">
        <v>5.0000000000000001E-3</v>
      </c>
    </row>
    <row r="17" spans="1:13">
      <c r="A17" t="s">
        <v>600</v>
      </c>
      <c r="B17" t="s">
        <v>601</v>
      </c>
      <c r="C17" t="s">
        <v>99</v>
      </c>
      <c r="D17" t="s">
        <v>602</v>
      </c>
      <c r="E17" t="s">
        <v>591</v>
      </c>
      <c r="F17" t="s">
        <v>101</v>
      </c>
      <c r="G17" s="65">
        <v>7855</v>
      </c>
      <c r="H17" s="65">
        <v>26200</v>
      </c>
      <c r="I17" s="65">
        <v>0</v>
      </c>
      <c r="J17" s="65">
        <v>2058.0100000000002</v>
      </c>
      <c r="K17" s="66">
        <v>2.5000000000000001E-3</v>
      </c>
      <c r="L17" s="66">
        <v>1.5599999999999999E-2</v>
      </c>
      <c r="M17" s="66">
        <v>5.4000000000000003E-3</v>
      </c>
    </row>
    <row r="18" spans="1:13">
      <c r="A18" s="67" t="s">
        <v>603</v>
      </c>
      <c r="C18" s="14"/>
      <c r="D18" s="14"/>
      <c r="E18" s="14"/>
      <c r="F18" s="14"/>
      <c r="G18" s="69">
        <v>385395</v>
      </c>
      <c r="I18" s="69">
        <v>0</v>
      </c>
      <c r="J18" s="69">
        <v>31089.002830000001</v>
      </c>
      <c r="L18" s="68">
        <v>0.23569999999999999</v>
      </c>
      <c r="M18" s="68">
        <v>8.1699999999999995E-2</v>
      </c>
    </row>
    <row r="19" spans="1:13">
      <c r="A19" t="s">
        <v>604</v>
      </c>
      <c r="B19" t="s">
        <v>605</v>
      </c>
      <c r="C19" t="s">
        <v>99</v>
      </c>
      <c r="D19" t="s">
        <v>590</v>
      </c>
      <c r="E19" t="s">
        <v>591</v>
      </c>
      <c r="F19" t="s">
        <v>101</v>
      </c>
      <c r="G19" s="65">
        <v>10628</v>
      </c>
      <c r="H19" s="65">
        <v>5062</v>
      </c>
      <c r="I19" s="65">
        <v>0</v>
      </c>
      <c r="J19" s="65">
        <v>537.98936000000003</v>
      </c>
      <c r="K19" s="66">
        <v>1E-4</v>
      </c>
      <c r="L19" s="66">
        <v>4.1000000000000003E-3</v>
      </c>
      <c r="M19" s="66">
        <v>1.4E-3</v>
      </c>
    </row>
    <row r="20" spans="1:13">
      <c r="A20" t="s">
        <v>606</v>
      </c>
      <c r="B20" t="s">
        <v>607</v>
      </c>
      <c r="C20" t="s">
        <v>99</v>
      </c>
      <c r="D20" t="s">
        <v>590</v>
      </c>
      <c r="E20" t="s">
        <v>591</v>
      </c>
      <c r="F20" t="s">
        <v>101</v>
      </c>
      <c r="G20" s="65">
        <v>89101</v>
      </c>
      <c r="H20" s="65">
        <v>4542</v>
      </c>
      <c r="I20" s="65">
        <v>0</v>
      </c>
      <c r="J20" s="65">
        <v>4046.9674199999999</v>
      </c>
      <c r="K20" s="66">
        <v>6.9999999999999999E-4</v>
      </c>
      <c r="L20" s="66">
        <v>3.0700000000000002E-2</v>
      </c>
      <c r="M20" s="66">
        <v>1.06E-2</v>
      </c>
    </row>
    <row r="21" spans="1:13">
      <c r="A21" t="s">
        <v>608</v>
      </c>
      <c r="B21" t="s">
        <v>609</v>
      </c>
      <c r="C21" t="s">
        <v>99</v>
      </c>
      <c r="D21" t="s">
        <v>610</v>
      </c>
      <c r="E21" t="s">
        <v>591</v>
      </c>
      <c r="F21" t="s">
        <v>101</v>
      </c>
      <c r="G21" s="65">
        <v>56969</v>
      </c>
      <c r="H21" s="65">
        <v>7156</v>
      </c>
      <c r="I21" s="65">
        <v>0</v>
      </c>
      <c r="J21" s="65">
        <v>4076.7016400000002</v>
      </c>
      <c r="K21" s="66">
        <v>5.7000000000000002E-3</v>
      </c>
      <c r="L21" s="66">
        <v>3.09E-2</v>
      </c>
      <c r="M21" s="66">
        <v>1.0699999999999999E-2</v>
      </c>
    </row>
    <row r="22" spans="1:13">
      <c r="A22" t="s">
        <v>611</v>
      </c>
      <c r="B22" t="s">
        <v>612</v>
      </c>
      <c r="C22" t="s">
        <v>99</v>
      </c>
      <c r="D22" t="s">
        <v>599</v>
      </c>
      <c r="E22" t="s">
        <v>591</v>
      </c>
      <c r="F22" t="s">
        <v>101</v>
      </c>
      <c r="G22" s="65">
        <v>21517</v>
      </c>
      <c r="H22" s="65">
        <v>14040</v>
      </c>
      <c r="I22" s="65">
        <v>0</v>
      </c>
      <c r="J22" s="65">
        <v>3020.9868000000001</v>
      </c>
      <c r="K22" s="66">
        <v>1.1000000000000001E-3</v>
      </c>
      <c r="L22" s="66">
        <v>2.29E-2</v>
      </c>
      <c r="M22" s="66">
        <v>7.9000000000000008E-3</v>
      </c>
    </row>
    <row r="23" spans="1:13">
      <c r="A23" t="s">
        <v>613</v>
      </c>
      <c r="B23" t="s">
        <v>614</v>
      </c>
      <c r="C23" t="s">
        <v>99</v>
      </c>
      <c r="D23" t="s">
        <v>599</v>
      </c>
      <c r="E23" t="s">
        <v>591</v>
      </c>
      <c r="F23" t="s">
        <v>101</v>
      </c>
      <c r="G23" s="65">
        <v>107019</v>
      </c>
      <c r="H23" s="65">
        <v>7239</v>
      </c>
      <c r="I23" s="65">
        <v>0</v>
      </c>
      <c r="J23" s="65">
        <v>7747.1054100000001</v>
      </c>
      <c r="K23" s="66">
        <v>1.1000000000000001E-3</v>
      </c>
      <c r="L23" s="66">
        <v>5.8700000000000002E-2</v>
      </c>
      <c r="M23" s="66">
        <v>2.0400000000000001E-2</v>
      </c>
    </row>
    <row r="24" spans="1:13">
      <c r="A24" t="s">
        <v>615</v>
      </c>
      <c r="B24" t="s">
        <v>616</v>
      </c>
      <c r="C24" t="s">
        <v>99</v>
      </c>
      <c r="D24" t="s">
        <v>599</v>
      </c>
      <c r="E24" t="s">
        <v>591</v>
      </c>
      <c r="F24" t="s">
        <v>101</v>
      </c>
      <c r="G24" s="65">
        <v>28335</v>
      </c>
      <c r="H24" s="65">
        <v>13680</v>
      </c>
      <c r="I24" s="65">
        <v>0</v>
      </c>
      <c r="J24" s="65">
        <v>3876.2280000000001</v>
      </c>
      <c r="K24" s="66">
        <v>2.9999999999999997E-4</v>
      </c>
      <c r="L24" s="66">
        <v>2.9399999999999999E-2</v>
      </c>
      <c r="M24" s="66">
        <v>1.0200000000000001E-2</v>
      </c>
    </row>
    <row r="25" spans="1:13">
      <c r="A25" t="s">
        <v>617</v>
      </c>
      <c r="B25" t="s">
        <v>618</v>
      </c>
      <c r="C25" t="s">
        <v>99</v>
      </c>
      <c r="D25" t="s">
        <v>602</v>
      </c>
      <c r="E25" t="s">
        <v>591</v>
      </c>
      <c r="F25" t="s">
        <v>101</v>
      </c>
      <c r="G25" s="65">
        <v>7570</v>
      </c>
      <c r="H25" s="65">
        <v>9622</v>
      </c>
      <c r="I25" s="65">
        <v>0</v>
      </c>
      <c r="J25" s="65">
        <v>728.3854</v>
      </c>
      <c r="K25" s="66">
        <v>2.3999999999999998E-3</v>
      </c>
      <c r="L25" s="66">
        <v>5.4999999999999997E-3</v>
      </c>
      <c r="M25" s="66">
        <v>1.9E-3</v>
      </c>
    </row>
    <row r="26" spans="1:13">
      <c r="A26" t="s">
        <v>619</v>
      </c>
      <c r="B26" t="s">
        <v>620</v>
      </c>
      <c r="C26" t="s">
        <v>99</v>
      </c>
      <c r="D26" t="s">
        <v>602</v>
      </c>
      <c r="E26" t="s">
        <v>591</v>
      </c>
      <c r="F26" t="s">
        <v>101</v>
      </c>
      <c r="G26" s="65">
        <v>18189</v>
      </c>
      <c r="H26" s="65">
        <v>3765</v>
      </c>
      <c r="I26" s="65">
        <v>0</v>
      </c>
      <c r="J26" s="65">
        <v>684.81584999999995</v>
      </c>
      <c r="K26" s="66">
        <v>5.0000000000000001E-4</v>
      </c>
      <c r="L26" s="66">
        <v>5.1999999999999998E-3</v>
      </c>
      <c r="M26" s="66">
        <v>1.8E-3</v>
      </c>
    </row>
    <row r="27" spans="1:13">
      <c r="A27" t="s">
        <v>621</v>
      </c>
      <c r="B27" t="s">
        <v>622</v>
      </c>
      <c r="C27" t="s">
        <v>99</v>
      </c>
      <c r="D27" t="s">
        <v>602</v>
      </c>
      <c r="E27" t="s">
        <v>591</v>
      </c>
      <c r="F27" t="s">
        <v>105</v>
      </c>
      <c r="G27" s="65">
        <v>5655</v>
      </c>
      <c r="H27" s="65">
        <v>45880</v>
      </c>
      <c r="I27" s="65">
        <v>0</v>
      </c>
      <c r="J27" s="65">
        <v>2594.5140000000001</v>
      </c>
      <c r="K27" s="66">
        <v>4.0000000000000002E-4</v>
      </c>
      <c r="L27" s="66">
        <v>1.9699999999999999E-2</v>
      </c>
      <c r="M27" s="66">
        <v>6.7999999999999996E-3</v>
      </c>
    </row>
    <row r="28" spans="1:13">
      <c r="A28" t="s">
        <v>623</v>
      </c>
      <c r="B28" t="s">
        <v>624</v>
      </c>
      <c r="C28" t="s">
        <v>99</v>
      </c>
      <c r="D28" t="s">
        <v>602</v>
      </c>
      <c r="E28" t="s">
        <v>591</v>
      </c>
      <c r="F28" t="s">
        <v>101</v>
      </c>
      <c r="G28" s="65">
        <v>22155</v>
      </c>
      <c r="H28" s="65">
        <v>4523</v>
      </c>
      <c r="I28" s="65">
        <v>0</v>
      </c>
      <c r="J28" s="65">
        <v>1002.07065</v>
      </c>
      <c r="K28" s="66">
        <v>2.0000000000000001E-4</v>
      </c>
      <c r="L28" s="66">
        <v>7.6E-3</v>
      </c>
      <c r="M28" s="66">
        <v>2.5999999999999999E-3</v>
      </c>
    </row>
    <row r="29" spans="1:13">
      <c r="A29" t="s">
        <v>625</v>
      </c>
      <c r="B29" t="s">
        <v>626</v>
      </c>
      <c r="C29" t="s">
        <v>99</v>
      </c>
      <c r="D29" t="s">
        <v>602</v>
      </c>
      <c r="E29" t="s">
        <v>591</v>
      </c>
      <c r="F29" t="s">
        <v>101</v>
      </c>
      <c r="G29" s="65">
        <v>18257</v>
      </c>
      <c r="H29" s="65">
        <v>15190</v>
      </c>
      <c r="I29" s="65">
        <v>0</v>
      </c>
      <c r="J29" s="65">
        <v>2773.2383</v>
      </c>
      <c r="K29" s="66">
        <v>4.0000000000000002E-4</v>
      </c>
      <c r="L29" s="66">
        <v>2.1000000000000001E-2</v>
      </c>
      <c r="M29" s="66">
        <v>7.3000000000000001E-3</v>
      </c>
    </row>
    <row r="30" spans="1:13">
      <c r="A30" s="67" t="s">
        <v>627</v>
      </c>
      <c r="C30" s="14"/>
      <c r="D30" s="14"/>
      <c r="E30" s="14"/>
      <c r="F30" s="14"/>
      <c r="G30" s="69">
        <v>0</v>
      </c>
      <c r="I30" s="69">
        <v>0</v>
      </c>
      <c r="J30" s="69">
        <v>0</v>
      </c>
      <c r="L30" s="68">
        <v>0</v>
      </c>
      <c r="M30" s="68">
        <v>0</v>
      </c>
    </row>
    <row r="31" spans="1:13">
      <c r="A31" t="s">
        <v>228</v>
      </c>
      <c r="B31" t="s">
        <v>228</v>
      </c>
      <c r="C31" s="14"/>
      <c r="D31" s="14"/>
      <c r="E31" t="s">
        <v>228</v>
      </c>
      <c r="F31" t="s">
        <v>228</v>
      </c>
      <c r="G31" s="65">
        <v>0</v>
      </c>
      <c r="H31" s="65">
        <v>0</v>
      </c>
      <c r="J31" s="65">
        <v>0</v>
      </c>
      <c r="K31" s="66">
        <v>0</v>
      </c>
      <c r="L31" s="66">
        <v>0</v>
      </c>
      <c r="M31" s="66">
        <v>0</v>
      </c>
    </row>
    <row r="32" spans="1:13">
      <c r="A32" s="67" t="s">
        <v>628</v>
      </c>
      <c r="C32" s="14"/>
      <c r="D32" s="14"/>
      <c r="E32" s="14"/>
      <c r="F32" s="14"/>
      <c r="G32" s="69">
        <v>0</v>
      </c>
      <c r="I32" s="69">
        <v>0</v>
      </c>
      <c r="J32" s="69">
        <v>0</v>
      </c>
      <c r="L32" s="68">
        <v>0</v>
      </c>
      <c r="M32" s="68">
        <v>0</v>
      </c>
    </row>
    <row r="33" spans="1:13">
      <c r="A33" t="s">
        <v>228</v>
      </c>
      <c r="B33" t="s">
        <v>228</v>
      </c>
      <c r="C33" s="14"/>
      <c r="D33" s="14"/>
      <c r="E33" t="s">
        <v>228</v>
      </c>
      <c r="F33" t="s">
        <v>228</v>
      </c>
      <c r="G33" s="65">
        <v>0</v>
      </c>
      <c r="H33" s="65">
        <v>0</v>
      </c>
      <c r="J33" s="65">
        <v>0</v>
      </c>
      <c r="K33" s="66">
        <v>0</v>
      </c>
      <c r="L33" s="66">
        <v>0</v>
      </c>
      <c r="M33" s="66">
        <v>0</v>
      </c>
    </row>
    <row r="34" spans="1:13">
      <c r="A34" s="67" t="s">
        <v>260</v>
      </c>
      <c r="C34" s="14"/>
      <c r="D34" s="14"/>
      <c r="E34" s="14"/>
      <c r="F34" s="14"/>
      <c r="G34" s="69">
        <v>0</v>
      </c>
      <c r="I34" s="69">
        <v>0</v>
      </c>
      <c r="J34" s="69">
        <v>0</v>
      </c>
      <c r="L34" s="68">
        <v>0</v>
      </c>
      <c r="M34" s="68">
        <v>0</v>
      </c>
    </row>
    <row r="35" spans="1:13">
      <c r="A35" t="s">
        <v>228</v>
      </c>
      <c r="B35" t="s">
        <v>228</v>
      </c>
      <c r="C35" s="14"/>
      <c r="D35" s="14"/>
      <c r="E35" t="s">
        <v>228</v>
      </c>
      <c r="F35" t="s">
        <v>228</v>
      </c>
      <c r="G35" s="65">
        <v>0</v>
      </c>
      <c r="H35" s="65">
        <v>0</v>
      </c>
      <c r="J35" s="65">
        <v>0</v>
      </c>
      <c r="K35" s="66">
        <v>0</v>
      </c>
      <c r="L35" s="66">
        <v>0</v>
      </c>
      <c r="M35" s="66">
        <v>0</v>
      </c>
    </row>
    <row r="36" spans="1:13">
      <c r="A36" s="67" t="s">
        <v>629</v>
      </c>
      <c r="C36" s="14"/>
      <c r="D36" s="14"/>
      <c r="E36" s="14"/>
      <c r="F36" s="14"/>
      <c r="G36" s="69">
        <v>0</v>
      </c>
      <c r="I36" s="69">
        <v>0</v>
      </c>
      <c r="J36" s="69">
        <v>0</v>
      </c>
      <c r="L36" s="68">
        <v>0</v>
      </c>
      <c r="M36" s="68">
        <v>0</v>
      </c>
    </row>
    <row r="37" spans="1:13">
      <c r="A37" t="s">
        <v>228</v>
      </c>
      <c r="B37" t="s">
        <v>228</v>
      </c>
      <c r="C37" s="14"/>
      <c r="D37" s="14"/>
      <c r="E37" t="s">
        <v>228</v>
      </c>
      <c r="F37" t="s">
        <v>228</v>
      </c>
      <c r="G37" s="65">
        <v>0</v>
      </c>
      <c r="H37" s="65">
        <v>0</v>
      </c>
      <c r="J37" s="65">
        <v>0</v>
      </c>
      <c r="K37" s="66">
        <v>0</v>
      </c>
      <c r="L37" s="66">
        <v>0</v>
      </c>
      <c r="M37" s="66">
        <v>0</v>
      </c>
    </row>
    <row r="38" spans="1:13">
      <c r="A38" s="67" t="s">
        <v>233</v>
      </c>
      <c r="C38" s="14"/>
      <c r="D38" s="14"/>
      <c r="E38" s="14"/>
      <c r="F38" s="14"/>
      <c r="G38" s="69">
        <v>522655</v>
      </c>
      <c r="I38" s="69">
        <v>62.212810159999997</v>
      </c>
      <c r="J38" s="69">
        <v>82189.709247719496</v>
      </c>
      <c r="L38" s="68">
        <v>0.62319999999999998</v>
      </c>
      <c r="M38" s="68">
        <v>0.216</v>
      </c>
    </row>
    <row r="39" spans="1:13">
      <c r="A39" s="67" t="s">
        <v>630</v>
      </c>
      <c r="C39" s="14"/>
      <c r="D39" s="14"/>
      <c r="E39" s="14"/>
      <c r="F39" s="14"/>
      <c r="G39" s="69">
        <v>522655</v>
      </c>
      <c r="I39" s="69">
        <v>62.212810159999997</v>
      </c>
      <c r="J39" s="69">
        <v>82189.709247719496</v>
      </c>
      <c r="L39" s="68">
        <v>0.62319999999999998</v>
      </c>
      <c r="M39" s="68">
        <v>0.216</v>
      </c>
    </row>
    <row r="40" spans="1:13">
      <c r="A40" t="s">
        <v>631</v>
      </c>
      <c r="B40" t="s">
        <v>632</v>
      </c>
      <c r="C40" t="s">
        <v>633</v>
      </c>
      <c r="D40" t="s">
        <v>634</v>
      </c>
      <c r="E40" t="s">
        <v>635</v>
      </c>
      <c r="F40" t="s">
        <v>109</v>
      </c>
      <c r="G40" s="65">
        <v>3017</v>
      </c>
      <c r="H40" s="65">
        <v>12950</v>
      </c>
      <c r="I40" s="65">
        <v>0</v>
      </c>
      <c r="J40" s="65">
        <v>1459.6608040000001</v>
      </c>
      <c r="K40" s="66">
        <v>0</v>
      </c>
      <c r="L40" s="66">
        <v>1.11E-2</v>
      </c>
      <c r="M40" s="66">
        <v>3.8E-3</v>
      </c>
    </row>
    <row r="41" spans="1:13">
      <c r="A41" t="s">
        <v>636</v>
      </c>
      <c r="B41" t="s">
        <v>637</v>
      </c>
      <c r="C41" t="s">
        <v>522</v>
      </c>
      <c r="D41" t="s">
        <v>634</v>
      </c>
      <c r="E41" t="s">
        <v>635</v>
      </c>
      <c r="F41" t="s">
        <v>105</v>
      </c>
      <c r="G41" s="65">
        <v>2335</v>
      </c>
      <c r="H41" s="65">
        <v>21875</v>
      </c>
      <c r="I41" s="65">
        <v>0</v>
      </c>
      <c r="J41" s="65">
        <v>1649.3126562499999</v>
      </c>
      <c r="K41" s="66">
        <v>0</v>
      </c>
      <c r="L41" s="66">
        <v>1.2500000000000001E-2</v>
      </c>
      <c r="M41" s="66">
        <v>4.3E-3</v>
      </c>
    </row>
    <row r="42" spans="1:13">
      <c r="A42" t="s">
        <v>638</v>
      </c>
      <c r="B42" t="s">
        <v>639</v>
      </c>
      <c r="C42" t="s">
        <v>522</v>
      </c>
      <c r="D42" t="s">
        <v>640</v>
      </c>
      <c r="E42" t="s">
        <v>635</v>
      </c>
      <c r="F42" t="s">
        <v>105</v>
      </c>
      <c r="G42" s="65">
        <v>38159</v>
      </c>
      <c r="H42" s="65">
        <v>6388</v>
      </c>
      <c r="I42" s="65">
        <v>0</v>
      </c>
      <c r="J42" s="65">
        <v>7871.0004546800001</v>
      </c>
      <c r="K42" s="66">
        <v>0</v>
      </c>
      <c r="L42" s="66">
        <v>5.9700000000000003E-2</v>
      </c>
      <c r="M42" s="66">
        <v>2.07E-2</v>
      </c>
    </row>
    <row r="43" spans="1:13">
      <c r="A43" t="s">
        <v>641</v>
      </c>
      <c r="B43" t="s">
        <v>642</v>
      </c>
      <c r="C43" t="s">
        <v>122</v>
      </c>
      <c r="D43" t="s">
        <v>643</v>
      </c>
      <c r="E43" t="s">
        <v>591</v>
      </c>
      <c r="F43" t="s">
        <v>105</v>
      </c>
      <c r="G43" s="65">
        <v>25326</v>
      </c>
      <c r="H43" s="65">
        <v>1965</v>
      </c>
      <c r="I43" s="65">
        <v>0</v>
      </c>
      <c r="J43" s="65">
        <v>1606.9309011</v>
      </c>
      <c r="K43" s="66">
        <v>0</v>
      </c>
      <c r="L43" s="66">
        <v>1.2200000000000001E-2</v>
      </c>
      <c r="M43" s="66">
        <v>4.1999999999999997E-3</v>
      </c>
    </row>
    <row r="44" spans="1:13">
      <c r="A44" t="s">
        <v>644</v>
      </c>
      <c r="B44" t="s">
        <v>645</v>
      </c>
      <c r="C44" t="s">
        <v>522</v>
      </c>
      <c r="D44" t="s">
        <v>646</v>
      </c>
      <c r="E44" t="s">
        <v>591</v>
      </c>
      <c r="F44" t="s">
        <v>105</v>
      </c>
      <c r="G44" s="65">
        <v>1852</v>
      </c>
      <c r="H44" s="65">
        <v>44587</v>
      </c>
      <c r="I44" s="65">
        <v>0</v>
      </c>
      <c r="J44" s="65">
        <v>2666.35075396</v>
      </c>
      <c r="K44" s="66">
        <v>0</v>
      </c>
      <c r="L44" s="66">
        <v>2.0199999999999999E-2</v>
      </c>
      <c r="M44" s="66">
        <v>7.0000000000000001E-3</v>
      </c>
    </row>
    <row r="45" spans="1:13">
      <c r="A45" t="s">
        <v>647</v>
      </c>
      <c r="B45" t="s">
        <v>648</v>
      </c>
      <c r="C45" t="s">
        <v>122</v>
      </c>
      <c r="D45" t="s">
        <v>649</v>
      </c>
      <c r="E45" t="s">
        <v>591</v>
      </c>
      <c r="F45" t="s">
        <v>105</v>
      </c>
      <c r="G45" s="65">
        <v>8087</v>
      </c>
      <c r="H45" s="65">
        <v>2541</v>
      </c>
      <c r="I45" s="65">
        <v>0</v>
      </c>
      <c r="J45" s="65">
        <v>663.52937342999996</v>
      </c>
      <c r="K45" s="66">
        <v>0</v>
      </c>
      <c r="L45" s="66">
        <v>5.0000000000000001E-3</v>
      </c>
      <c r="M45" s="66">
        <v>1.6999999999999999E-3</v>
      </c>
    </row>
    <row r="46" spans="1:13">
      <c r="A46" t="s">
        <v>650</v>
      </c>
      <c r="B46" t="s">
        <v>651</v>
      </c>
      <c r="C46" t="s">
        <v>512</v>
      </c>
      <c r="D46" t="s">
        <v>649</v>
      </c>
      <c r="E46" t="s">
        <v>591</v>
      </c>
      <c r="F46" t="s">
        <v>105</v>
      </c>
      <c r="G46" s="65">
        <v>4949</v>
      </c>
      <c r="H46" s="65">
        <v>2928</v>
      </c>
      <c r="I46" s="65">
        <v>0</v>
      </c>
      <c r="J46" s="65">
        <v>467.90379888000001</v>
      </c>
      <c r="K46" s="66">
        <v>0</v>
      </c>
      <c r="L46" s="66">
        <v>3.5000000000000001E-3</v>
      </c>
      <c r="M46" s="66">
        <v>1.1999999999999999E-3</v>
      </c>
    </row>
    <row r="47" spans="1:13">
      <c r="A47" t="s">
        <v>652</v>
      </c>
      <c r="B47" t="s">
        <v>653</v>
      </c>
      <c r="C47" t="s">
        <v>512</v>
      </c>
      <c r="D47" t="s">
        <v>649</v>
      </c>
      <c r="E47" t="s">
        <v>591</v>
      </c>
      <c r="F47" t="s">
        <v>105</v>
      </c>
      <c r="G47" s="65">
        <v>5948</v>
      </c>
      <c r="H47" s="65">
        <v>1772</v>
      </c>
      <c r="I47" s="65">
        <v>0</v>
      </c>
      <c r="J47" s="65">
        <v>340.33195024000003</v>
      </c>
      <c r="K47" s="66">
        <v>0</v>
      </c>
      <c r="L47" s="66">
        <v>2.5999999999999999E-3</v>
      </c>
      <c r="M47" s="66">
        <v>8.9999999999999998E-4</v>
      </c>
    </row>
    <row r="48" spans="1:13">
      <c r="A48" t="s">
        <v>654</v>
      </c>
      <c r="B48" t="s">
        <v>655</v>
      </c>
      <c r="C48" t="s">
        <v>522</v>
      </c>
      <c r="D48" t="s">
        <v>656</v>
      </c>
      <c r="E48" t="s">
        <v>591</v>
      </c>
      <c r="F48" t="s">
        <v>105</v>
      </c>
      <c r="G48" s="65">
        <v>6043</v>
      </c>
      <c r="H48" s="65">
        <v>6578</v>
      </c>
      <c r="I48" s="65">
        <v>0</v>
      </c>
      <c r="J48" s="65">
        <v>1283.5550756600001</v>
      </c>
      <c r="K48" s="66">
        <v>0</v>
      </c>
      <c r="L48" s="66">
        <v>9.7000000000000003E-3</v>
      </c>
      <c r="M48" s="66">
        <v>3.3999999999999998E-3</v>
      </c>
    </row>
    <row r="49" spans="1:13">
      <c r="A49" t="s">
        <v>657</v>
      </c>
      <c r="B49" t="s">
        <v>658</v>
      </c>
      <c r="C49" t="s">
        <v>512</v>
      </c>
      <c r="D49" t="s">
        <v>656</v>
      </c>
      <c r="E49" t="s">
        <v>591</v>
      </c>
      <c r="F49" t="s">
        <v>105</v>
      </c>
      <c r="G49" s="65">
        <v>5451</v>
      </c>
      <c r="H49" s="65">
        <v>35796</v>
      </c>
      <c r="I49" s="65">
        <v>15.6875</v>
      </c>
      <c r="J49" s="65">
        <v>6316.24133084</v>
      </c>
      <c r="K49" s="66">
        <v>0</v>
      </c>
      <c r="L49" s="66">
        <v>4.7899999999999998E-2</v>
      </c>
      <c r="M49" s="66">
        <v>1.66E-2</v>
      </c>
    </row>
    <row r="50" spans="1:13">
      <c r="A50" t="s">
        <v>659</v>
      </c>
      <c r="B50" t="s">
        <v>660</v>
      </c>
      <c r="C50" t="s">
        <v>122</v>
      </c>
      <c r="D50" t="s">
        <v>634</v>
      </c>
      <c r="E50" t="s">
        <v>591</v>
      </c>
      <c r="F50" t="s">
        <v>105</v>
      </c>
      <c r="G50" s="65">
        <v>26144</v>
      </c>
      <c r="H50" s="65">
        <v>3893</v>
      </c>
      <c r="I50" s="65">
        <v>0</v>
      </c>
      <c r="J50" s="65">
        <v>3286.43073568</v>
      </c>
      <c r="K50" s="66">
        <v>0</v>
      </c>
      <c r="L50" s="66">
        <v>2.4899999999999999E-2</v>
      </c>
      <c r="M50" s="66">
        <v>8.6E-3</v>
      </c>
    </row>
    <row r="51" spans="1:13">
      <c r="A51" t="s">
        <v>661</v>
      </c>
      <c r="B51" t="s">
        <v>662</v>
      </c>
      <c r="C51" t="s">
        <v>633</v>
      </c>
      <c r="D51" t="s">
        <v>634</v>
      </c>
      <c r="E51" t="s">
        <v>591</v>
      </c>
      <c r="F51" t="s">
        <v>109</v>
      </c>
      <c r="G51" s="65">
        <v>50809</v>
      </c>
      <c r="H51" s="65">
        <v>980.3</v>
      </c>
      <c r="I51" s="65">
        <v>0</v>
      </c>
      <c r="J51" s="65">
        <v>1860.8292224720001</v>
      </c>
      <c r="K51" s="66">
        <v>0</v>
      </c>
      <c r="L51" s="66">
        <v>1.41E-2</v>
      </c>
      <c r="M51" s="66">
        <v>4.8999999999999998E-3</v>
      </c>
    </row>
    <row r="52" spans="1:13">
      <c r="A52" t="s">
        <v>663</v>
      </c>
      <c r="B52" t="s">
        <v>664</v>
      </c>
      <c r="C52" t="s">
        <v>565</v>
      </c>
      <c r="D52" t="s">
        <v>634</v>
      </c>
      <c r="E52" t="s">
        <v>591</v>
      </c>
      <c r="F52" t="s">
        <v>105</v>
      </c>
      <c r="G52" s="65">
        <v>21930</v>
      </c>
      <c r="H52" s="65">
        <v>1005.5</v>
      </c>
      <c r="I52" s="65">
        <v>0</v>
      </c>
      <c r="J52" s="65">
        <v>712.01435834999995</v>
      </c>
      <c r="K52" s="66">
        <v>0</v>
      </c>
      <c r="L52" s="66">
        <v>5.4000000000000003E-3</v>
      </c>
      <c r="M52" s="66">
        <v>1.9E-3</v>
      </c>
    </row>
    <row r="53" spans="1:13">
      <c r="A53" t="s">
        <v>665</v>
      </c>
      <c r="B53" t="s">
        <v>666</v>
      </c>
      <c r="C53" t="s">
        <v>122</v>
      </c>
      <c r="D53" t="s">
        <v>634</v>
      </c>
      <c r="E53" t="s">
        <v>591</v>
      </c>
      <c r="F53" t="s">
        <v>105</v>
      </c>
      <c r="G53" s="65">
        <v>18100</v>
      </c>
      <c r="H53" s="65">
        <v>2277</v>
      </c>
      <c r="I53" s="65">
        <v>0</v>
      </c>
      <c r="J53" s="65">
        <v>1330.790373</v>
      </c>
      <c r="K53" s="66">
        <v>0</v>
      </c>
      <c r="L53" s="66">
        <v>1.01E-2</v>
      </c>
      <c r="M53" s="66">
        <v>3.5000000000000001E-3</v>
      </c>
    </row>
    <row r="54" spans="1:13">
      <c r="A54" t="s">
        <v>667</v>
      </c>
      <c r="B54" t="s">
        <v>668</v>
      </c>
      <c r="C54" t="s">
        <v>522</v>
      </c>
      <c r="D54" t="s">
        <v>634</v>
      </c>
      <c r="E54" t="s">
        <v>591</v>
      </c>
      <c r="F54" t="s">
        <v>105</v>
      </c>
      <c r="G54" s="65">
        <v>2158</v>
      </c>
      <c r="H54" s="65">
        <v>43082</v>
      </c>
      <c r="I54" s="65">
        <v>0</v>
      </c>
      <c r="J54" s="65">
        <v>3002.0321692399998</v>
      </c>
      <c r="K54" s="66">
        <v>0</v>
      </c>
      <c r="L54" s="66">
        <v>2.2800000000000001E-2</v>
      </c>
      <c r="M54" s="66">
        <v>7.9000000000000008E-3</v>
      </c>
    </row>
    <row r="55" spans="1:13">
      <c r="A55" t="s">
        <v>669</v>
      </c>
      <c r="B55" t="s">
        <v>670</v>
      </c>
      <c r="C55" t="s">
        <v>522</v>
      </c>
      <c r="D55" t="s">
        <v>671</v>
      </c>
      <c r="E55" t="s">
        <v>591</v>
      </c>
      <c r="F55" t="s">
        <v>105</v>
      </c>
      <c r="G55" s="65">
        <v>78858</v>
      </c>
      <c r="H55" s="65">
        <v>2363</v>
      </c>
      <c r="I55" s="65">
        <v>0</v>
      </c>
      <c r="J55" s="65">
        <v>6016.9655496599999</v>
      </c>
      <c r="K55" s="66">
        <v>0</v>
      </c>
      <c r="L55" s="66">
        <v>4.5600000000000002E-2</v>
      </c>
      <c r="M55" s="66">
        <v>1.5800000000000002E-2</v>
      </c>
    </row>
    <row r="56" spans="1:13">
      <c r="A56" t="s">
        <v>672</v>
      </c>
      <c r="B56" t="s">
        <v>673</v>
      </c>
      <c r="C56" t="s">
        <v>522</v>
      </c>
      <c r="D56" t="s">
        <v>674</v>
      </c>
      <c r="E56" t="s">
        <v>591</v>
      </c>
      <c r="F56" t="s">
        <v>105</v>
      </c>
      <c r="G56" s="65">
        <v>37652</v>
      </c>
      <c r="H56" s="65">
        <v>4732</v>
      </c>
      <c r="I56" s="65">
        <v>0</v>
      </c>
      <c r="J56" s="65">
        <v>5753.0855345600003</v>
      </c>
      <c r="K56" s="66">
        <v>0</v>
      </c>
      <c r="L56" s="66">
        <v>4.36E-2</v>
      </c>
      <c r="M56" s="66">
        <v>1.5100000000000001E-2</v>
      </c>
    </row>
    <row r="57" spans="1:13">
      <c r="A57" t="s">
        <v>675</v>
      </c>
      <c r="B57" t="s">
        <v>676</v>
      </c>
      <c r="C57" t="s">
        <v>522</v>
      </c>
      <c r="D57" t="s">
        <v>640</v>
      </c>
      <c r="E57" t="s">
        <v>591</v>
      </c>
      <c r="F57" t="s">
        <v>105</v>
      </c>
      <c r="G57" s="65">
        <v>8127</v>
      </c>
      <c r="H57" s="65">
        <v>12730</v>
      </c>
      <c r="I57" s="65">
        <v>0</v>
      </c>
      <c r="J57" s="65">
        <v>3340.6171659000001</v>
      </c>
      <c r="K57" s="66">
        <v>0</v>
      </c>
      <c r="L57" s="66">
        <v>2.53E-2</v>
      </c>
      <c r="M57" s="66">
        <v>8.8000000000000005E-3</v>
      </c>
    </row>
    <row r="58" spans="1:13">
      <c r="A58" t="s">
        <v>677</v>
      </c>
      <c r="B58" t="s">
        <v>678</v>
      </c>
      <c r="C58" t="s">
        <v>522</v>
      </c>
      <c r="D58" t="s">
        <v>640</v>
      </c>
      <c r="E58" t="s">
        <v>591</v>
      </c>
      <c r="F58" t="s">
        <v>105</v>
      </c>
      <c r="G58" s="65">
        <v>27021</v>
      </c>
      <c r="H58" s="65">
        <v>4445</v>
      </c>
      <c r="I58" s="65">
        <v>0</v>
      </c>
      <c r="J58" s="65">
        <v>3878.2984600499999</v>
      </c>
      <c r="K58" s="66">
        <v>0</v>
      </c>
      <c r="L58" s="66">
        <v>2.9399999999999999E-2</v>
      </c>
      <c r="M58" s="66">
        <v>1.0200000000000001E-2</v>
      </c>
    </row>
    <row r="59" spans="1:13">
      <c r="A59" t="s">
        <v>679</v>
      </c>
      <c r="B59" t="s">
        <v>680</v>
      </c>
      <c r="C59" t="s">
        <v>522</v>
      </c>
      <c r="D59" t="s">
        <v>640</v>
      </c>
      <c r="E59" t="s">
        <v>591</v>
      </c>
      <c r="F59" t="s">
        <v>105</v>
      </c>
      <c r="G59" s="65">
        <v>11055</v>
      </c>
      <c r="H59" s="65">
        <v>42914</v>
      </c>
      <c r="I59" s="65">
        <v>38.42362</v>
      </c>
      <c r="J59" s="65">
        <v>15357.260398300001</v>
      </c>
      <c r="K59" s="66">
        <v>0</v>
      </c>
      <c r="L59" s="66">
        <v>0.1164</v>
      </c>
      <c r="M59" s="66">
        <v>4.0399999999999998E-2</v>
      </c>
    </row>
    <row r="60" spans="1:13">
      <c r="A60" t="s">
        <v>681</v>
      </c>
      <c r="B60" t="s">
        <v>682</v>
      </c>
      <c r="C60" t="s">
        <v>522</v>
      </c>
      <c r="D60" t="s">
        <v>640</v>
      </c>
      <c r="E60" t="s">
        <v>591</v>
      </c>
      <c r="F60" t="s">
        <v>105</v>
      </c>
      <c r="G60" s="65">
        <v>22929</v>
      </c>
      <c r="H60" s="65">
        <v>5209</v>
      </c>
      <c r="I60" s="65">
        <v>0</v>
      </c>
      <c r="J60" s="65">
        <v>3856.6259286899999</v>
      </c>
      <c r="K60" s="66">
        <v>0</v>
      </c>
      <c r="L60" s="66">
        <v>2.92E-2</v>
      </c>
      <c r="M60" s="66">
        <v>1.01E-2</v>
      </c>
    </row>
    <row r="61" spans="1:13">
      <c r="A61" t="s">
        <v>683</v>
      </c>
      <c r="B61" t="s">
        <v>684</v>
      </c>
      <c r="C61" t="s">
        <v>522</v>
      </c>
      <c r="D61" t="s">
        <v>640</v>
      </c>
      <c r="E61" t="s">
        <v>591</v>
      </c>
      <c r="F61" t="s">
        <v>105</v>
      </c>
      <c r="G61" s="65">
        <v>25356</v>
      </c>
      <c r="H61" s="65">
        <v>3753</v>
      </c>
      <c r="I61" s="65">
        <v>0</v>
      </c>
      <c r="J61" s="65">
        <v>3072.75088572</v>
      </c>
      <c r="K61" s="66">
        <v>0</v>
      </c>
      <c r="L61" s="66">
        <v>2.3300000000000001E-2</v>
      </c>
      <c r="M61" s="66">
        <v>8.0999999999999996E-3</v>
      </c>
    </row>
    <row r="62" spans="1:13">
      <c r="A62" t="s">
        <v>685</v>
      </c>
      <c r="B62" t="s">
        <v>686</v>
      </c>
      <c r="C62" t="s">
        <v>522</v>
      </c>
      <c r="D62" t="s">
        <v>687</v>
      </c>
      <c r="E62" t="s">
        <v>591</v>
      </c>
      <c r="F62" t="s">
        <v>105</v>
      </c>
      <c r="G62" s="65">
        <v>0</v>
      </c>
      <c r="H62" s="65">
        <v>0</v>
      </c>
      <c r="I62" s="65">
        <v>8.1016901600000004</v>
      </c>
      <c r="J62" s="65">
        <v>8.1016901600000004</v>
      </c>
      <c r="K62" s="66">
        <v>0</v>
      </c>
      <c r="L62" s="66">
        <v>1E-4</v>
      </c>
      <c r="M62" s="66">
        <v>0</v>
      </c>
    </row>
    <row r="63" spans="1:13">
      <c r="A63" t="s">
        <v>688</v>
      </c>
      <c r="B63" t="s">
        <v>689</v>
      </c>
      <c r="C63" t="s">
        <v>522</v>
      </c>
      <c r="D63" t="s">
        <v>690</v>
      </c>
      <c r="E63" t="s">
        <v>591</v>
      </c>
      <c r="F63" t="s">
        <v>105</v>
      </c>
      <c r="G63" s="65">
        <v>15506</v>
      </c>
      <c r="H63" s="65">
        <v>3740</v>
      </c>
      <c r="I63" s="65">
        <v>0</v>
      </c>
      <c r="J63" s="65">
        <v>1872.5758876</v>
      </c>
      <c r="K63" s="66">
        <v>0</v>
      </c>
      <c r="L63" s="66">
        <v>1.4200000000000001E-2</v>
      </c>
      <c r="M63" s="66">
        <v>4.8999999999999998E-3</v>
      </c>
    </row>
    <row r="64" spans="1:13">
      <c r="A64" t="s">
        <v>691</v>
      </c>
      <c r="B64" t="s">
        <v>692</v>
      </c>
      <c r="C64" t="s">
        <v>565</v>
      </c>
      <c r="D64" t="s">
        <v>693</v>
      </c>
      <c r="E64" t="s">
        <v>591</v>
      </c>
      <c r="F64" t="s">
        <v>105</v>
      </c>
      <c r="G64" s="65">
        <v>75843</v>
      </c>
      <c r="H64" s="65">
        <v>1844.25</v>
      </c>
      <c r="I64" s="65">
        <v>0</v>
      </c>
      <c r="J64" s="65">
        <v>4516.5137892974999</v>
      </c>
      <c r="K64" s="66">
        <v>0</v>
      </c>
      <c r="L64" s="66">
        <v>3.4200000000000001E-2</v>
      </c>
      <c r="M64" s="66">
        <v>1.1900000000000001E-2</v>
      </c>
    </row>
    <row r="65" spans="1:13">
      <c r="A65" s="67" t="s">
        <v>694</v>
      </c>
      <c r="C65" s="14"/>
      <c r="D65" s="14"/>
      <c r="E65" s="14"/>
      <c r="F65" s="14"/>
      <c r="G65" s="69">
        <v>0</v>
      </c>
      <c r="I65" s="69">
        <v>0</v>
      </c>
      <c r="J65" s="69">
        <v>0</v>
      </c>
      <c r="L65" s="68">
        <v>0</v>
      </c>
      <c r="M65" s="68">
        <v>0</v>
      </c>
    </row>
    <row r="66" spans="1:13">
      <c r="A66" t="s">
        <v>228</v>
      </c>
      <c r="B66" t="s">
        <v>228</v>
      </c>
      <c r="C66" s="14"/>
      <c r="D66" s="14"/>
      <c r="E66" t="s">
        <v>228</v>
      </c>
      <c r="F66" t="s">
        <v>228</v>
      </c>
      <c r="G66" s="65">
        <v>0</v>
      </c>
      <c r="H66" s="65">
        <v>0</v>
      </c>
      <c r="J66" s="65">
        <v>0</v>
      </c>
      <c r="K66" s="66">
        <v>0</v>
      </c>
      <c r="L66" s="66">
        <v>0</v>
      </c>
      <c r="M66" s="66">
        <v>0</v>
      </c>
    </row>
    <row r="67" spans="1:13">
      <c r="A67" s="67" t="s">
        <v>260</v>
      </c>
      <c r="C67" s="14"/>
      <c r="D67" s="14"/>
      <c r="E67" s="14"/>
      <c r="F67" s="14"/>
      <c r="G67" s="69">
        <v>0</v>
      </c>
      <c r="I67" s="69">
        <v>0</v>
      </c>
      <c r="J67" s="69">
        <v>0</v>
      </c>
      <c r="L67" s="68">
        <v>0</v>
      </c>
      <c r="M67" s="68">
        <v>0</v>
      </c>
    </row>
    <row r="68" spans="1:13">
      <c r="A68" t="s">
        <v>228</v>
      </c>
      <c r="B68" t="s">
        <v>228</v>
      </c>
      <c r="C68" s="14"/>
      <c r="D68" s="14"/>
      <c r="E68" t="s">
        <v>228</v>
      </c>
      <c r="F68" t="s">
        <v>228</v>
      </c>
      <c r="G68" s="65">
        <v>0</v>
      </c>
      <c r="H68" s="65">
        <v>0</v>
      </c>
      <c r="J68" s="65">
        <v>0</v>
      </c>
      <c r="K68" s="66">
        <v>0</v>
      </c>
      <c r="L68" s="66">
        <v>0</v>
      </c>
      <c r="M68" s="66">
        <v>0</v>
      </c>
    </row>
    <row r="69" spans="1:13">
      <c r="A69" s="67" t="s">
        <v>629</v>
      </c>
      <c r="C69" s="14"/>
      <c r="D69" s="14"/>
      <c r="E69" s="14"/>
      <c r="F69" s="14"/>
      <c r="G69" s="69">
        <v>0</v>
      </c>
      <c r="I69" s="69">
        <v>0</v>
      </c>
      <c r="J69" s="69">
        <v>0</v>
      </c>
      <c r="L69" s="68">
        <v>0</v>
      </c>
      <c r="M69" s="68">
        <v>0</v>
      </c>
    </row>
    <row r="70" spans="1:13">
      <c r="A70" t="s">
        <v>228</v>
      </c>
      <c r="B70" t="s">
        <v>228</v>
      </c>
      <c r="C70" s="14"/>
      <c r="D70" s="14"/>
      <c r="E70" t="s">
        <v>228</v>
      </c>
      <c r="F70" t="s">
        <v>228</v>
      </c>
      <c r="G70" s="65">
        <v>0</v>
      </c>
      <c r="H70" s="65">
        <v>0</v>
      </c>
      <c r="J70" s="65">
        <v>0</v>
      </c>
      <c r="K70" s="66">
        <v>0</v>
      </c>
      <c r="L70" s="66">
        <v>0</v>
      </c>
      <c r="M70" s="66">
        <v>0</v>
      </c>
    </row>
    <row r="71" spans="1:13">
      <c r="A71" s="77" t="s">
        <v>235</v>
      </c>
      <c r="C71" s="14"/>
      <c r="D71" s="14"/>
      <c r="E71" s="14"/>
      <c r="F71" s="14"/>
    </row>
    <row r="72" spans="1:13">
      <c r="A72" s="77" t="s">
        <v>252</v>
      </c>
      <c r="C72" s="14"/>
      <c r="D72" s="14"/>
      <c r="E72" s="14"/>
      <c r="F72" s="14"/>
    </row>
    <row r="73" spans="1:13">
      <c r="A73" s="77" t="s">
        <v>253</v>
      </c>
      <c r="C73" s="14"/>
      <c r="D73" s="14"/>
      <c r="E73" s="14"/>
      <c r="F73" s="14"/>
    </row>
    <row r="74" spans="1:13">
      <c r="A74" s="77" t="s">
        <v>254</v>
      </c>
      <c r="C74" s="14"/>
      <c r="D74" s="14"/>
      <c r="E74" s="14"/>
      <c r="F74" s="14"/>
    </row>
    <row r="75" spans="1:13">
      <c r="A75" s="77" t="s">
        <v>255</v>
      </c>
      <c r="C75" s="14"/>
      <c r="D75" s="14"/>
      <c r="E75" s="14"/>
      <c r="F75" s="14"/>
    </row>
    <row r="76" spans="1:13" hidden="1">
      <c r="C76" s="14"/>
      <c r="D76" s="14"/>
      <c r="E76" s="14"/>
      <c r="F76" s="14"/>
    </row>
    <row r="77" spans="1:13" hidden="1">
      <c r="C77" s="14"/>
      <c r="D77" s="14"/>
      <c r="E77" s="14"/>
      <c r="F77" s="14"/>
    </row>
    <row r="78" spans="1:13" hidden="1">
      <c r="C78" s="14"/>
      <c r="D78" s="14"/>
      <c r="E78" s="14"/>
      <c r="F78" s="14"/>
    </row>
    <row r="79" spans="1:13" hidden="1">
      <c r="C79" s="14"/>
      <c r="D79" s="14"/>
      <c r="E79" s="14"/>
      <c r="F79" s="14"/>
    </row>
    <row r="80" spans="1:13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A19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78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1:64" ht="26.25" customHeight="1">
      <c r="A6" s="78" t="s">
        <v>92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4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435723.38</v>
      </c>
      <c r="J10" s="7"/>
      <c r="K10" s="63">
        <v>2335.0441458504001</v>
      </c>
      <c r="L10" s="7"/>
      <c r="M10" s="64">
        <v>1</v>
      </c>
      <c r="N10" s="64">
        <v>6.1000000000000004E-3</v>
      </c>
      <c r="O10" s="30"/>
      <c r="BF10" s="14"/>
      <c r="BG10" s="16"/>
      <c r="BH10" s="14"/>
      <c r="BL10" s="14"/>
    </row>
    <row r="11" spans="1:64">
      <c r="A11" s="67" t="s">
        <v>202</v>
      </c>
      <c r="B11" s="14"/>
      <c r="C11" s="14"/>
      <c r="D11" s="14"/>
      <c r="I11" s="69">
        <v>430750.38</v>
      </c>
      <c r="K11" s="69">
        <v>368.2915749</v>
      </c>
      <c r="M11" s="68">
        <v>0.15770000000000001</v>
      </c>
      <c r="N11" s="68">
        <v>1E-3</v>
      </c>
    </row>
    <row r="12" spans="1:64">
      <c r="A12" s="67" t="s">
        <v>695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228</v>
      </c>
      <c r="B13" t="s">
        <v>228</v>
      </c>
      <c r="C13" s="14"/>
      <c r="D13" s="14"/>
      <c r="E13" t="s">
        <v>228</v>
      </c>
      <c r="F13" t="s">
        <v>228</v>
      </c>
      <c r="H13" t="s">
        <v>228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696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228</v>
      </c>
      <c r="B15" t="s">
        <v>228</v>
      </c>
      <c r="C15" s="14"/>
      <c r="D15" s="14"/>
      <c r="E15" t="s">
        <v>228</v>
      </c>
      <c r="F15" t="s">
        <v>228</v>
      </c>
      <c r="H15" t="s">
        <v>228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430750.38</v>
      </c>
      <c r="K16" s="69">
        <v>368.2915749</v>
      </c>
      <c r="M16" s="68">
        <v>0.15770000000000001</v>
      </c>
      <c r="N16" s="68">
        <v>1E-3</v>
      </c>
    </row>
    <row r="17" spans="1:14">
      <c r="A17" t="s">
        <v>697</v>
      </c>
      <c r="B17" t="s">
        <v>698</v>
      </c>
      <c r="C17" t="s">
        <v>99</v>
      </c>
      <c r="D17" t="s">
        <v>699</v>
      </c>
      <c r="E17" t="s">
        <v>591</v>
      </c>
      <c r="F17" t="s">
        <v>700</v>
      </c>
      <c r="G17" t="s">
        <v>208</v>
      </c>
      <c r="H17" t="s">
        <v>105</v>
      </c>
      <c r="I17" s="65">
        <v>430750.38</v>
      </c>
      <c r="J17" s="65">
        <v>85.5</v>
      </c>
      <c r="K17" s="65">
        <v>368.2915749</v>
      </c>
      <c r="L17" s="66">
        <v>1.1000000000000001E-3</v>
      </c>
      <c r="M17" s="66">
        <v>0.15770000000000001</v>
      </c>
      <c r="N17" s="66">
        <v>1E-3</v>
      </c>
    </row>
    <row r="18" spans="1:14">
      <c r="A18" s="67" t="s">
        <v>260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228</v>
      </c>
      <c r="B19" t="s">
        <v>228</v>
      </c>
      <c r="C19" s="14"/>
      <c r="D19" s="14"/>
      <c r="E19" t="s">
        <v>228</v>
      </c>
      <c r="F19" t="s">
        <v>228</v>
      </c>
      <c r="H19" t="s">
        <v>228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233</v>
      </c>
      <c r="B20" s="14"/>
      <c r="C20" s="14"/>
      <c r="D20" s="14"/>
      <c r="I20" s="69">
        <v>4973</v>
      </c>
      <c r="K20" s="69">
        <v>1966.7525709504</v>
      </c>
      <c r="M20" s="68">
        <v>0.84230000000000005</v>
      </c>
      <c r="N20" s="68">
        <v>5.1999999999999998E-3</v>
      </c>
    </row>
    <row r="21" spans="1:14">
      <c r="A21" s="67" t="s">
        <v>695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228</v>
      </c>
      <c r="B22" t="s">
        <v>228</v>
      </c>
      <c r="C22" s="14"/>
      <c r="D22" s="14"/>
      <c r="E22" t="s">
        <v>228</v>
      </c>
      <c r="F22" t="s">
        <v>228</v>
      </c>
      <c r="H22" t="s">
        <v>228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696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228</v>
      </c>
      <c r="B24" t="s">
        <v>228</v>
      </c>
      <c r="C24" s="14"/>
      <c r="D24" s="14"/>
      <c r="E24" t="s">
        <v>228</v>
      </c>
      <c r="F24" t="s">
        <v>228</v>
      </c>
      <c r="H24" t="s">
        <v>228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4973</v>
      </c>
      <c r="K25" s="69">
        <v>1966.7525709504</v>
      </c>
      <c r="M25" s="68">
        <v>0.84230000000000005</v>
      </c>
      <c r="N25" s="68">
        <v>5.1999999999999998E-3</v>
      </c>
    </row>
    <row r="26" spans="1:14">
      <c r="A26" t="s">
        <v>701</v>
      </c>
      <c r="B26" t="s">
        <v>702</v>
      </c>
      <c r="C26" t="s">
        <v>122</v>
      </c>
      <c r="D26" t="s">
        <v>703</v>
      </c>
      <c r="E26" t="s">
        <v>591</v>
      </c>
      <c r="F26" t="s">
        <v>228</v>
      </c>
      <c r="G26" t="s">
        <v>704</v>
      </c>
      <c r="H26" t="s">
        <v>105</v>
      </c>
      <c r="I26" s="65">
        <v>1122</v>
      </c>
      <c r="J26" s="65">
        <v>21425</v>
      </c>
      <c r="K26" s="65">
        <v>776.21446649999996</v>
      </c>
      <c r="L26" s="66">
        <v>0</v>
      </c>
      <c r="M26" s="66">
        <v>0.33239999999999997</v>
      </c>
      <c r="N26" s="66">
        <v>2E-3</v>
      </c>
    </row>
    <row r="27" spans="1:14">
      <c r="A27" t="s">
        <v>705</v>
      </c>
      <c r="B27" t="s">
        <v>706</v>
      </c>
      <c r="C27" t="s">
        <v>122</v>
      </c>
      <c r="D27" t="s">
        <v>707</v>
      </c>
      <c r="E27" t="s">
        <v>591</v>
      </c>
      <c r="F27" t="s">
        <v>228</v>
      </c>
      <c r="G27" t="s">
        <v>704</v>
      </c>
      <c r="H27" t="s">
        <v>105</v>
      </c>
      <c r="I27" s="65">
        <v>400</v>
      </c>
      <c r="J27" s="65">
        <v>12991</v>
      </c>
      <c r="K27" s="65">
        <v>167.79175599999999</v>
      </c>
      <c r="L27" s="66">
        <v>0</v>
      </c>
      <c r="M27" s="66">
        <v>7.1900000000000006E-2</v>
      </c>
      <c r="N27" s="66">
        <v>4.0000000000000002E-4</v>
      </c>
    </row>
    <row r="28" spans="1:14">
      <c r="A28" t="s">
        <v>708</v>
      </c>
      <c r="B28" t="s">
        <v>709</v>
      </c>
      <c r="C28" t="s">
        <v>122</v>
      </c>
      <c r="D28" t="s">
        <v>710</v>
      </c>
      <c r="E28" t="s">
        <v>591</v>
      </c>
      <c r="F28" t="s">
        <v>228</v>
      </c>
      <c r="G28" t="s">
        <v>704</v>
      </c>
      <c r="H28" t="s">
        <v>105</v>
      </c>
      <c r="I28" s="65">
        <v>2457</v>
      </c>
      <c r="J28" s="65">
        <v>8487</v>
      </c>
      <c r="K28" s="65">
        <v>673.32913011000005</v>
      </c>
      <c r="L28" s="66">
        <v>0</v>
      </c>
      <c r="M28" s="66">
        <v>0.28839999999999999</v>
      </c>
      <c r="N28" s="66">
        <v>1.8E-3</v>
      </c>
    </row>
    <row r="29" spans="1:14">
      <c r="A29" t="s">
        <v>711</v>
      </c>
      <c r="B29" t="s">
        <v>712</v>
      </c>
      <c r="C29" t="s">
        <v>122</v>
      </c>
      <c r="D29" t="s">
        <v>713</v>
      </c>
      <c r="E29" t="s">
        <v>591</v>
      </c>
      <c r="F29" t="s">
        <v>228</v>
      </c>
      <c r="G29" t="s">
        <v>704</v>
      </c>
      <c r="H29" t="s">
        <v>105</v>
      </c>
      <c r="I29" s="65">
        <v>994</v>
      </c>
      <c r="J29" s="65">
        <v>10886.54</v>
      </c>
      <c r="K29" s="65">
        <v>349.41721834039998</v>
      </c>
      <c r="L29" s="66">
        <v>0</v>
      </c>
      <c r="M29" s="66">
        <v>0.14960000000000001</v>
      </c>
      <c r="N29" s="66">
        <v>8.9999999999999998E-4</v>
      </c>
    </row>
    <row r="30" spans="1:14">
      <c r="A30" s="67" t="s">
        <v>260</v>
      </c>
      <c r="B30" s="14"/>
      <c r="C30" s="14"/>
      <c r="D30" s="14"/>
      <c r="I30" s="69">
        <v>0</v>
      </c>
      <c r="K30" s="69">
        <v>0</v>
      </c>
      <c r="M30" s="68">
        <v>0</v>
      </c>
      <c r="N30" s="68">
        <v>0</v>
      </c>
    </row>
    <row r="31" spans="1:14">
      <c r="A31" t="s">
        <v>228</v>
      </c>
      <c r="B31" t="s">
        <v>228</v>
      </c>
      <c r="C31" s="14"/>
      <c r="D31" s="14"/>
      <c r="E31" t="s">
        <v>228</v>
      </c>
      <c r="F31" t="s">
        <v>228</v>
      </c>
      <c r="H31" t="s">
        <v>228</v>
      </c>
      <c r="I31" s="65">
        <v>0</v>
      </c>
      <c r="J31" s="65">
        <v>0</v>
      </c>
      <c r="K31" s="65">
        <v>0</v>
      </c>
      <c r="L31" s="66">
        <v>0</v>
      </c>
      <c r="M31" s="66">
        <v>0</v>
      </c>
      <c r="N31" s="66">
        <v>0</v>
      </c>
    </row>
    <row r="32" spans="1:14">
      <c r="A32" s="77" t="s">
        <v>235</v>
      </c>
      <c r="B32" s="14"/>
      <c r="C32" s="14"/>
      <c r="D32" s="14"/>
    </row>
    <row r="33" spans="1:4">
      <c r="A33" s="77" t="s">
        <v>252</v>
      </c>
      <c r="B33" s="14"/>
      <c r="C33" s="14"/>
      <c r="D33" s="14"/>
    </row>
    <row r="34" spans="1:4">
      <c r="A34" s="77" t="s">
        <v>253</v>
      </c>
      <c r="B34" s="14"/>
      <c r="C34" s="14"/>
      <c r="D34" s="14"/>
    </row>
    <row r="35" spans="1:4">
      <c r="A35" s="77" t="s">
        <v>254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78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80"/>
    </row>
    <row r="6" spans="1:59" ht="26.25" customHeight="1">
      <c r="A6" s="78" t="s">
        <v>94</v>
      </c>
      <c r="B6" s="79"/>
      <c r="C6" s="79"/>
      <c r="D6" s="79"/>
      <c r="E6" s="79"/>
      <c r="F6" s="79"/>
      <c r="G6" s="79"/>
      <c r="H6" s="79"/>
      <c r="I6" s="79"/>
      <c r="J6" s="79"/>
      <c r="K6" s="80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172537</v>
      </c>
      <c r="G10" s="7"/>
      <c r="H10" s="63">
        <v>408.83825000000002</v>
      </c>
      <c r="I10" s="22"/>
      <c r="J10" s="64">
        <v>1</v>
      </c>
      <c r="K10" s="64">
        <v>1.1000000000000001E-3</v>
      </c>
      <c r="BB10" s="14"/>
      <c r="BC10" s="16"/>
      <c r="BD10" s="14"/>
      <c r="BF10" s="14"/>
    </row>
    <row r="11" spans="1:59">
      <c r="A11" s="67" t="s">
        <v>202</v>
      </c>
      <c r="C11" s="14"/>
      <c r="D11" s="14"/>
      <c r="F11" s="69">
        <v>172537</v>
      </c>
      <c r="H11" s="69">
        <v>408.83825000000002</v>
      </c>
      <c r="J11" s="68">
        <v>1</v>
      </c>
      <c r="K11" s="68">
        <v>1.1000000000000001E-3</v>
      </c>
    </row>
    <row r="12" spans="1:59">
      <c r="A12" s="67" t="s">
        <v>714</v>
      </c>
      <c r="C12" s="14"/>
      <c r="D12" s="14"/>
      <c r="F12" s="69">
        <v>172537</v>
      </c>
      <c r="H12" s="69">
        <v>408.83825000000002</v>
      </c>
      <c r="J12" s="68">
        <v>1</v>
      </c>
      <c r="K12" s="68">
        <v>1.1000000000000001E-3</v>
      </c>
    </row>
    <row r="13" spans="1:59">
      <c r="A13" t="s">
        <v>715</v>
      </c>
      <c r="B13" t="s">
        <v>716</v>
      </c>
      <c r="C13" t="s">
        <v>99</v>
      </c>
      <c r="D13" t="s">
        <v>456</v>
      </c>
      <c r="E13" t="s">
        <v>101</v>
      </c>
      <c r="F13" s="65">
        <v>88800</v>
      </c>
      <c r="G13" s="65">
        <v>76</v>
      </c>
      <c r="H13" s="65">
        <v>67.488</v>
      </c>
      <c r="I13" s="66">
        <v>1.7000000000000001E-2</v>
      </c>
      <c r="J13" s="66">
        <v>0.1651</v>
      </c>
      <c r="K13" s="66">
        <v>2.0000000000000001E-4</v>
      </c>
    </row>
    <row r="14" spans="1:59">
      <c r="A14" t="s">
        <v>717</v>
      </c>
      <c r="B14" t="s">
        <v>718</v>
      </c>
      <c r="C14" t="s">
        <v>99</v>
      </c>
      <c r="D14" t="s">
        <v>307</v>
      </c>
      <c r="E14" t="s">
        <v>101</v>
      </c>
      <c r="F14" s="65">
        <v>10500</v>
      </c>
      <c r="G14" s="65">
        <v>1860</v>
      </c>
      <c r="H14" s="65">
        <v>195.3</v>
      </c>
      <c r="I14" s="66">
        <v>5.3E-3</v>
      </c>
      <c r="J14" s="66">
        <v>0.47770000000000001</v>
      </c>
      <c r="K14" s="66">
        <v>5.0000000000000001E-4</v>
      </c>
    </row>
    <row r="15" spans="1:59">
      <c r="A15" t="s">
        <v>719</v>
      </c>
      <c r="B15" t="s">
        <v>720</v>
      </c>
      <c r="C15" t="s">
        <v>99</v>
      </c>
      <c r="D15" t="s">
        <v>479</v>
      </c>
      <c r="E15" t="s">
        <v>101</v>
      </c>
      <c r="F15" s="65">
        <v>20200</v>
      </c>
      <c r="G15" s="65">
        <v>11.6</v>
      </c>
      <c r="H15" s="65">
        <v>2.3431999999999999</v>
      </c>
      <c r="I15" s="66">
        <v>5.7999999999999996E-3</v>
      </c>
      <c r="J15" s="66">
        <v>5.7000000000000002E-3</v>
      </c>
      <c r="K15" s="66">
        <v>0</v>
      </c>
    </row>
    <row r="16" spans="1:59">
      <c r="A16" t="s">
        <v>721</v>
      </c>
      <c r="B16" t="s">
        <v>722</v>
      </c>
      <c r="C16" t="s">
        <v>99</v>
      </c>
      <c r="D16" t="s">
        <v>479</v>
      </c>
      <c r="E16" t="s">
        <v>105</v>
      </c>
      <c r="F16" s="65">
        <v>20200</v>
      </c>
      <c r="G16" s="65">
        <v>100</v>
      </c>
      <c r="H16" s="65">
        <v>20.2</v>
      </c>
      <c r="I16" s="66">
        <v>5.7999999999999996E-3</v>
      </c>
      <c r="J16" s="66">
        <v>4.9399999999999999E-2</v>
      </c>
      <c r="K16" s="66">
        <v>1E-4</v>
      </c>
    </row>
    <row r="17" spans="1:11">
      <c r="A17" t="s">
        <v>723</v>
      </c>
      <c r="B17" t="s">
        <v>724</v>
      </c>
      <c r="C17" t="s">
        <v>99</v>
      </c>
      <c r="D17" t="s">
        <v>502</v>
      </c>
      <c r="E17" t="s">
        <v>101</v>
      </c>
      <c r="F17" s="65">
        <v>24350</v>
      </c>
      <c r="G17" s="65">
        <v>355.6</v>
      </c>
      <c r="H17" s="65">
        <v>86.5886</v>
      </c>
      <c r="I17" s="66">
        <v>2.4799999999999999E-2</v>
      </c>
      <c r="J17" s="66">
        <v>0.21179999999999999</v>
      </c>
      <c r="K17" s="66">
        <v>2.0000000000000001E-4</v>
      </c>
    </row>
    <row r="18" spans="1:11">
      <c r="A18" t="s">
        <v>725</v>
      </c>
      <c r="B18" t="s">
        <v>726</v>
      </c>
      <c r="C18" t="s">
        <v>99</v>
      </c>
      <c r="D18" t="s">
        <v>128</v>
      </c>
      <c r="E18" t="s">
        <v>101</v>
      </c>
      <c r="F18" s="65">
        <v>8487</v>
      </c>
      <c r="G18" s="65">
        <v>435</v>
      </c>
      <c r="H18" s="65">
        <v>36.91845</v>
      </c>
      <c r="I18" s="66">
        <v>1.1599999999999999E-2</v>
      </c>
      <c r="J18" s="66">
        <v>9.0300000000000005E-2</v>
      </c>
      <c r="K18" s="66">
        <v>1E-4</v>
      </c>
    </row>
    <row r="19" spans="1:11">
      <c r="A19" s="67" t="s">
        <v>233</v>
      </c>
      <c r="C19" s="14"/>
      <c r="D19" s="14"/>
      <c r="F19" s="69">
        <v>0</v>
      </c>
      <c r="H19" s="69">
        <v>0</v>
      </c>
      <c r="J19" s="68">
        <v>0</v>
      </c>
      <c r="K19" s="68">
        <v>0</v>
      </c>
    </row>
    <row r="20" spans="1:11">
      <c r="A20" s="67" t="s">
        <v>727</v>
      </c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228</v>
      </c>
      <c r="B21" t="s">
        <v>228</v>
      </c>
      <c r="C21" s="14"/>
      <c r="D21" t="s">
        <v>228</v>
      </c>
      <c r="E21" t="s">
        <v>228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77" t="s">
        <v>235</v>
      </c>
      <c r="C22" s="14"/>
      <c r="D22" s="14"/>
    </row>
    <row r="23" spans="1:11">
      <c r="A23" s="77" t="s">
        <v>252</v>
      </c>
      <c r="C23" s="14"/>
      <c r="D23" s="14"/>
    </row>
    <row r="24" spans="1:11">
      <c r="A24" s="77" t="s">
        <v>253</v>
      </c>
      <c r="C24" s="14"/>
      <c r="D24" s="14"/>
    </row>
    <row r="25" spans="1:11">
      <c r="A25" s="77" t="s">
        <v>254</v>
      </c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091BDD-4C3C-4F32-9B73-59AD3BCD4CC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sharepoint/v3"/>
    <ds:schemaRef ds:uri="http://schemas.microsoft.com/office/infopath/2007/PartnerControls"/>
    <ds:schemaRef ds:uri="1ca4df27-5183-4bee-9dbd-0c46c9c4aa4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089C91-3561-4A48-8FA0-3403C1E18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941089-1017-4EA5-8924-2FD8AB50E0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520042177_b58_0321</dc:title>
  <dc:creator>Yuli</dc:creator>
  <cp:lastModifiedBy>User</cp:lastModifiedBy>
  <dcterms:created xsi:type="dcterms:W3CDTF">2015-11-10T09:34:27Z</dcterms:created>
  <dcterms:modified xsi:type="dcterms:W3CDTF">2022-01-17T09:16:36Z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כן</vt:lpwstr>
  </property>
  <property fmtid="{D5CDD505-2E9C-101B-9397-08002B2CF9AE}" pid="4" name="accessible">
    <vt:lpwstr>לא</vt:lpwstr>
  </property>
</Properties>
</file>