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0.06.23\"/>
    </mc:Choice>
  </mc:AlternateContent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D42" i="1" l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1" i="1"/>
  <c r="C42" i="1"/>
  <c r="C11" i="1"/>
  <c r="L38" i="2"/>
  <c r="K38" i="2"/>
  <c r="L37" i="2"/>
  <c r="K37" i="2"/>
  <c r="L36" i="2"/>
  <c r="K36" i="2"/>
  <c r="L35" i="2"/>
  <c r="K35" i="2"/>
  <c r="L34" i="2"/>
  <c r="K34" i="2"/>
  <c r="L33" i="2"/>
  <c r="K33" i="2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5" i="2"/>
  <c r="K17" i="16" l="1"/>
  <c r="K16" i="16"/>
  <c r="K13" i="16"/>
  <c r="C43" i="1" l="1"/>
  <c r="C25" i="27"/>
  <c r="C12" i="27"/>
  <c r="C11" i="27" s="1"/>
</calcChain>
</file>

<file path=xl/sharedStrings.xml><?xml version="1.0" encoding="utf-8"?>
<sst xmlns="http://schemas.openxmlformats.org/spreadsheetml/2006/main" count="3551" uniqueCount="861">
  <si>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</si>
  <si>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</si>
  <si>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</si>
  <si>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</si>
  <si>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</si>
  <si>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</si>
  <si>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</si>
  <si>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</si>
  <si>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</si>
  <si>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</si>
  <si>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</si>
  <si>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</si>
  <si>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</si>
  <si>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</si>
  <si>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</si>
  <si>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</si>
  <si>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</si>
  <si>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</si>
  <si>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</si>
  <si>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</si>
  <si>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</si>
  <si>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</si>
  <si>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</si>
  <si>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</si>
  <si>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</si>
  <si>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</si>
  <si>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</si>
  <si>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</si>
  <si>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</si>
  <si>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</si>
  <si>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</si>
  <si>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</si>
  <si>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</si>
  <si>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</si>
  <si>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</si>
  <si>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</si>
  <si>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</si>
  <si>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</si>
  <si>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</si>
  <si>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</si>
  <si>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</si>
  <si>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</si>
  <si>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</si>
  <si>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</si>
  <si>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</si>
  <si>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</si>
  <si>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</si>
  <si>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</si>
  <si>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</si>
  <si>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</si>
  <si>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</si>
  <si>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</si>
  <si>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</si>
  <si>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</si>
  <si>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</si>
  <si>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</si>
  <si>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</si>
  <si>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</si>
  <si>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</si>
  <si>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</si>
  <si>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</si>
  <si>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</si>
  <si>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</si>
  <si>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</si>
  <si>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</si>
  <si>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</si>
  <si>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</si>
  <si>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</si>
  <si>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</si>
  <si>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</si>
  <si>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</si>
  <si>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</si>
  <si>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</si>
  <si>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</si>
  <si>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</si>
  <si>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</si>
  <si>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</si>
  <si>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</si>
  <si>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</si>
  <si>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</si>
  <si>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</si>
  <si>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</si>
  <si>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</si>
  <si>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</si>
  <si>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</si>
  <si>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</si>
  <si>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</si>
  <si>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</si>
  <si>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</si>
  <si>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</si>
  <si>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</si>
  <si>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</si>
  <si>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</si>
  <si>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</si>
  <si>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</si>
  <si>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</si>
  <si>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</si>
  <si>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</si>
  <si>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</si>
  <si>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</si>
  <si>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</si>
  <si>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</si>
  <si>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</si>
  <si>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</si>
  <si>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</si>
  <si>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</si>
  <si>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</si>
  <si>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</si>
  <si>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</si>
  <si>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</si>
  <si>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</si>
  <si>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</si>
  <si>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</si>
  <si>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</si>
  <si>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</si>
  <si>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</si>
  <si>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</si>
  <si>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</si>
  <si>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</si>
  <si>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</si>
  <si>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</si>
  <si>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</si>
  <si>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</si>
  <si>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</si>
  <si>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</si>
  <si>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</si>
  <si>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</si>
  <si>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</si>
  <si>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</si>
  <si>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</si>
  <si>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</si>
  <si>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</si>
  <si>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</si>
  <si>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</si>
  <si>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</si>
  <si>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</si>
  <si>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</si>
  <si>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</si>
  <si>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</si>
  <si>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</si>
  <si>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</si>
  <si>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</si>
  <si>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</si>
  <si>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</si>
  <si>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</si>
  <si>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</si>
  <si>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</si>
  <si>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</si>
  <si>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</si>
  <si>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</si>
  <si>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</si>
  <si>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</si>
  <si>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</si>
  <si>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</si>
  <si>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</si>
  <si>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</si>
  <si>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</si>
  <si>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</si>
  <si>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</si>
  <si>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</si>
  <si>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</si>
  <si>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</si>
  <si>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</si>
  <si>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</si>
  <si>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</si>
  <si>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</si>
  <si>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</si>
  <si>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</si>
  <si>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</si>
  <si>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</si>
  <si>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</si>
  <si>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</si>
  <si>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</si>
  <si>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</si>
  <si>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</si>
  <si>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</si>
  <si>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</si>
  <si>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</si>
  <si>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</si>
  <si>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</si>
  <si>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</si>
  <si>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</si>
  <si>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</si>
  <si>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</si>
  <si>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</si>
  <si>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</si>
  <si>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</si>
  <si>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</si>
  <si>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</si>
  <si>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</si>
  <si>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</si>
  <si>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</si>
  <si>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</si>
  <si>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</si>
  <si>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</si>
  <si>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</si>
  <si>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</si>
  <si>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30/06/2023</t>
  </si>
  <si>
    <t>הכשרה מניות</t>
  </si>
  <si>
    <t>הכשרה מניות-(חדש</t>
  </si>
  <si>
    <t>58</t>
  </si>
  <si>
    <t>בהתאם לשיטה שיושמה בדוח הכספי *</t>
  </si>
  <si>
    <t>פרנק שווצרי</t>
  </si>
  <si>
    <t>דולר הונג קונג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</si>
  <si>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</si>
  <si>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</si>
  <si>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</si>
  <si>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</si>
  <si>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</si>
  <si>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</si>
  <si>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</si>
  <si>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</si>
  <si>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</si>
  <si>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</si>
  <si>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</si>
  <si>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</si>
  <si>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</si>
  <si>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</si>
  <si>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</si>
  <si>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</si>
  <si>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</si>
  <si>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דולר -20001(לשלם)- בנק מזרחי</t>
  </si>
  <si>
    <t>דולר הונג קונג-353- בנק מזרחי</t>
  </si>
  <si>
    <t>353- 20- בנק מזרחי</t>
  </si>
  <si>
    <t>לי"ש - 70002- בנק מזרחי</t>
  </si>
  <si>
    <t>70002- 20- בנק מזרחי</t>
  </si>
  <si>
    <t>פרנק שוויצרי-35- בנק מזרחי</t>
  </si>
  <si>
    <t>35- 20-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</si>
  <si>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</si>
  <si>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</si>
  <si>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</si>
  <si>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</si>
  <si>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</si>
  <si>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</si>
  <si>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</si>
  <si>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</si>
  <si>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</si>
  <si>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</si>
  <si>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</si>
  <si>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</si>
  <si>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</si>
  <si>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מ.ק.מ. 1123- בנק ישראל- מק"מ</t>
  </si>
  <si>
    <t>8231128</t>
  </si>
  <si>
    <t>RF</t>
  </si>
  <si>
    <t>31/10/22</t>
  </si>
  <si>
    <t>מ.ק.מ. 314- בנק ישראל- מק"מ</t>
  </si>
  <si>
    <t>8240319</t>
  </si>
  <si>
    <t>01/03/23</t>
  </si>
  <si>
    <t>סה"כ שחר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</si>
  <si>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</si>
  <si>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</si>
  <si>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</si>
  <si>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</si>
  <si>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</si>
  <si>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</si>
  <si>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</si>
  <si>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</si>
  <si>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</si>
  <si>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</si>
  <si>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</si>
  <si>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</si>
  <si>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</si>
  <si>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</si>
  <si>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או.פי.סי אנרגיה- או.פי.סי אנרגיה</t>
  </si>
  <si>
    <t>1141571</t>
  </si>
  <si>
    <t>514401702</t>
  </si>
  <si>
    <t>אנרגיה</t>
  </si>
  <si>
    <t>אורמת טכנו- אורמת טכנו</t>
  </si>
  <si>
    <t>1134402</t>
  </si>
  <si>
    <t>880326081</t>
  </si>
  <si>
    <t>אנרגיה מתחדשת</t>
  </si>
  <si>
    <t>אנלייט אנרגיה- אנלייט אנרגיה</t>
  </si>
  <si>
    <t>720011</t>
  </si>
  <si>
    <t>520041146</t>
  </si>
  <si>
    <t>אנרג'יקס- אנרג'יקס</t>
  </si>
  <si>
    <t>1123355</t>
  </si>
  <si>
    <t>513901371</t>
  </si>
  <si>
    <t>פניקס    1- הפניקס</t>
  </si>
  <si>
    <t>767012</t>
  </si>
  <si>
    <t>520017450</t>
  </si>
  <si>
    <t>ביטוח</t>
  </si>
  <si>
    <t>הראל     1-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</si>
  <si>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</si>
  <si>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</si>
  <si>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</si>
  <si>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</si>
  <si>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</si>
  <si>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</si>
  <si>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בינלאומי 5- בינלאומי</t>
  </si>
  <si>
    <t>593038</t>
  </si>
  <si>
    <t>520029083</t>
  </si>
  <si>
    <t>בנקים</t>
  </si>
  <si>
    <t>דיסקונט- דיסקונט</t>
  </si>
  <si>
    <t>691212</t>
  </si>
  <si>
    <t>520007030</t>
  </si>
  <si>
    <t>לאומי- לאומי</t>
  </si>
  <si>
    <t>604611</t>
  </si>
  <si>
    <t>520018078</t>
  </si>
  <si>
    <t>מזרחי- מזרחי טפחות</t>
  </si>
  <si>
    <t>695437</t>
  </si>
  <si>
    <t>520000522</t>
  </si>
  <si>
    <t>פועלים- פועלים</t>
  </si>
  <si>
    <t>662577</t>
  </si>
  <si>
    <t>520000118</t>
  </si>
  <si>
    <t>חברה לישראל- חברה לישראל</t>
  </si>
  <si>
    <t>576017</t>
  </si>
  <si>
    <t>520028010</t>
  </si>
  <si>
    <t>השקעה ואחזקות</t>
  </si>
  <si>
    <t>קנון- קנון הולדינגס</t>
  </si>
  <si>
    <t>1134139</t>
  </si>
  <si>
    <t>201406588</t>
  </si>
  <si>
    <t>אנרג'יאן- אנרג'יאן</t>
  </si>
  <si>
    <t>1155290</t>
  </si>
  <si>
    <t>10758801</t>
  </si>
  <si>
    <t>חיפושי נפט וגז</t>
  </si>
  <si>
    <t>דלק קבוצה- דלק קבוצה</t>
  </si>
  <si>
    <t>1084128</t>
  </si>
  <si>
    <t>520044322</t>
  </si>
  <si>
    <t>איי.סי.אל- איי.סי.אל</t>
  </si>
  <si>
    <t>281014</t>
  </si>
  <si>
    <t>520027830</t>
  </si>
  <si>
    <t>כימיה, גומי ופלסטיק</t>
  </si>
  <si>
    <t>טאואר- טאואר</t>
  </si>
  <si>
    <t>1082379</t>
  </si>
  <si>
    <t>520041997</t>
  </si>
  <si>
    <t>מוליכים למחצה</t>
  </si>
  <si>
    <t>נובה- נובה</t>
  </si>
  <si>
    <t>1084557</t>
  </si>
  <si>
    <t>511812463</t>
  </si>
  <si>
    <t>שטראוס- שטראוס גרופ</t>
  </si>
  <si>
    <t>746016</t>
  </si>
  <si>
    <t>520003781</t>
  </si>
  <si>
    <t>מזון</t>
  </si>
  <si>
    <t>אלוני חץ- אלוני חץ</t>
  </si>
  <si>
    <t>390013</t>
  </si>
  <si>
    <t>520038506</t>
  </si>
  <si>
    <t>נדלן מניב בישראל</t>
  </si>
  <si>
    <t>אמות- אמות</t>
  </si>
  <si>
    <t>1097278</t>
  </si>
  <si>
    <t>520026683</t>
  </si>
  <si>
    <t>ביג- ביג</t>
  </si>
  <si>
    <t>1097260</t>
  </si>
  <si>
    <t>513623314</t>
  </si>
  <si>
    <t>מבני תעשיה- מבנה</t>
  </si>
  <si>
    <t>226019</t>
  </si>
  <si>
    <t>520024126</t>
  </si>
  <si>
    <t>מליסרון- מליסרון</t>
  </si>
  <si>
    <t>323014</t>
  </si>
  <si>
    <t>520037789</t>
  </si>
  <si>
    <t>עזריאלי קבוצה- עזריאלי קבוצה</t>
  </si>
  <si>
    <t>1119478</t>
  </si>
  <si>
    <t>510960719</t>
  </si>
  <si>
    <t>טבע- טבע</t>
  </si>
  <si>
    <t>629014</t>
  </si>
  <si>
    <t>520013954</t>
  </si>
  <si>
    <t>פארמה</t>
  </si>
  <si>
    <t>נייס- נייס</t>
  </si>
  <si>
    <t>273011</t>
  </si>
  <si>
    <t>520036872</t>
  </si>
  <si>
    <t>בזק- בזק</t>
  </si>
  <si>
    <t>230011</t>
  </si>
  <si>
    <t>520031931</t>
  </si>
  <si>
    <t>סה"כ תל אביב 90</t>
  </si>
  <si>
    <t>בזן- בתי זיקוק</t>
  </si>
  <si>
    <t>2590248</t>
  </si>
  <si>
    <t>520036658</t>
  </si>
  <si>
    <t>פז נפט- פז נפט</t>
  </si>
  <si>
    <t>1100007</t>
  </si>
  <si>
    <t>510216054</t>
  </si>
  <si>
    <t>כלל ביטוח- כלל עסקי ביטוח</t>
  </si>
  <si>
    <t>224014</t>
  </si>
  <si>
    <t>520036120</t>
  </si>
  <si>
    <t>אפריקה מגורים- אפריקה מגורים</t>
  </si>
  <si>
    <t>1097948</t>
  </si>
  <si>
    <t>520034760</t>
  </si>
  <si>
    <t>בנייה</t>
  </si>
  <si>
    <t>דמרי- דמרי</t>
  </si>
  <si>
    <t>1090315</t>
  </si>
  <si>
    <t>511399388</t>
  </si>
  <si>
    <t>חג'ג' נדל"ן- חג'ג' נדלן</t>
  </si>
  <si>
    <t>823013</t>
  </si>
  <si>
    <t>520033309</t>
  </si>
  <si>
    <t>פיבי- פיבי</t>
  </si>
  <si>
    <t>763011</t>
  </si>
  <si>
    <t>520029026</t>
  </si>
  <si>
    <t>ערד- ערד</t>
  </si>
  <si>
    <t>731018</t>
  </si>
  <si>
    <t>520025198</t>
  </si>
  <si>
    <t>נאוויטס פטר יהש- נאוויטס פטרו</t>
  </si>
  <si>
    <t>1141969</t>
  </si>
  <si>
    <t>550263107</t>
  </si>
  <si>
    <t>קמטק- קמטק</t>
  </si>
  <si>
    <t>1095264</t>
  </si>
  <si>
    <t>511235434</t>
  </si>
  <si>
    <t>ריט 1- 1 ריט</t>
  </si>
  <si>
    <t>1098920</t>
  </si>
  <si>
    <t>513821488</t>
  </si>
  <si>
    <t>מגה אור- מגה אור</t>
  </si>
  <si>
    <t>1104488</t>
  </si>
  <si>
    <t>513257873</t>
  </si>
  <si>
    <t>נכסים בנין- נכסים ובנין</t>
  </si>
  <si>
    <t>699017</t>
  </si>
  <si>
    <t>520025438</t>
  </si>
  <si>
    <t>אודיוקודס- אודיוקודס</t>
  </si>
  <si>
    <t>1082965</t>
  </si>
  <si>
    <t>520044132</t>
  </si>
  <si>
    <t>ציוד תקשורת</t>
  </si>
  <si>
    <t>פוקס- פוקס</t>
  </si>
  <si>
    <t>1087022</t>
  </si>
  <si>
    <t>512157603</t>
  </si>
  <si>
    <t>רשתות שיווק</t>
  </si>
  <si>
    <t>שופרסל- שופרסל</t>
  </si>
  <si>
    <t>777037</t>
  </si>
  <si>
    <t>520022732</t>
  </si>
  <si>
    <t>וואן תוכנה- וואן טכנולוגיות</t>
  </si>
  <si>
    <t>161018</t>
  </si>
  <si>
    <t>520034695</t>
  </si>
  <si>
    <t>שרותי מידע</t>
  </si>
  <si>
    <t>פורמולה- פורמולה מערכות</t>
  </si>
  <si>
    <t>256016</t>
  </si>
  <si>
    <t>520036690</t>
  </si>
  <si>
    <t>דנאל כא- דנאל</t>
  </si>
  <si>
    <t>314013</t>
  </si>
  <si>
    <t>520037565</t>
  </si>
  <si>
    <t>שרותים</t>
  </si>
  <si>
    <t>ישראכרט- ישראכרט</t>
  </si>
  <si>
    <t>1157403</t>
  </si>
  <si>
    <t>510706153</t>
  </si>
  <si>
    <t>שרותים פיננסים</t>
  </si>
  <si>
    <t>מגיק- מג'יק</t>
  </si>
  <si>
    <t>1082312</t>
  </si>
  <si>
    <t>520036740</t>
  </si>
  <si>
    <t>פריון נטוורק- פריון נטוורק</t>
  </si>
  <si>
    <t>1095819</t>
  </si>
  <si>
    <t>512849498</t>
  </si>
  <si>
    <t>סלקום- סלקום</t>
  </si>
  <si>
    <t>1101534</t>
  </si>
  <si>
    <t>511930125</t>
  </si>
  <si>
    <t>פרטנר- פרטנר</t>
  </si>
  <si>
    <t>1083484</t>
  </si>
  <si>
    <t>520044314</t>
  </si>
  <si>
    <t>סה"כ מניות היתר</t>
  </si>
  <si>
    <t>אימאג'סט- 'אימאג'סט אינט</t>
  </si>
  <si>
    <t>1183813</t>
  </si>
  <si>
    <t>512737560</t>
  </si>
  <si>
    <t>איי ספאק 1- איי ספאק</t>
  </si>
  <si>
    <t>1179589</t>
  </si>
  <si>
    <t>516247772</t>
  </si>
  <si>
    <t>אימד יהש- אימד אינפיניטי</t>
  </si>
  <si>
    <t>1171230</t>
  </si>
  <si>
    <t>540299518</t>
  </si>
  <si>
    <t>השקעות במדעי החיים</t>
  </si>
  <si>
    <t>אלמדה יהש- אלמדה ונצ'רס</t>
  </si>
  <si>
    <t>1168962</t>
  </si>
  <si>
    <t>540296795</t>
  </si>
  <si>
    <t>מגוריט- מגוריט</t>
  </si>
  <si>
    <t>1139195</t>
  </si>
  <si>
    <t>515434074</t>
  </si>
  <si>
    <t>רני צים- רני צים</t>
  </si>
  <si>
    <t>1143619</t>
  </si>
  <si>
    <t>514353671</t>
  </si>
  <si>
    <t>ג'נסל- ג'נסל</t>
  </si>
  <si>
    <t>1169689</t>
  </si>
  <si>
    <t>514579887</t>
  </si>
  <si>
    <t>אוריין- אוריין</t>
  </si>
  <si>
    <t>1103506</t>
  </si>
  <si>
    <t>511068256</t>
  </si>
  <si>
    <t>אלעל- אל על</t>
  </si>
  <si>
    <t>1087824</t>
  </si>
  <si>
    <t>520017146</t>
  </si>
  <si>
    <t>בלנדר- בלנדר טכנו</t>
  </si>
  <si>
    <t>1172097</t>
  </si>
  <si>
    <t>515005502</t>
  </si>
  <si>
    <t>סה"כ call 001 אופציות</t>
  </si>
  <si>
    <t>ZIM INTEGRATED- ZIM</t>
  </si>
  <si>
    <t>IL0065100930</t>
  </si>
  <si>
    <t>NYSE</t>
  </si>
  <si>
    <t>בלומברג</t>
  </si>
  <si>
    <t>5295</t>
  </si>
  <si>
    <t>INDUSTRIAL</t>
  </si>
  <si>
    <t>REE AUTOMOTIVE- REE</t>
  </si>
  <si>
    <t>IL0011786154</t>
  </si>
  <si>
    <t>NASDAQ</t>
  </si>
  <si>
    <t>514557339</t>
  </si>
  <si>
    <t>Software &amp; Services</t>
  </si>
  <si>
    <t>WIX -  WIX.COM- WIX.COM</t>
  </si>
  <si>
    <t>IL0011301780</t>
  </si>
  <si>
    <t>2275</t>
  </si>
  <si>
    <t>ARBE ROBITICS- Arbe Robotics</t>
  </si>
  <si>
    <t>IL0011796625</t>
  </si>
  <si>
    <t>515333128</t>
  </si>
  <si>
    <t>Technology Hardware &amp; Equip</t>
  </si>
  <si>
    <t>SOLAREDGE</t>
  </si>
  <si>
    <t>US83417M1045</t>
  </si>
  <si>
    <t>4744</t>
  </si>
  <si>
    <t>Exxon Mobil- EXXON MOBIL</t>
  </si>
  <si>
    <t>US30231G1022</t>
  </si>
  <si>
    <t>5186</t>
  </si>
  <si>
    <t>Energy</t>
  </si>
  <si>
    <t>ARKO CORP- ארקו קורפ</t>
  </si>
  <si>
    <t>US0412421085</t>
  </si>
  <si>
    <t>3535148</t>
  </si>
  <si>
    <t>ALTRIA GROUP- Altria Group</t>
  </si>
  <si>
    <t>US02209S1033</t>
  </si>
  <si>
    <t>5339</t>
  </si>
  <si>
    <t>Food Beverage &amp; Tobacco</t>
  </si>
  <si>
    <t>GOOG GOOGLE C Class- GOOGLE</t>
  </si>
  <si>
    <t>US02079K1079</t>
  </si>
  <si>
    <t>960</t>
  </si>
  <si>
    <t>Media</t>
  </si>
  <si>
    <t>FB - FACEBOOK</t>
  </si>
  <si>
    <t>US30303M1027</t>
  </si>
  <si>
    <t>5097</t>
  </si>
  <si>
    <t>ASTRAZENECA PLC</t>
  </si>
  <si>
    <t>US0463531089</t>
  </si>
  <si>
    <t>5238</t>
  </si>
  <si>
    <t>Pharma &amp; Biotechnology</t>
  </si>
  <si>
    <t>IBI LION SOCIMI (74242)- LION SANTANDER</t>
  </si>
  <si>
    <t>ES0105633004</t>
  </si>
  <si>
    <t>5350</t>
  </si>
  <si>
    <t>Real Estate</t>
  </si>
  <si>
    <t>RTS IBI LION זכויות בגין נייר 32024606- LION SANTANDER</t>
  </si>
  <si>
    <t>ES0605633918</t>
  </si>
  <si>
    <t>TSM - TAIWAN SEMICONDUCTOR- TSMC-TAIWAN SEMICONDUCTOR</t>
  </si>
  <si>
    <t>us8740391003</t>
  </si>
  <si>
    <t>5088</t>
  </si>
  <si>
    <t>Semiconductors &amp; Semicon Equip</t>
  </si>
  <si>
    <t>MSFT -  MICROSOFT- MICROSOFT</t>
  </si>
  <si>
    <t>us5949181045</t>
  </si>
  <si>
    <t>5083</t>
  </si>
  <si>
    <t>PYPL US- PYPL</t>
  </si>
  <si>
    <t>US70450Y1038</t>
  </si>
  <si>
    <t>4673</t>
  </si>
  <si>
    <t>TOTALENERGIES SE- TOTALENERGIES</t>
  </si>
  <si>
    <t>FR0000120271</t>
  </si>
  <si>
    <t>5365</t>
  </si>
  <si>
    <t>סה"כ שמחקות מדדי מניות בישראל</t>
  </si>
  <si>
    <t>תכלית סל (4A) ת"א בנקים- מיטב קרנות נאמנ</t>
  </si>
  <si>
    <t>1143726</t>
  </si>
  <si>
    <t>513534974</t>
  </si>
  <si>
    <t>מניות</t>
  </si>
  <si>
    <t>תכלית סל (A4) ת"א 35- מיטב קרנות נאמנ</t>
  </si>
  <si>
    <t>1143700</t>
  </si>
  <si>
    <t>תכלית סל (A4) ת"א 90- מיטב קרנות נאמנ</t>
  </si>
  <si>
    <t>1143783</t>
  </si>
  <si>
    <t>קסם 4A) ETF) ת"א SME60- קסם קרנות נאמנו</t>
  </si>
  <si>
    <t>1146539</t>
  </si>
  <si>
    <t>510938608</t>
  </si>
  <si>
    <t>קסם ETF ת"א 35 (A4)- קסם קרנות נאמנו</t>
  </si>
  <si>
    <t>1146570</t>
  </si>
  <si>
    <t>קסם ETF ת"א 90- קסם קרנות נאמנו</t>
  </si>
  <si>
    <t>1146331</t>
  </si>
  <si>
    <t>סה"כ שמחקות מדדי מניות בחו"ל</t>
  </si>
  <si>
    <t>הראל S&amp;P500 מנוטרל- הראל קרנות מדד</t>
  </si>
  <si>
    <t>1149137</t>
  </si>
  <si>
    <t>511776783</t>
  </si>
  <si>
    <t>מור סל S&amp;P 500 מנוטרלת מט"ח- מור קרנות נאמנ</t>
  </si>
  <si>
    <t>1165828</t>
  </si>
  <si>
    <t>514884485</t>
  </si>
  <si>
    <t>פסגות DAX 30 מנוטרל- פסגות קרנות נאמ</t>
  </si>
  <si>
    <t>1149830</t>
  </si>
  <si>
    <t>513765339</t>
  </si>
  <si>
    <t>פסגות S&amp;P 500 מנוטרלת מט"ח- פסגות קרנות נאמ</t>
  </si>
  <si>
    <t>1148436</t>
  </si>
  <si>
    <t>פסגות S&amp;P500</t>
  </si>
  <si>
    <t>1148162</t>
  </si>
  <si>
    <t>FTSE CHINA 50 (D4) ETF קסם- קסם קרנות נאמנו</t>
  </si>
  <si>
    <t>1146521</t>
  </si>
  <si>
    <t>קסם NDX100(4A)ETF מנוטרלת מט"ח- קסם קרנות נאמנו</t>
  </si>
  <si>
    <t>1146612</t>
  </si>
  <si>
    <t>קסם S&amp;P 500 (4A) ETF מנוטרלת- קסם קרנות נאמנו</t>
  </si>
  <si>
    <t>1146604</t>
  </si>
  <si>
    <t>קסם S&amp;P500</t>
  </si>
  <si>
    <t>1146471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</si>
  <si>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</si>
  <si>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</si>
  <si>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</si>
  <si>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</si>
  <si>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XLU- UTILITIES SELEC</t>
  </si>
  <si>
    <t>US81369Y8865</t>
  </si>
  <si>
    <t>4640</t>
  </si>
  <si>
    <t>Other</t>
  </si>
  <si>
    <t>XBI-SPDR  BIOTEC</t>
  </si>
  <si>
    <t>US78464A8707</t>
  </si>
  <si>
    <t>970</t>
  </si>
  <si>
    <t>ARK INNOVATION ETF- ARK INVESTMENT MANAGEMENT</t>
  </si>
  <si>
    <t>US00214Q1040</t>
  </si>
  <si>
    <t>5346</t>
  </si>
  <si>
    <t>RSP-S&amp;P 500 EQUAL WEI- Guggenheim Funds</t>
  </si>
  <si>
    <t>US46137V3574</t>
  </si>
  <si>
    <t>4205</t>
  </si>
  <si>
    <t>QQQQ - Nasdaq 100- INVESCO POWERSHARES</t>
  </si>
  <si>
    <t>US46090E1038</t>
  </si>
  <si>
    <t>1290</t>
  </si>
  <si>
    <t>DAXEX  GY - DAX- ISHARES</t>
  </si>
  <si>
    <t>DE0005933931</t>
  </si>
  <si>
    <t>FWB</t>
  </si>
  <si>
    <t>4601</t>
  </si>
  <si>
    <t>FXI - CHINA 50- ISHARES</t>
  </si>
  <si>
    <t>US4642871846</t>
  </si>
  <si>
    <t>ISHARES S&amp;P 500- ISHARES</t>
  </si>
  <si>
    <t>US4642872000</t>
  </si>
  <si>
    <t>IWM - RUSSELL 2000- ISHARES</t>
  </si>
  <si>
    <t>US4642876555</t>
  </si>
  <si>
    <t>HEALTH CARE XLV- STATE STREET-SPDRS</t>
  </si>
  <si>
    <t>us81369y2090</t>
  </si>
  <si>
    <t>SPY - S&amp;P 500</t>
  </si>
  <si>
    <t>US78462F1030</t>
  </si>
  <si>
    <t>XLB - MATERIALS</t>
  </si>
  <si>
    <t>US81369Y1001</t>
  </si>
  <si>
    <t>XLE - Energy Select- STATE STREET-SPDRS</t>
  </si>
  <si>
    <t>us81369y5069</t>
  </si>
  <si>
    <t>XLI - INDUSTRIAL SELECT- STATE STREET-SPDRS</t>
  </si>
  <si>
    <t>US81369Y7040</t>
  </si>
  <si>
    <t>XLP - CONSUMER STAPLES</t>
  </si>
  <si>
    <t>US81369Y3080</t>
  </si>
  <si>
    <t>סה"כ שמחקות מדדים אחרים</t>
  </si>
  <si>
    <t>Invesco Bloomberg Commodity UCITS- INVESCO POWERSHARES</t>
  </si>
  <si>
    <t>IE00BD6FTQ80</t>
  </si>
  <si>
    <t>LSE</t>
  </si>
  <si>
    <t>סה"כ אג"ח ממשלתי</t>
  </si>
  <si>
    <t>סה"כ אגח קונצרני</t>
  </si>
  <si>
    <t>איביאי טכנולוגיה עלית- איביאי טכ עילית</t>
  </si>
  <si>
    <t>1142538</t>
  </si>
  <si>
    <t>510791031</t>
  </si>
  <si>
    <t>ilAA+</t>
  </si>
  <si>
    <t>ASHOKA INDIA OPPORTUNITIES</t>
  </si>
  <si>
    <t>IE00BH3N4915</t>
  </si>
  <si>
    <t>5223</t>
  </si>
  <si>
    <t>לא מדורג</t>
  </si>
  <si>
    <t>INDIA  FRONTLINE- Aditya Birla Sun Life Asset Management</t>
  </si>
  <si>
    <t>IE00BJ8RGN06</t>
  </si>
  <si>
    <t>5355</t>
  </si>
  <si>
    <t>Kotak India Midcap- KOTAK</t>
  </si>
  <si>
    <t>LU2126068639</t>
  </si>
  <si>
    <t>4735</t>
  </si>
  <si>
    <t>סה"כ כתבי אופציות בישראל</t>
  </si>
  <si>
    <t>סקודיקס אופצייה 1 30/01/25- סקודיקס</t>
  </si>
  <si>
    <t>1178508</t>
  </si>
  <si>
    <t>אלקטרוניקה ואופטיקה</t>
  </si>
  <si>
    <t>אייספאק 1  אפ 1_10/12/2023- איי ספאק</t>
  </si>
  <si>
    <t>1179613</t>
  </si>
  <si>
    <t>אלמדה  אופציה 2 10/10/23</t>
  </si>
  <si>
    <t>1168988</t>
  </si>
  <si>
    <t>פליינג ספרק אופציה 1 04/03/2024- פליינג ספארק</t>
  </si>
  <si>
    <t>1173590</t>
  </si>
  <si>
    <t>פודטק</t>
  </si>
  <si>
    <t>סיפיה אופציה 1 18/11/24- סיפיה וויז'ן</t>
  </si>
  <si>
    <t>1182005</t>
  </si>
  <si>
    <t>קבסיר  אופציה 1 31/08/23- קבסיר</t>
  </si>
  <si>
    <t>1173152</t>
  </si>
  <si>
    <t>סה"כ כתבי אופציה בחו"ל</t>
  </si>
  <si>
    <t>סה"כ מדדים כולל מניות</t>
  </si>
  <si>
    <t>סה"כ ש"ח/מט"ח</t>
  </si>
  <si>
    <t>סה"כ ריבית</t>
  </si>
  <si>
    <t>SPXW CALL 4520 28/07/23</t>
  </si>
  <si>
    <t>BBG01GZQN0H3</t>
  </si>
  <si>
    <t>SPXW PUT 4050 30/06/23</t>
  </si>
  <si>
    <t>BBG018MNRLR1</t>
  </si>
  <si>
    <t>סה"כ מטבע</t>
  </si>
  <si>
    <t>סה"כ סחורות</t>
  </si>
  <si>
    <t>DAX - DFWU3 -15/09/2023</t>
  </si>
  <si>
    <t>DE000C6LWM33</t>
  </si>
  <si>
    <t>DJIA  MINI-DMU3-15/09/23</t>
  </si>
  <si>
    <t>BBG019LXGX21</t>
  </si>
  <si>
    <t>EURO STOXX 50 -VGU3 15/09/2023</t>
  </si>
  <si>
    <t>DE000C1TL5V9</t>
  </si>
  <si>
    <t>FTSE 100 - Z U3 - 15/09/23</t>
  </si>
  <si>
    <t>GB00K8XLM116</t>
  </si>
  <si>
    <t>FUT VAL EUR HSBC - רוו"ה מחוזים</t>
  </si>
  <si>
    <t>333740</t>
  </si>
  <si>
    <t>FUT VAL GBP HSB - רוו"ה מחוזים</t>
  </si>
  <si>
    <t>333732</t>
  </si>
  <si>
    <t>FUT VAL USD - רוו"ה מחוזים</t>
  </si>
  <si>
    <t>415349</t>
  </si>
  <si>
    <t>MINI NASDAQ100-NQU3- 15/09/23</t>
  </si>
  <si>
    <t>BBG0183YHVX0</t>
  </si>
  <si>
    <t>RUSSELL2000 -RTYU3- 15/09/23</t>
  </si>
  <si>
    <t>BBG0183YHW68</t>
  </si>
  <si>
    <t>S&amp;P500 E-MINI -ESU3-15/09/23</t>
  </si>
  <si>
    <t>BBG011CK2XH5</t>
  </si>
  <si>
    <t>STOXX 600- SXOU3-15/09/23</t>
  </si>
  <si>
    <t>DE000C6XKB28</t>
  </si>
  <si>
    <t>ULTRA 10 YEAR US - UXYU3- 20/09/23</t>
  </si>
  <si>
    <t>BBG01BZ6PH34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</si>
  <si>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</si>
  <si>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</si>
  <si>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</si>
  <si>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</si>
  <si>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</si>
  <si>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</si>
  <si>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</si>
  <si>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</si>
  <si>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</si>
  <si>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</si>
  <si>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</si>
  <si>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</si>
  <si>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</si>
  <si>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</si>
  <si>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</si>
  <si>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</si>
  <si>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SMART SHOOTER LTD-מניה לא סחירה- סמארט שוטר</t>
  </si>
  <si>
    <t>74213</t>
  </si>
  <si>
    <t>514615590</t>
  </si>
  <si>
    <t>אימד יהש (איי.איי.אם) - שותף כללי- אימד אינפיניטי</t>
  </si>
  <si>
    <t>74211</t>
  </si>
  <si>
    <t>בראון  הוטלס- מלונות בראון</t>
  </si>
  <si>
    <t>74194</t>
  </si>
  <si>
    <t>513956938</t>
  </si>
  <si>
    <t>מלונאות ותיירות</t>
  </si>
  <si>
    <t>גדות למסופים כימיקלים- ווליו אל.בי.אייצ. גדות משקיעים, שותפות מוגבלת</t>
  </si>
  <si>
    <t>74222</t>
  </si>
  <si>
    <t>540308624</t>
  </si>
  <si>
    <t>מסחר</t>
  </si>
  <si>
    <t>גדות נמל חיפה- ווליו אל.בי.אייצ. גדות משקיעים, שותפות מוגבלת</t>
  </si>
  <si>
    <t>74245</t>
  </si>
  <si>
    <t>מקדמה על עסקת בראון פרופרטיז- AROUNDTOWN</t>
  </si>
  <si>
    <t>74251</t>
  </si>
  <si>
    <t>4845</t>
  </si>
  <si>
    <t>דאון טאון חיפה - משתתף- טרה אמפריום אייץ (דאון טאון)</t>
  </si>
  <si>
    <t>74209</t>
  </si>
  <si>
    <t>514829126</t>
  </si>
  <si>
    <t>קבוצת מיי טאון- קבוצת מיי טאון</t>
  </si>
  <si>
    <t>96049</t>
  </si>
  <si>
    <t>514444660</t>
  </si>
  <si>
    <t>וואן זירו הבנק הדיגיטלי בע"מ- וואן זירו הבנק הדיגיטלי</t>
  </si>
  <si>
    <t>74229</t>
  </si>
  <si>
    <t>515981728</t>
  </si>
  <si>
    <t>Metro- Metro</t>
  </si>
  <si>
    <t>74227</t>
  </si>
  <si>
    <t>5307</t>
  </si>
  <si>
    <t>14% חברות הנכס בראון גרמניה- מלונות בראון</t>
  </si>
  <si>
    <t>74195</t>
  </si>
  <si>
    <t>סה"כ קרנות הון סיכון</t>
  </si>
  <si>
    <t>קרן FinTLV 2- FINTLV 2</t>
  </si>
  <si>
    <t>06/06/23</t>
  </si>
  <si>
    <t>First Time 2 קרן- First Time</t>
  </si>
  <si>
    <t>27/04/23</t>
  </si>
  <si>
    <t>First Time 3- First Time</t>
  </si>
  <si>
    <t>30/01/23</t>
  </si>
  <si>
    <t>קרן ION CROSS OVER 2- ION</t>
  </si>
  <si>
    <t>02/08/22</t>
  </si>
  <si>
    <t>ורטקס אופרטיוניטי 2- ורטקס אופרטיוניטי</t>
  </si>
  <si>
    <t>15/08/22</t>
  </si>
  <si>
    <t>סה"כ קרנות גידור</t>
  </si>
  <si>
    <t>קרן טוטאל - משתתף- טוטאל קפיטל</t>
  </si>
  <si>
    <t>02/03/22</t>
  </si>
  <si>
    <t>קרן ואר- קרן ואר</t>
  </si>
  <si>
    <t>31/07/18</t>
  </si>
  <si>
    <t>סה"כ קרנות נדל"ן</t>
  </si>
  <si>
    <t>קרן 2 JTLV  אלעד מגורים- קרן 2 JTLV</t>
  </si>
  <si>
    <t>28/05/23</t>
  </si>
  <si>
    <t>קרן 3 JTLV- קרן JTLV 3</t>
  </si>
  <si>
    <t>25/01/23</t>
  </si>
  <si>
    <t>סה"כ קרנות השקעה אחרות</t>
  </si>
  <si>
    <t>Klirmark Opportunity Fund IV- Klirmark Opportunity</t>
  </si>
  <si>
    <t>08/06/23</t>
  </si>
  <si>
    <t>קרן גיזה הלוואות מורכבות- קרן גיזה חוב</t>
  </si>
  <si>
    <t>קרן ריאלטי חוב 4- קרן ריאלטי חוב</t>
  </si>
  <si>
    <t>29/05/23</t>
  </si>
  <si>
    <t>IBI EVO קרן מלונאות- איבו קרן למלונאות</t>
  </si>
  <si>
    <t>21/03/23</t>
  </si>
  <si>
    <t>דן תחבורה- דן תחבורה</t>
  </si>
  <si>
    <t>11/02/21</t>
  </si>
  <si>
    <t>סה"כ קרנות הון סיכון בחו"ל</t>
  </si>
  <si>
    <t>SG VC 5 קרן- SG VC</t>
  </si>
  <si>
    <t>22/09/21</t>
  </si>
  <si>
    <t>SG VC 6 קרן- SG VC</t>
  </si>
  <si>
    <t>13/02/23</t>
  </si>
  <si>
    <t>סה"כ קרנות גידור בחו"ל</t>
  </si>
  <si>
    <t>קרן דפנה- DAFNA INTERNATIONAL FUND</t>
  </si>
  <si>
    <t>23/04/19</t>
  </si>
  <si>
    <t>Sphera Biotech FUND- Sphera Biotech FUND</t>
  </si>
  <si>
    <t>01/05/19</t>
  </si>
  <si>
    <t>סה"כ קרנות נדל"ן בחו"ל</t>
  </si>
  <si>
    <t>LION SANTANDER- LION SANTANDER</t>
  </si>
  <si>
    <t>23/09/22</t>
  </si>
  <si>
    <t>LCN Sterling Fund SLP- LCN Sterling Fund SLP</t>
  </si>
  <si>
    <t>23/05/23</t>
  </si>
  <si>
    <t>Starlight UK, LP- Starlight UK, LP</t>
  </si>
  <si>
    <t>12/01/23</t>
  </si>
  <si>
    <t>סה"כ קרנות השקעה אחרות בחו"ל</t>
  </si>
  <si>
    <t>LPA  Nordic Power- LPA  Nordic Power</t>
  </si>
  <si>
    <t>24/11/20</t>
  </si>
  <si>
    <t>קרן COLLER 8 (Phoenix Value CIP)- קרן COLLER 8</t>
  </si>
  <si>
    <t>22/06/23</t>
  </si>
  <si>
    <t>Fattal European Partnership II- Fattal European Partnership II</t>
  </si>
  <si>
    <t>28/06/23</t>
  </si>
  <si>
    <t>סה"כ כתבי אופציה בישראל</t>
  </si>
  <si>
    <t>SMART SHOOTER LTD אופציה לא סחירה 21/02/25- סמארט שוטר</t>
  </si>
  <si>
    <t>742132</t>
  </si>
  <si>
    <t>26/04/22</t>
  </si>
  <si>
    <t>סה"כ מט"ח/מט"ח</t>
  </si>
  <si>
    <t>פורוורד אירו/שקל 3.9917 05/09/23 154376</t>
  </si>
  <si>
    <t>154376</t>
  </si>
  <si>
    <t>24/05/23</t>
  </si>
  <si>
    <t>פורוורד דולר/שקל 3.6846 05/09/23 154375</t>
  </si>
  <si>
    <t>154375</t>
  </si>
  <si>
    <t>פורוורד דולר/שקל 3.71 05/09/23 154378</t>
  </si>
  <si>
    <t>154378</t>
  </si>
  <si>
    <t>פורוורד ליש"ט/שקל 4.5854 05/09/23 154380</t>
  </si>
  <si>
    <t>154380</t>
  </si>
  <si>
    <t>פורוורד ליש"ט/דולר 1.2439 05/09/23 154379</t>
  </si>
  <si>
    <t>154379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</si>
  <si>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</si>
  <si>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</si>
  <si>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</si>
  <si>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</si>
  <si>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בראון ג רכיב התחייבותי</t>
  </si>
  <si>
    <t>לא</t>
  </si>
  <si>
    <t>96026</t>
  </si>
  <si>
    <t>NR1</t>
  </si>
  <si>
    <t>15/12/19</t>
  </si>
  <si>
    <t>דירוג פנימי</t>
  </si>
  <si>
    <t>הלוואה – מלונות בראון ג' 01.04.2023</t>
  </si>
  <si>
    <t>96023</t>
  </si>
  <si>
    <t>31/03/20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</si>
  <si>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</si>
  <si>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</si>
  <si>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</si>
  <si>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</si>
  <si>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</si>
  <si>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</si>
  <si>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</si>
  <si>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נאוויטס שננדואה - הלוואה 15/10/2028</t>
  </si>
  <si>
    <t>74234</t>
  </si>
  <si>
    <t>ilA-</t>
  </si>
  <si>
    <t>20/04/23</t>
  </si>
  <si>
    <t>סה"כ נקוב במט"ח</t>
  </si>
  <si>
    <t>סה"כ צמודי מט"ח</t>
  </si>
  <si>
    <t>פיקדון גיזה אס.פי.סי (שננדואה) 3.4% ד' 6/1/23- גיזה מזנין אס.פי.סי</t>
  </si>
  <si>
    <t>742341</t>
  </si>
  <si>
    <t>ilRF</t>
  </si>
  <si>
    <t>סה"כ מניב</t>
  </si>
  <si>
    <t>סה"כ לא מניב</t>
  </si>
  <si>
    <t>CSA במטבע 20001 (OTC) - בטחונות</t>
  </si>
  <si>
    <t>77720001</t>
  </si>
  <si>
    <t>MONEY CHF HSBC - בטחונות</t>
  </si>
  <si>
    <t>327080</t>
  </si>
  <si>
    <t>MONEY GBP HSBC - בטחונות</t>
  </si>
  <si>
    <t>327114</t>
  </si>
  <si>
    <t>MONEY EUR HSBC - בטחונות</t>
  </si>
  <si>
    <t>327064</t>
  </si>
  <si>
    <t>MONEY USD HSBC - בטחונות</t>
  </si>
  <si>
    <t>415323</t>
  </si>
  <si>
    <t xml:space="preserve"> first time2 
</t>
  </si>
  <si>
    <t>JTLV2 אלעד מגורים</t>
  </si>
  <si>
    <t>ION 2</t>
  </si>
  <si>
    <t>FINTLV 2</t>
  </si>
  <si>
    <t>ורטקס אופרטיוניטי 2</t>
  </si>
  <si>
    <t>JTLV3</t>
  </si>
  <si>
    <t>ריאלטי חוב 4</t>
  </si>
  <si>
    <t>קרן גיזה הלוואות מורכבות</t>
  </si>
  <si>
    <t xml:space="preserve"> first time3 </t>
  </si>
  <si>
    <t>IBI מלונות בישראל EVO</t>
  </si>
  <si>
    <t>Klirmark Opportunity Fund IV</t>
  </si>
  <si>
    <t>קרן COLLER 8</t>
  </si>
  <si>
    <t>SG VC 6</t>
  </si>
  <si>
    <t>LCN Sterling Fund SLP</t>
  </si>
  <si>
    <t>Fattal European Partnership II</t>
  </si>
  <si>
    <t>Starlight UK, LP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</si>
</sst>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charset val="177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1" fillId="0" borderId="0" xfId="0" applyFont="1"/>
    <xf numFmtId="43" fontId="1" fillId="0" borderId="0" xfId="11" applyFont="1" applyAlignment="1">
      <alignment horizontal="center" vertical="center" wrapText="1"/>
    </xf>
    <xf numFmtId="14" fontId="0" fillId="0" borderId="0" xfId="0" applyNumberFormat="1"/>
    <xf numFmtId="10" fontId="0" fillId="0" borderId="0" xfId="12" applyNumberFormat="1" applyFont="1"/>
    <xf numFmtId="166" fontId="0" fillId="0" borderId="0" xfId="0" applyNumberFormat="1" applyFont="1" applyFill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3">
    <cellStyle name="Comma" xfId="11" builtinId="3"/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" xfId="12" builtinId="5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1"/>
  <sheetViews>
    <sheetView rightToLeft="1" tabSelected="1" topLeftCell="A22" workbookViewId="0">
      <selection activeCell="D39" activeCellId="2" sqref="D13:D22 D24:D37 D39:D42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87" t="s">
        <v>4</v>
      </c>
      <c r="C6" s="88"/>
      <c r="D6" s="89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41644.032134218076</v>
      </c>
      <c r="D11" s="76">
        <f>C11/$C$42</f>
        <v>0.12521966119884095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20884.213498000001</v>
      </c>
      <c r="D13" s="78">
        <f t="shared" ref="D13:D22" si="0">C13/$C$42</f>
        <v>6.2796852384402843E-2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0</v>
      </c>
      <c r="D15" s="78">
        <f t="shared" si="0"/>
        <v>0</v>
      </c>
    </row>
    <row r="16" spans="1:36">
      <c r="A16" s="10" t="s">
        <v>13</v>
      </c>
      <c r="B16" s="70" t="s">
        <v>19</v>
      </c>
      <c r="C16" s="77">
        <v>73726.962938735</v>
      </c>
      <c r="D16" s="78">
        <f t="shared" si="0"/>
        <v>0.22168999607562245</v>
      </c>
    </row>
    <row r="17" spans="1:4">
      <c r="A17" s="10" t="s">
        <v>13</v>
      </c>
      <c r="B17" s="70" t="s">
        <v>195</v>
      </c>
      <c r="C17" s="77">
        <v>151776.61310367999</v>
      </c>
      <c r="D17" s="78">
        <f t="shared" si="0"/>
        <v>0.4563779033090794</v>
      </c>
    </row>
    <row r="18" spans="1:4">
      <c r="A18" s="10" t="s">
        <v>13</v>
      </c>
      <c r="B18" s="70" t="s">
        <v>20</v>
      </c>
      <c r="C18" s="77">
        <v>5519.9983006656003</v>
      </c>
      <c r="D18" s="78">
        <f t="shared" si="0"/>
        <v>1.6598112180870421E-2</v>
      </c>
    </row>
    <row r="19" spans="1:4">
      <c r="A19" s="10" t="s">
        <v>13</v>
      </c>
      <c r="B19" s="70" t="s">
        <v>21</v>
      </c>
      <c r="C19" s="77">
        <v>234.591162</v>
      </c>
      <c r="D19" s="78">
        <f t="shared" si="0"/>
        <v>7.0539340982174502E-4</v>
      </c>
    </row>
    <row r="20" spans="1:4">
      <c r="A20" s="10" t="s">
        <v>13</v>
      </c>
      <c r="B20" s="70" t="s">
        <v>22</v>
      </c>
      <c r="C20" s="77">
        <v>553.52369999999996</v>
      </c>
      <c r="D20" s="78">
        <f t="shared" si="0"/>
        <v>1.6643933506759673E-3</v>
      </c>
    </row>
    <row r="21" spans="1:4">
      <c r="A21" s="10" t="s">
        <v>13</v>
      </c>
      <c r="B21" s="70" t="s">
        <v>23</v>
      </c>
      <c r="C21" s="77">
        <v>654.00937668414156</v>
      </c>
      <c r="D21" s="78">
        <f t="shared" si="0"/>
        <v>1.9665442651016015E-3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0</v>
      </c>
      <c r="D26" s="78">
        <f t="shared" si="1"/>
        <v>0</v>
      </c>
    </row>
    <row r="27" spans="1:4">
      <c r="A27" s="10" t="s">
        <v>13</v>
      </c>
      <c r="B27" s="70" t="s">
        <v>28</v>
      </c>
      <c r="C27" s="77">
        <v>11364.565006114452</v>
      </c>
      <c r="D27" s="78">
        <f t="shared" si="1"/>
        <v>3.4172170820331048E-2</v>
      </c>
    </row>
    <row r="28" spans="1:4">
      <c r="A28" s="10" t="s">
        <v>13</v>
      </c>
      <c r="B28" s="70" t="s">
        <v>29</v>
      </c>
      <c r="C28" s="77">
        <v>18972.308356623427</v>
      </c>
      <c r="D28" s="78">
        <f t="shared" si="1"/>
        <v>5.704793466971355E-2</v>
      </c>
    </row>
    <row r="29" spans="1:4">
      <c r="A29" s="10" t="s">
        <v>13</v>
      </c>
      <c r="B29" s="70" t="s">
        <v>30</v>
      </c>
      <c r="C29" s="77">
        <v>107.995205067624</v>
      </c>
      <c r="D29" s="78">
        <f t="shared" si="1"/>
        <v>3.2473135516950934E-4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-110.58470763468053</v>
      </c>
      <c r="D31" s="78">
        <f t="shared" si="1"/>
        <v>-3.3251774417899024E-4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677.84577743811997</v>
      </c>
      <c r="D33" s="78">
        <f t="shared" si="1"/>
        <v>2.0382180650111072E-3</v>
      </c>
    </row>
    <row r="34" spans="1:4">
      <c r="A34" s="10" t="s">
        <v>13</v>
      </c>
      <c r="B34" s="69" t="s">
        <v>35</v>
      </c>
      <c r="C34" s="77">
        <v>579.36948623194496</v>
      </c>
      <c r="D34" s="78">
        <f t="shared" si="1"/>
        <v>1.7421091824415117E-3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5982.3957341089999</v>
      </c>
      <c r="D37" s="78">
        <f t="shared" si="1"/>
        <v>1.7988497477096813E-2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2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332567.83907193271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12522.5990203</v>
      </c>
      <c r="D43" s="78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202</v>
      </c>
      <c r="D47">
        <v>4.1134000000000004</v>
      </c>
    </row>
    <row r="48" spans="1:4">
      <c r="C48" t="s">
        <v>110</v>
      </c>
      <c r="D48">
        <v>4.0185000000000004</v>
      </c>
    </row>
    <row r="49" spans="3:4">
      <c r="C49" t="s">
        <v>203</v>
      </c>
      <c r="D49">
        <v>0.47220000000000001</v>
      </c>
    </row>
    <row r="50" spans="3:4">
      <c r="C50" t="s">
        <v>106</v>
      </c>
      <c r="D50">
        <v>3.7</v>
      </c>
    </row>
    <row r="51" spans="3:4">
      <c r="C51" t="s">
        <v>113</v>
      </c>
      <c r="D51">
        <v>4.6707000000000001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1" ht="26.25" customHeight="1">
      <c r="B7" s="100" t="s">
        <v>98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13900</v>
      </c>
      <c r="H11" s="7"/>
      <c r="I11" s="75">
        <v>553.52369999999996</v>
      </c>
      <c r="J11" s="25"/>
      <c r="K11" s="76">
        <v>1</v>
      </c>
      <c r="L11" s="76">
        <v>1.6999999999999999E-3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652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229</v>
      </c>
      <c r="C14" t="s">
        <v>229</v>
      </c>
      <c r="D14" s="16"/>
      <c r="E14" t="s">
        <v>229</v>
      </c>
      <c r="F14" t="s">
        <v>229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653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229</v>
      </c>
      <c r="C16" t="s">
        <v>229</v>
      </c>
      <c r="D16" s="16"/>
      <c r="E16" t="s">
        <v>229</v>
      </c>
      <c r="F16" t="s">
        <v>229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654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229</v>
      </c>
      <c r="C18" t="s">
        <v>229</v>
      </c>
      <c r="D18" s="16"/>
      <c r="E18" t="s">
        <v>229</v>
      </c>
      <c r="F18" t="s">
        <v>229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261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229</v>
      </c>
      <c r="C20" t="s">
        <v>229</v>
      </c>
      <c r="D20" s="16"/>
      <c r="E20" t="s">
        <v>229</v>
      </c>
      <c r="F20" t="s">
        <v>229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234</v>
      </c>
      <c r="C21" s="16"/>
      <c r="D21" s="16"/>
      <c r="E21" s="16"/>
      <c r="G21" s="81">
        <v>13900</v>
      </c>
      <c r="I21" s="81">
        <v>553.52369999999996</v>
      </c>
      <c r="K21" s="80">
        <v>1</v>
      </c>
      <c r="L21" s="80">
        <v>1.6999999999999999E-3</v>
      </c>
    </row>
    <row r="22" spans="2:12">
      <c r="B22" s="79" t="s">
        <v>652</v>
      </c>
      <c r="C22" s="16"/>
      <c r="D22" s="16"/>
      <c r="E22" s="16"/>
      <c r="G22" s="81">
        <v>13900</v>
      </c>
      <c r="I22" s="81">
        <v>553.52369999999996</v>
      </c>
      <c r="K22" s="80">
        <v>1</v>
      </c>
      <c r="L22" s="80">
        <v>1.6999999999999999E-3</v>
      </c>
    </row>
    <row r="23" spans="2:12">
      <c r="B23" t="s">
        <v>655</v>
      </c>
      <c r="C23" t="s">
        <v>656</v>
      </c>
      <c r="D23" t="s">
        <v>123</v>
      </c>
      <c r="E23" t="s">
        <v>581</v>
      </c>
      <c r="F23" t="s">
        <v>106</v>
      </c>
      <c r="G23" s="77">
        <v>5700</v>
      </c>
      <c r="H23" s="77">
        <v>2603</v>
      </c>
      <c r="I23" s="77">
        <v>548.97270000000003</v>
      </c>
      <c r="J23" s="78">
        <v>0</v>
      </c>
      <c r="K23" s="78">
        <v>0.99180000000000001</v>
      </c>
      <c r="L23" s="78">
        <v>1.6999999999999999E-3</v>
      </c>
    </row>
    <row r="24" spans="2:12">
      <c r="B24" t="s">
        <v>657</v>
      </c>
      <c r="C24" t="s">
        <v>658</v>
      </c>
      <c r="D24" t="s">
        <v>123</v>
      </c>
      <c r="E24" t="s">
        <v>581</v>
      </c>
      <c r="F24" t="s">
        <v>106</v>
      </c>
      <c r="G24" s="77">
        <v>8200</v>
      </c>
      <c r="H24" s="77">
        <v>15</v>
      </c>
      <c r="I24" s="77">
        <v>4.5510000000000002</v>
      </c>
      <c r="J24" s="78">
        <v>0</v>
      </c>
      <c r="K24" s="78">
        <v>8.2000000000000007E-3</v>
      </c>
      <c r="L24" s="78">
        <v>0</v>
      </c>
    </row>
    <row r="25" spans="2:12">
      <c r="B25" s="79" t="s">
        <v>659</v>
      </c>
      <c r="C25" s="16"/>
      <c r="D25" s="16"/>
      <c r="E25" s="16"/>
      <c r="G25" s="81">
        <v>0</v>
      </c>
      <c r="I25" s="81">
        <v>0</v>
      </c>
      <c r="K25" s="80">
        <v>0</v>
      </c>
      <c r="L25" s="80">
        <v>0</v>
      </c>
    </row>
    <row r="26" spans="2:12">
      <c r="B26" t="s">
        <v>229</v>
      </c>
      <c r="C26" t="s">
        <v>229</v>
      </c>
      <c r="D26" s="16"/>
      <c r="E26" t="s">
        <v>229</v>
      </c>
      <c r="F26" t="s">
        <v>229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  <c r="L26" s="78">
        <v>0</v>
      </c>
    </row>
    <row r="27" spans="2:12">
      <c r="B27" s="79" t="s">
        <v>654</v>
      </c>
      <c r="C27" s="16"/>
      <c r="D27" s="16"/>
      <c r="E27" s="16"/>
      <c r="G27" s="81">
        <v>0</v>
      </c>
      <c r="I27" s="81">
        <v>0</v>
      </c>
      <c r="K27" s="80">
        <v>0</v>
      </c>
      <c r="L27" s="80">
        <v>0</v>
      </c>
    </row>
    <row r="28" spans="2:12">
      <c r="B28" t="s">
        <v>229</v>
      </c>
      <c r="C28" t="s">
        <v>229</v>
      </c>
      <c r="D28" s="16"/>
      <c r="E28" t="s">
        <v>229</v>
      </c>
      <c r="F28" t="s">
        <v>229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  <c r="L28" s="78">
        <v>0</v>
      </c>
    </row>
    <row r="29" spans="2:12">
      <c r="B29" s="79" t="s">
        <v>660</v>
      </c>
      <c r="C29" s="16"/>
      <c r="D29" s="16"/>
      <c r="E29" s="16"/>
      <c r="G29" s="81">
        <v>0</v>
      </c>
      <c r="I29" s="81">
        <v>0</v>
      </c>
      <c r="K29" s="80">
        <v>0</v>
      </c>
      <c r="L29" s="80">
        <v>0</v>
      </c>
    </row>
    <row r="30" spans="2:12">
      <c r="B30" t="s">
        <v>229</v>
      </c>
      <c r="C30" t="s">
        <v>229</v>
      </c>
      <c r="D30" s="16"/>
      <c r="E30" t="s">
        <v>229</v>
      </c>
      <c r="F30" t="s">
        <v>229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  <c r="L30" s="78">
        <v>0</v>
      </c>
    </row>
    <row r="31" spans="2:12">
      <c r="B31" s="79" t="s">
        <v>261</v>
      </c>
      <c r="C31" s="16"/>
      <c r="D31" s="16"/>
      <c r="E31" s="16"/>
      <c r="G31" s="81">
        <v>0</v>
      </c>
      <c r="I31" s="81">
        <v>0</v>
      </c>
      <c r="K31" s="80">
        <v>0</v>
      </c>
      <c r="L31" s="80">
        <v>0</v>
      </c>
    </row>
    <row r="32" spans="2:12">
      <c r="B32" t="s">
        <v>229</v>
      </c>
      <c r="C32" t="s">
        <v>229</v>
      </c>
      <c r="D32" s="16"/>
      <c r="E32" t="s">
        <v>229</v>
      </c>
      <c r="F32" t="s">
        <v>229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  <c r="L32" s="78">
        <v>0</v>
      </c>
    </row>
    <row r="33" spans="2:5">
      <c r="B33" t="s">
        <v>236</v>
      </c>
      <c r="C33" s="16"/>
      <c r="D33" s="16"/>
      <c r="E33" s="16"/>
    </row>
    <row r="34" spans="2:5">
      <c r="B34" t="s">
        <v>253</v>
      </c>
      <c r="C34" s="16"/>
      <c r="D34" s="16"/>
      <c r="E34" s="16"/>
    </row>
    <row r="35" spans="2:5">
      <c r="B35" t="s">
        <v>254</v>
      </c>
      <c r="C35" s="16"/>
      <c r="D35" s="16"/>
      <c r="E35" s="16"/>
    </row>
    <row r="36" spans="2:5">
      <c r="B36" t="s">
        <v>255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2"/>
      <c r="BD6" s="16" t="s">
        <v>100</v>
      </c>
      <c r="BF6" s="16" t="s">
        <v>101</v>
      </c>
      <c r="BH6" s="19" t="s">
        <v>102</v>
      </c>
    </row>
    <row r="7" spans="1:60" ht="26.25" customHeight="1">
      <c r="B7" s="100" t="s">
        <v>103</v>
      </c>
      <c r="C7" s="101"/>
      <c r="D7" s="101"/>
      <c r="E7" s="101"/>
      <c r="F7" s="101"/>
      <c r="G7" s="101"/>
      <c r="H7" s="101"/>
      <c r="I7" s="101"/>
      <c r="J7" s="101"/>
      <c r="K7" s="102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178284.27</v>
      </c>
      <c r="H11" s="25"/>
      <c r="I11" s="75">
        <v>654.00937668414156</v>
      </c>
      <c r="J11" s="76">
        <v>1</v>
      </c>
      <c r="K11" s="76">
        <v>2E-3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229</v>
      </c>
      <c r="C13" t="s">
        <v>229</v>
      </c>
      <c r="D13" s="19"/>
      <c r="E13" t="s">
        <v>229</v>
      </c>
      <c r="F13" t="s">
        <v>229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234</v>
      </c>
      <c r="C14" s="19"/>
      <c r="D14" s="19"/>
      <c r="E14" s="19"/>
      <c r="F14" s="19"/>
      <c r="G14" s="81">
        <v>178284.27</v>
      </c>
      <c r="H14" s="19"/>
      <c r="I14" s="81">
        <v>654.00937668414156</v>
      </c>
      <c r="J14" s="80">
        <v>1</v>
      </c>
      <c r="K14" s="80">
        <v>2E-3</v>
      </c>
      <c r="BF14" s="16" t="s">
        <v>126</v>
      </c>
    </row>
    <row r="15" spans="1:60">
      <c r="B15" t="s">
        <v>661</v>
      </c>
      <c r="C15" t="s">
        <v>662</v>
      </c>
      <c r="D15" t="s">
        <v>123</v>
      </c>
      <c r="E15" t="s">
        <v>581</v>
      </c>
      <c r="F15" t="s">
        <v>110</v>
      </c>
      <c r="G15" s="77">
        <v>8</v>
      </c>
      <c r="H15" s="77">
        <v>1.6271999999999998E-2</v>
      </c>
      <c r="I15" s="77">
        <v>5.2311225600000003E-6</v>
      </c>
      <c r="J15" s="78">
        <v>0</v>
      </c>
      <c r="K15" s="78">
        <v>0</v>
      </c>
      <c r="BF15" s="16" t="s">
        <v>127</v>
      </c>
    </row>
    <row r="16" spans="1:60">
      <c r="B16" t="s">
        <v>663</v>
      </c>
      <c r="C16" t="s">
        <v>664</v>
      </c>
      <c r="D16" t="s">
        <v>123</v>
      </c>
      <c r="E16" t="s">
        <v>581</v>
      </c>
      <c r="F16" t="s">
        <v>106</v>
      </c>
      <c r="G16" s="77">
        <v>6</v>
      </c>
      <c r="H16" s="77">
        <v>3.4643E-2</v>
      </c>
      <c r="I16" s="77">
        <v>7.6907459999999999E-6</v>
      </c>
      <c r="J16" s="78">
        <v>0</v>
      </c>
      <c r="K16" s="78">
        <v>0</v>
      </c>
      <c r="BF16" s="16" t="s">
        <v>128</v>
      </c>
    </row>
    <row r="17" spans="2:58">
      <c r="B17" t="s">
        <v>665</v>
      </c>
      <c r="C17" t="s">
        <v>666</v>
      </c>
      <c r="D17" t="s">
        <v>123</v>
      </c>
      <c r="E17" t="s">
        <v>581</v>
      </c>
      <c r="F17" t="s">
        <v>110</v>
      </c>
      <c r="G17" s="77">
        <v>21</v>
      </c>
      <c r="H17" s="77">
        <v>4.4270000000000004E-3</v>
      </c>
      <c r="I17" s="77">
        <v>3.7358788949999999E-6</v>
      </c>
      <c r="J17" s="78">
        <v>0</v>
      </c>
      <c r="K17" s="78">
        <v>0</v>
      </c>
      <c r="BF17" s="16" t="s">
        <v>129</v>
      </c>
    </row>
    <row r="18" spans="2:58">
      <c r="B18" t="s">
        <v>667</v>
      </c>
      <c r="C18" t="s">
        <v>668</v>
      </c>
      <c r="D18" t="s">
        <v>123</v>
      </c>
      <c r="E18" t="s">
        <v>581</v>
      </c>
      <c r="F18" t="s">
        <v>113</v>
      </c>
      <c r="G18" s="77">
        <v>10</v>
      </c>
      <c r="H18" s="77">
        <v>7.5414999999999996E-3</v>
      </c>
      <c r="I18" s="77">
        <v>3.5224084049999998E-6</v>
      </c>
      <c r="J18" s="78">
        <v>0</v>
      </c>
      <c r="K18" s="78">
        <v>0</v>
      </c>
      <c r="BF18" s="16" t="s">
        <v>130</v>
      </c>
    </row>
    <row r="19" spans="2:58">
      <c r="B19" t="s">
        <v>669</v>
      </c>
      <c r="C19" t="s">
        <v>670</v>
      </c>
      <c r="D19" t="s">
        <v>123</v>
      </c>
      <c r="E19" t="s">
        <v>581</v>
      </c>
      <c r="F19" t="s">
        <v>110</v>
      </c>
      <c r="G19" s="77">
        <v>14826.6</v>
      </c>
      <c r="H19" s="77">
        <v>100</v>
      </c>
      <c r="I19" s="77">
        <v>59.5806921</v>
      </c>
      <c r="J19" s="78">
        <v>9.11E-2</v>
      </c>
      <c r="K19" s="78">
        <v>2.0000000000000001E-4</v>
      </c>
      <c r="BF19" s="16" t="s">
        <v>131</v>
      </c>
    </row>
    <row r="20" spans="2:58">
      <c r="B20" t="s">
        <v>671</v>
      </c>
      <c r="C20" t="s">
        <v>672</v>
      </c>
      <c r="D20" t="s">
        <v>123</v>
      </c>
      <c r="E20" t="s">
        <v>581</v>
      </c>
      <c r="F20" t="s">
        <v>113</v>
      </c>
      <c r="G20" s="77">
        <v>-9900</v>
      </c>
      <c r="H20" s="77">
        <v>100</v>
      </c>
      <c r="I20" s="77">
        <v>-46.239930000000001</v>
      </c>
      <c r="J20" s="78">
        <v>-7.0699999999999999E-2</v>
      </c>
      <c r="K20" s="78">
        <v>-1E-4</v>
      </c>
      <c r="BF20" s="16" t="s">
        <v>132</v>
      </c>
    </row>
    <row r="21" spans="2:58">
      <c r="B21" t="s">
        <v>673</v>
      </c>
      <c r="C21" t="s">
        <v>674</v>
      </c>
      <c r="D21" t="s">
        <v>123</v>
      </c>
      <c r="E21" t="s">
        <v>581</v>
      </c>
      <c r="F21" t="s">
        <v>106</v>
      </c>
      <c r="G21" s="77">
        <v>173153.67</v>
      </c>
      <c r="H21" s="77">
        <v>100</v>
      </c>
      <c r="I21" s="77">
        <v>640.66857900000002</v>
      </c>
      <c r="J21" s="78">
        <v>0.97960000000000003</v>
      </c>
      <c r="K21" s="78">
        <v>1.9E-3</v>
      </c>
      <c r="BF21" s="16" t="s">
        <v>123</v>
      </c>
    </row>
    <row r="22" spans="2:58">
      <c r="B22" t="s">
        <v>675</v>
      </c>
      <c r="C22" t="s">
        <v>676</v>
      </c>
      <c r="D22" t="s">
        <v>123</v>
      </c>
      <c r="E22" t="s">
        <v>581</v>
      </c>
      <c r="F22" t="s">
        <v>106</v>
      </c>
      <c r="G22" s="77">
        <v>12</v>
      </c>
      <c r="H22" s="77">
        <v>1.5337E-2</v>
      </c>
      <c r="I22" s="77">
        <v>6.8096279999999999E-6</v>
      </c>
      <c r="J22" s="78">
        <v>0</v>
      </c>
      <c r="K22" s="78">
        <v>0</v>
      </c>
    </row>
    <row r="23" spans="2:58">
      <c r="B23" t="s">
        <v>677</v>
      </c>
      <c r="C23" t="s">
        <v>678</v>
      </c>
      <c r="D23" t="s">
        <v>123</v>
      </c>
      <c r="E23" t="s">
        <v>581</v>
      </c>
      <c r="F23" t="s">
        <v>106</v>
      </c>
      <c r="G23" s="77">
        <v>9</v>
      </c>
      <c r="H23" s="77">
        <v>1.9036999999999999E-3</v>
      </c>
      <c r="I23" s="77">
        <v>6.3393209999999995E-7</v>
      </c>
      <c r="J23" s="78">
        <v>0</v>
      </c>
      <c r="K23" s="78">
        <v>0</v>
      </c>
    </row>
    <row r="24" spans="2:58">
      <c r="B24" t="s">
        <v>679</v>
      </c>
      <c r="C24" t="s">
        <v>680</v>
      </c>
      <c r="D24" t="s">
        <v>123</v>
      </c>
      <c r="E24" t="s">
        <v>581</v>
      </c>
      <c r="F24" t="s">
        <v>106</v>
      </c>
      <c r="G24" s="77">
        <v>38</v>
      </c>
      <c r="H24" s="77">
        <v>4.4882500000000001E-3</v>
      </c>
      <c r="I24" s="77">
        <v>6.3104794999999997E-6</v>
      </c>
      <c r="J24" s="78">
        <v>0</v>
      </c>
      <c r="K24" s="78">
        <v>0</v>
      </c>
    </row>
    <row r="25" spans="2:58">
      <c r="B25" t="s">
        <v>681</v>
      </c>
      <c r="C25" t="s">
        <v>682</v>
      </c>
      <c r="D25" t="s">
        <v>123</v>
      </c>
      <c r="E25" t="s">
        <v>581</v>
      </c>
      <c r="F25" t="s">
        <v>110</v>
      </c>
      <c r="G25" s="77">
        <v>85</v>
      </c>
      <c r="H25" s="77">
        <v>4.638E-4</v>
      </c>
      <c r="I25" s="77">
        <v>1.5842132549999999E-6</v>
      </c>
      <c r="J25" s="78">
        <v>0</v>
      </c>
      <c r="K25" s="78">
        <v>0</v>
      </c>
    </row>
    <row r="26" spans="2:58">
      <c r="B26" t="s">
        <v>683</v>
      </c>
      <c r="C26" t="s">
        <v>684</v>
      </c>
      <c r="D26" t="s">
        <v>123</v>
      </c>
      <c r="E26" t="s">
        <v>581</v>
      </c>
      <c r="F26" t="s">
        <v>106</v>
      </c>
      <c r="G26" s="77">
        <v>15</v>
      </c>
      <c r="H26" s="77">
        <v>1.184375E-4</v>
      </c>
      <c r="I26" s="77">
        <v>6.5732812500000005E-8</v>
      </c>
      <c r="J26" s="78">
        <v>0</v>
      </c>
      <c r="K26" s="78">
        <v>0</v>
      </c>
    </row>
    <row r="27" spans="2:58">
      <c r="B27" t="s">
        <v>236</v>
      </c>
      <c r="C27" s="19"/>
      <c r="D27" s="19"/>
      <c r="E27" s="19"/>
      <c r="F27" s="19"/>
      <c r="G27" s="19"/>
      <c r="H27" s="19"/>
    </row>
    <row r="28" spans="2:58">
      <c r="B28" t="s">
        <v>253</v>
      </c>
      <c r="C28" s="19"/>
      <c r="D28" s="19"/>
      <c r="E28" s="19"/>
      <c r="F28" s="19"/>
      <c r="G28" s="19"/>
      <c r="H28" s="19"/>
    </row>
    <row r="29" spans="2:58">
      <c r="B29" t="s">
        <v>254</v>
      </c>
      <c r="C29" s="19"/>
      <c r="D29" s="19"/>
      <c r="E29" s="19"/>
      <c r="F29" s="19"/>
      <c r="G29" s="19"/>
      <c r="H29" s="19"/>
    </row>
    <row r="30" spans="2:58">
      <c r="B30" t="s">
        <v>255</v>
      </c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81" ht="26.25" customHeight="1">
      <c r="B7" s="100" t="s">
        <v>133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685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229</v>
      </c>
      <c r="C14" t="s">
        <v>229</v>
      </c>
      <c r="E14" t="s">
        <v>229</v>
      </c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686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229</v>
      </c>
      <c r="C16" t="s">
        <v>229</v>
      </c>
      <c r="E16" t="s">
        <v>229</v>
      </c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687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688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229</v>
      </c>
      <c r="C19" t="s">
        <v>229</v>
      </c>
      <c r="E19" t="s">
        <v>229</v>
      </c>
      <c r="H19" s="77">
        <v>0</v>
      </c>
      <c r="I19" t="s">
        <v>229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689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229</v>
      </c>
      <c r="C21" t="s">
        <v>229</v>
      </c>
      <c r="E21" t="s">
        <v>229</v>
      </c>
      <c r="H21" s="77">
        <v>0</v>
      </c>
      <c r="I21" t="s">
        <v>229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690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229</v>
      </c>
      <c r="C23" t="s">
        <v>229</v>
      </c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691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229</v>
      </c>
      <c r="C25" t="s">
        <v>229</v>
      </c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234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685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229</v>
      </c>
      <c r="C28" t="s">
        <v>229</v>
      </c>
      <c r="E28" t="s">
        <v>229</v>
      </c>
      <c r="H28" s="77">
        <v>0</v>
      </c>
      <c r="I28" t="s">
        <v>229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686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229</v>
      </c>
      <c r="C30" t="s">
        <v>229</v>
      </c>
      <c r="E30" t="s">
        <v>229</v>
      </c>
      <c r="H30" s="77">
        <v>0</v>
      </c>
      <c r="I30" t="s">
        <v>229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687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688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229</v>
      </c>
      <c r="C33" t="s">
        <v>229</v>
      </c>
      <c r="E33" t="s">
        <v>229</v>
      </c>
      <c r="H33" s="77">
        <v>0</v>
      </c>
      <c r="I33" t="s">
        <v>229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689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229</v>
      </c>
      <c r="C35" t="s">
        <v>229</v>
      </c>
      <c r="E35" t="s">
        <v>229</v>
      </c>
      <c r="H35" s="77">
        <v>0</v>
      </c>
      <c r="I35" t="s">
        <v>229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690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229</v>
      </c>
      <c r="C37" t="s">
        <v>229</v>
      </c>
      <c r="E37" t="s">
        <v>229</v>
      </c>
      <c r="H37" s="77">
        <v>0</v>
      </c>
      <c r="I37" t="s">
        <v>229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691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229</v>
      </c>
      <c r="C39" t="s">
        <v>229</v>
      </c>
      <c r="E39" t="s">
        <v>229</v>
      </c>
      <c r="H39" s="77">
        <v>0</v>
      </c>
      <c r="I39" t="s">
        <v>229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236</v>
      </c>
    </row>
    <row r="41" spans="2:17">
      <c r="B41" t="s">
        <v>253</v>
      </c>
    </row>
    <row r="42" spans="2:17">
      <c r="B42" t="s">
        <v>254</v>
      </c>
    </row>
    <row r="43" spans="2:17">
      <c r="B43" t="s">
        <v>255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2:72" ht="26.2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692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229</v>
      </c>
      <c r="C14" t="s">
        <v>229</v>
      </c>
      <c r="D14" t="s">
        <v>229</v>
      </c>
      <c r="G14" s="77">
        <v>0</v>
      </c>
      <c r="H14" t="s">
        <v>229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693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229</v>
      </c>
      <c r="C16" t="s">
        <v>229</v>
      </c>
      <c r="D16" t="s">
        <v>229</v>
      </c>
      <c r="G16" s="77">
        <v>0</v>
      </c>
      <c r="H16" t="s">
        <v>229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694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229</v>
      </c>
      <c r="C18" t="s">
        <v>229</v>
      </c>
      <c r="D18" t="s">
        <v>229</v>
      </c>
      <c r="G18" s="77">
        <v>0</v>
      </c>
      <c r="H18" t="s">
        <v>229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695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229</v>
      </c>
      <c r="C20" t="s">
        <v>229</v>
      </c>
      <c r="D20" t="s">
        <v>229</v>
      </c>
      <c r="G20" s="77">
        <v>0</v>
      </c>
      <c r="H20" t="s">
        <v>229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261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229</v>
      </c>
      <c r="C22" t="s">
        <v>229</v>
      </c>
      <c r="D22" t="s">
        <v>229</v>
      </c>
      <c r="G22" s="77">
        <v>0</v>
      </c>
      <c r="H22" t="s">
        <v>229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234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251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229</v>
      </c>
      <c r="C25" t="s">
        <v>229</v>
      </c>
      <c r="D25" t="s">
        <v>229</v>
      </c>
      <c r="G25" s="77">
        <v>0</v>
      </c>
      <c r="H25" t="s">
        <v>229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696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229</v>
      </c>
      <c r="C27" t="s">
        <v>229</v>
      </c>
      <c r="D27" t="s">
        <v>229</v>
      </c>
      <c r="G27" s="77">
        <v>0</v>
      </c>
      <c r="H27" t="s">
        <v>229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253</v>
      </c>
    </row>
    <row r="29" spans="2:16">
      <c r="B29" t="s">
        <v>254</v>
      </c>
    </row>
    <row r="30" spans="2:16">
      <c r="B30" t="s">
        <v>255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65" ht="26.25" customHeight="1">
      <c r="B7" s="100" t="s">
        <v>82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697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229</v>
      </c>
      <c r="C14" t="s">
        <v>229</v>
      </c>
      <c r="D14" s="16"/>
      <c r="E14" s="16"/>
      <c r="F14" t="s">
        <v>229</v>
      </c>
      <c r="G14" t="s">
        <v>229</v>
      </c>
      <c r="J14" s="77">
        <v>0</v>
      </c>
      <c r="K14" t="s">
        <v>229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698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229</v>
      </c>
      <c r="C16" t="s">
        <v>229</v>
      </c>
      <c r="D16" s="16"/>
      <c r="E16" s="16"/>
      <c r="F16" t="s">
        <v>229</v>
      </c>
      <c r="G16" t="s">
        <v>229</v>
      </c>
      <c r="J16" s="77">
        <v>0</v>
      </c>
      <c r="K16" t="s">
        <v>229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258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229</v>
      </c>
      <c r="C18" t="s">
        <v>229</v>
      </c>
      <c r="D18" s="16"/>
      <c r="E18" s="16"/>
      <c r="F18" t="s">
        <v>229</v>
      </c>
      <c r="G18" t="s">
        <v>229</v>
      </c>
      <c r="J18" s="77">
        <v>0</v>
      </c>
      <c r="K18" t="s">
        <v>229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261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229</v>
      </c>
      <c r="C20" t="s">
        <v>229</v>
      </c>
      <c r="D20" s="16"/>
      <c r="E20" s="16"/>
      <c r="F20" t="s">
        <v>229</v>
      </c>
      <c r="G20" t="s">
        <v>229</v>
      </c>
      <c r="J20" s="77">
        <v>0</v>
      </c>
      <c r="K20" t="s">
        <v>229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234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699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229</v>
      </c>
      <c r="C23" t="s">
        <v>229</v>
      </c>
      <c r="D23" s="16"/>
      <c r="E23" s="16"/>
      <c r="F23" t="s">
        <v>229</v>
      </c>
      <c r="G23" t="s">
        <v>229</v>
      </c>
      <c r="J23" s="77">
        <v>0</v>
      </c>
      <c r="K23" t="s">
        <v>229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700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229</v>
      </c>
      <c r="C25" t="s">
        <v>229</v>
      </c>
      <c r="D25" s="16"/>
      <c r="E25" s="16"/>
      <c r="F25" t="s">
        <v>229</v>
      </c>
      <c r="G25" t="s">
        <v>229</v>
      </c>
      <c r="J25" s="77">
        <v>0</v>
      </c>
      <c r="K25" t="s">
        <v>229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236</v>
      </c>
      <c r="D26" s="16"/>
      <c r="E26" s="16"/>
      <c r="F26" s="16"/>
    </row>
    <row r="27" spans="2:19">
      <c r="B27" t="s">
        <v>253</v>
      </c>
      <c r="D27" s="16"/>
      <c r="E27" s="16"/>
      <c r="F27" s="16"/>
    </row>
    <row r="28" spans="2:19">
      <c r="B28" t="s">
        <v>254</v>
      </c>
      <c r="D28" s="16"/>
      <c r="E28" s="16"/>
      <c r="F28" s="16"/>
    </row>
    <row r="29" spans="2:19">
      <c r="B29" t="s">
        <v>255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81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697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229</v>
      </c>
      <c r="C14" t="s">
        <v>229</v>
      </c>
      <c r="D14" s="16"/>
      <c r="E14" s="16"/>
      <c r="F14" t="s">
        <v>229</v>
      </c>
      <c r="G14" t="s">
        <v>229</v>
      </c>
      <c r="J14" s="77">
        <v>0</v>
      </c>
      <c r="K14" t="s">
        <v>229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698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229</v>
      </c>
      <c r="C16" t="s">
        <v>229</v>
      </c>
      <c r="D16" s="16"/>
      <c r="E16" s="16"/>
      <c r="F16" t="s">
        <v>229</v>
      </c>
      <c r="G16" t="s">
        <v>229</v>
      </c>
      <c r="J16" s="77">
        <v>0</v>
      </c>
      <c r="K16" t="s">
        <v>229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258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229</v>
      </c>
      <c r="C18" t="s">
        <v>229</v>
      </c>
      <c r="D18" s="16"/>
      <c r="E18" s="16"/>
      <c r="F18" t="s">
        <v>229</v>
      </c>
      <c r="G18" t="s">
        <v>229</v>
      </c>
      <c r="J18" s="77">
        <v>0</v>
      </c>
      <c r="K18" t="s">
        <v>229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261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229</v>
      </c>
      <c r="C20" t="s">
        <v>229</v>
      </c>
      <c r="D20" s="16"/>
      <c r="E20" s="16"/>
      <c r="F20" t="s">
        <v>229</v>
      </c>
      <c r="G20" t="s">
        <v>229</v>
      </c>
      <c r="J20" s="77">
        <v>0</v>
      </c>
      <c r="K20" t="s">
        <v>229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234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259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229</v>
      </c>
      <c r="C23" t="s">
        <v>229</v>
      </c>
      <c r="D23" s="16"/>
      <c r="E23" s="16"/>
      <c r="F23" t="s">
        <v>229</v>
      </c>
      <c r="G23" t="s">
        <v>229</v>
      </c>
      <c r="J23" s="77">
        <v>0</v>
      </c>
      <c r="K23" t="s">
        <v>229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260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229</v>
      </c>
      <c r="C25" t="s">
        <v>229</v>
      </c>
      <c r="D25" s="16"/>
      <c r="E25" s="16"/>
      <c r="F25" t="s">
        <v>229</v>
      </c>
      <c r="G25" t="s">
        <v>229</v>
      </c>
      <c r="J25" s="77">
        <v>0</v>
      </c>
      <c r="K25" t="s">
        <v>229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236</v>
      </c>
      <c r="C26" s="16"/>
      <c r="D26" s="16"/>
      <c r="E26" s="16"/>
    </row>
    <row r="27" spans="2:19">
      <c r="B27" t="s">
        <v>253</v>
      </c>
      <c r="C27" s="16"/>
      <c r="D27" s="16"/>
      <c r="E27" s="16"/>
    </row>
    <row r="28" spans="2:19">
      <c r="B28" t="s">
        <v>254</v>
      </c>
      <c r="C28" s="16"/>
      <c r="D28" s="16"/>
      <c r="E28" s="16"/>
    </row>
    <row r="29" spans="2:19">
      <c r="B29" t="s">
        <v>255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topLeftCell="A10" workbookViewId="0">
      <selection activeCell="K30" sqref="K30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98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1142394.1399999999</v>
      </c>
      <c r="I11" s="7"/>
      <c r="J11" s="75">
        <v>11364.565006114452</v>
      </c>
      <c r="K11" s="7"/>
      <c r="L11" s="76">
        <v>1</v>
      </c>
      <c r="M11" s="76">
        <v>3.44E-2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613744.47</v>
      </c>
      <c r="J12" s="81">
        <v>9264.8069248275951</v>
      </c>
      <c r="L12" s="80">
        <v>0.81520000000000004</v>
      </c>
      <c r="M12" s="80">
        <v>2.8000000000000001E-2</v>
      </c>
    </row>
    <row r="13" spans="2:98">
      <c r="B13" t="s">
        <v>701</v>
      </c>
      <c r="C13" t="s">
        <v>702</v>
      </c>
      <c r="D13" t="s">
        <v>123</v>
      </c>
      <c r="E13" t="s">
        <v>703</v>
      </c>
      <c r="F13" t="s">
        <v>287</v>
      </c>
      <c r="G13" t="s">
        <v>106</v>
      </c>
      <c r="H13" s="77">
        <v>48611.14</v>
      </c>
      <c r="I13" s="77">
        <v>344.99169999999998</v>
      </c>
      <c r="J13" s="77">
        <v>620.50627361890599</v>
      </c>
      <c r="K13" s="85">
        <f>13.3665544810034%/100</f>
        <v>1.33665544810034E-3</v>
      </c>
      <c r="L13" s="78">
        <v>5.4600000000000003E-2</v>
      </c>
      <c r="M13" s="78">
        <v>1.9E-3</v>
      </c>
    </row>
    <row r="14" spans="2:98">
      <c r="B14" t="s">
        <v>704</v>
      </c>
      <c r="C14" t="s">
        <v>705</v>
      </c>
      <c r="D14" t="s">
        <v>123</v>
      </c>
      <c r="E14" t="s">
        <v>450</v>
      </c>
      <c r="F14" t="s">
        <v>451</v>
      </c>
      <c r="G14" t="s">
        <v>102</v>
      </c>
      <c r="H14" s="77">
        <v>1068</v>
      </c>
      <c r="I14" s="77">
        <v>9.9999999999999992E-25</v>
      </c>
      <c r="J14" s="77">
        <v>1.07E-26</v>
      </c>
      <c r="K14" s="86">
        <v>6.1999999999999998E-3</v>
      </c>
      <c r="L14" s="78">
        <v>0</v>
      </c>
      <c r="M14" s="78">
        <v>0</v>
      </c>
    </row>
    <row r="15" spans="2:98">
      <c r="B15" t="s">
        <v>706</v>
      </c>
      <c r="C15" t="s">
        <v>707</v>
      </c>
      <c r="D15" t="s">
        <v>123</v>
      </c>
      <c r="E15" t="s">
        <v>708</v>
      </c>
      <c r="F15" t="s">
        <v>709</v>
      </c>
      <c r="G15" t="s">
        <v>102</v>
      </c>
      <c r="H15" s="77">
        <v>2</v>
      </c>
      <c r="I15" s="77">
        <v>36663758.620690003</v>
      </c>
      <c r="J15" s="77">
        <v>733.27517241379996</v>
      </c>
      <c r="K15" s="86">
        <v>1.8965517241379311E-3</v>
      </c>
      <c r="L15" s="78">
        <v>6.4500000000000002E-2</v>
      </c>
      <c r="M15" s="78">
        <v>2.2000000000000001E-3</v>
      </c>
    </row>
    <row r="16" spans="2:98">
      <c r="B16" t="s">
        <v>710</v>
      </c>
      <c r="C16" t="s">
        <v>711</v>
      </c>
      <c r="D16" t="s">
        <v>123</v>
      </c>
      <c r="E16" t="s">
        <v>712</v>
      </c>
      <c r="F16" t="s">
        <v>713</v>
      </c>
      <c r="G16" t="s">
        <v>106</v>
      </c>
      <c r="H16" s="77">
        <v>813</v>
      </c>
      <c r="I16" s="77">
        <v>66219.251000000004</v>
      </c>
      <c r="J16" s="77">
        <v>1991.941289331</v>
      </c>
      <c r="K16" s="86">
        <f>17.4072513763754%/100</f>
        <v>1.7407251376375399E-3</v>
      </c>
      <c r="L16" s="78">
        <v>0.17530000000000001</v>
      </c>
      <c r="M16" s="78">
        <v>6.0000000000000001E-3</v>
      </c>
    </row>
    <row r="17" spans="2:13">
      <c r="B17" t="s">
        <v>714</v>
      </c>
      <c r="C17" t="s">
        <v>715</v>
      </c>
      <c r="D17" t="s">
        <v>123</v>
      </c>
      <c r="E17" t="s">
        <v>712</v>
      </c>
      <c r="F17" t="s">
        <v>713</v>
      </c>
      <c r="G17" t="s">
        <v>106</v>
      </c>
      <c r="H17" s="77">
        <v>355</v>
      </c>
      <c r="I17" s="77">
        <v>68343.650676000005</v>
      </c>
      <c r="J17" s="77">
        <v>897.69385162926005</v>
      </c>
      <c r="K17" s="86">
        <f>19.3589050248269%/100</f>
        <v>1.93589050248269E-3</v>
      </c>
      <c r="L17" s="78">
        <v>7.9000000000000001E-2</v>
      </c>
      <c r="M17" s="78">
        <v>2.7000000000000001E-3</v>
      </c>
    </row>
    <row r="18" spans="2:13">
      <c r="B18" t="s">
        <v>716</v>
      </c>
      <c r="C18" t="s">
        <v>717</v>
      </c>
      <c r="D18" t="s">
        <v>123</v>
      </c>
      <c r="E18" t="s">
        <v>718</v>
      </c>
      <c r="F18" t="s">
        <v>336</v>
      </c>
      <c r="G18" t="s">
        <v>102</v>
      </c>
      <c r="H18" s="77">
        <v>332562</v>
      </c>
      <c r="I18" s="77">
        <v>100</v>
      </c>
      <c r="J18" s="77">
        <v>332.56200000000001</v>
      </c>
      <c r="K18" s="78">
        <v>0</v>
      </c>
      <c r="L18" s="78">
        <v>2.93E-2</v>
      </c>
      <c r="M18" s="78">
        <v>1E-3</v>
      </c>
    </row>
    <row r="19" spans="2:13">
      <c r="B19" t="s">
        <v>719</v>
      </c>
      <c r="C19" t="s">
        <v>720</v>
      </c>
      <c r="D19" t="s">
        <v>123</v>
      </c>
      <c r="E19" t="s">
        <v>721</v>
      </c>
      <c r="F19" t="s">
        <v>336</v>
      </c>
      <c r="G19" t="s">
        <v>102</v>
      </c>
      <c r="H19" s="77">
        <v>19.329999999999998</v>
      </c>
      <c r="I19" s="77">
        <v>5657400</v>
      </c>
      <c r="J19" s="77">
        <v>1093.5754199999999</v>
      </c>
      <c r="K19" s="86">
        <v>9.7000000000000003E-3</v>
      </c>
      <c r="L19" s="78">
        <v>9.6199999999999994E-2</v>
      </c>
      <c r="M19" s="78">
        <v>3.3E-3</v>
      </c>
    </row>
    <row r="20" spans="2:13">
      <c r="B20" t="s">
        <v>722</v>
      </c>
      <c r="C20" t="s">
        <v>723</v>
      </c>
      <c r="D20" t="s">
        <v>123</v>
      </c>
      <c r="E20" t="s">
        <v>724</v>
      </c>
      <c r="F20" t="s">
        <v>336</v>
      </c>
      <c r="G20" t="s">
        <v>102</v>
      </c>
      <c r="H20" s="77">
        <v>27000</v>
      </c>
      <c r="I20" s="77">
        <v>5066.5894609999996</v>
      </c>
      <c r="J20" s="77">
        <v>1367.9791544699999</v>
      </c>
      <c r="K20" s="78">
        <v>4.8999999999999998E-3</v>
      </c>
      <c r="L20" s="78">
        <v>0.12039999999999999</v>
      </c>
      <c r="M20" s="78">
        <v>4.1000000000000003E-3</v>
      </c>
    </row>
    <row r="21" spans="2:13">
      <c r="B21" t="s">
        <v>725</v>
      </c>
      <c r="C21" t="s">
        <v>726</v>
      </c>
      <c r="D21" t="s">
        <v>123</v>
      </c>
      <c r="E21" t="s">
        <v>727</v>
      </c>
      <c r="F21" t="s">
        <v>428</v>
      </c>
      <c r="G21" t="s">
        <v>106</v>
      </c>
      <c r="H21" s="77">
        <v>203314</v>
      </c>
      <c r="I21" s="77">
        <v>296.07694600000025</v>
      </c>
      <c r="J21" s="77">
        <v>2227.2737633646302</v>
      </c>
      <c r="K21" s="86">
        <v>1.6726471321177742E-3</v>
      </c>
      <c r="L21" s="78">
        <v>0.19600000000000001</v>
      </c>
      <c r="M21" s="78">
        <v>6.7000000000000002E-3</v>
      </c>
    </row>
    <row r="22" spans="2:13">
      <c r="B22" s="79" t="s">
        <v>234</v>
      </c>
      <c r="C22" s="16"/>
      <c r="D22" s="16"/>
      <c r="E22" s="16"/>
      <c r="H22" s="81">
        <v>528649.67000000004</v>
      </c>
      <c r="J22" s="81">
        <v>2099.7580812868564</v>
      </c>
      <c r="L22" s="80">
        <v>0.18479999999999999</v>
      </c>
      <c r="M22" s="80">
        <v>6.4000000000000003E-3</v>
      </c>
    </row>
    <row r="23" spans="2:13">
      <c r="B23" s="79" t="s">
        <v>259</v>
      </c>
      <c r="C23" s="16"/>
      <c r="D23" s="16"/>
      <c r="E23" s="16"/>
      <c r="H23" s="81">
        <v>0</v>
      </c>
      <c r="J23" s="81">
        <v>0</v>
      </c>
      <c r="L23" s="80">
        <v>0</v>
      </c>
      <c r="M23" s="80">
        <v>0</v>
      </c>
    </row>
    <row r="24" spans="2:13">
      <c r="B24" t="s">
        <v>229</v>
      </c>
      <c r="C24" t="s">
        <v>229</v>
      </c>
      <c r="D24" s="16"/>
      <c r="E24" s="16"/>
      <c r="F24" t="s">
        <v>229</v>
      </c>
      <c r="G24" t="s">
        <v>229</v>
      </c>
      <c r="H24" s="77">
        <v>0</v>
      </c>
      <c r="I24" s="77">
        <v>0</v>
      </c>
      <c r="J24" s="77">
        <v>0</v>
      </c>
      <c r="K24" s="78">
        <v>0</v>
      </c>
      <c r="L24" s="78">
        <v>0</v>
      </c>
      <c r="M24" s="78">
        <v>0</v>
      </c>
    </row>
    <row r="25" spans="2:13">
      <c r="B25" s="79" t="s">
        <v>260</v>
      </c>
      <c r="C25" s="16"/>
      <c r="D25" s="16"/>
      <c r="E25" s="16"/>
      <c r="H25" s="81">
        <v>528649.67000000004</v>
      </c>
      <c r="J25" s="81">
        <v>2099.7580812868564</v>
      </c>
      <c r="L25" s="80">
        <v>0.18479999999999999</v>
      </c>
      <c r="M25" s="80">
        <v>6.4000000000000003E-3</v>
      </c>
    </row>
    <row r="26" spans="2:13">
      <c r="B26" t="s">
        <v>728</v>
      </c>
      <c r="C26" t="s">
        <v>729</v>
      </c>
      <c r="D26" t="s">
        <v>123</v>
      </c>
      <c r="E26" t="s">
        <v>730</v>
      </c>
      <c r="F26" t="s">
        <v>520</v>
      </c>
      <c r="G26" t="s">
        <v>110</v>
      </c>
      <c r="H26" s="77">
        <v>512006</v>
      </c>
      <c r="I26" s="77">
        <v>100</v>
      </c>
      <c r="J26" s="77">
        <v>2057.4961109999999</v>
      </c>
      <c r="K26" s="86">
        <v>3.7000000000000002E-3</v>
      </c>
      <c r="L26" s="78">
        <v>0.18099999999999999</v>
      </c>
      <c r="M26" s="78">
        <v>6.1999999999999998E-3</v>
      </c>
    </row>
    <row r="27" spans="2:13">
      <c r="B27" t="s">
        <v>731</v>
      </c>
      <c r="C27" t="s">
        <v>732</v>
      </c>
      <c r="D27" t="s">
        <v>123</v>
      </c>
      <c r="E27" t="s">
        <v>708</v>
      </c>
      <c r="F27" t="s">
        <v>520</v>
      </c>
      <c r="G27" t="s">
        <v>110</v>
      </c>
      <c r="H27" s="77">
        <v>16643.669999999998</v>
      </c>
      <c r="I27" s="77">
        <v>63.188300000000019</v>
      </c>
      <c r="J27" s="77">
        <v>42.261970286856297</v>
      </c>
      <c r="K27" s="86">
        <v>1.5519580261280886E-3</v>
      </c>
      <c r="L27" s="78">
        <v>3.7000000000000002E-3</v>
      </c>
      <c r="M27" s="78">
        <v>1E-4</v>
      </c>
    </row>
    <row r="28" spans="2:13">
      <c r="B28" t="s">
        <v>236</v>
      </c>
      <c r="C28" s="16"/>
      <c r="D28" s="16"/>
      <c r="E28" s="16"/>
    </row>
    <row r="29" spans="2:13">
      <c r="B29" t="s">
        <v>253</v>
      </c>
      <c r="C29" s="16"/>
      <c r="D29" s="16"/>
      <c r="E29" s="16"/>
    </row>
    <row r="30" spans="2:13">
      <c r="B30" t="s">
        <v>254</v>
      </c>
      <c r="C30" s="16"/>
      <c r="D30" s="16"/>
      <c r="E30" s="16"/>
    </row>
    <row r="31" spans="2:13">
      <c r="B31" t="s">
        <v>255</v>
      </c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A586"/>
  <sheetViews>
    <sheetView rightToLeft="1" topLeftCell="A10" workbookViewId="0">
      <selection activeCell="I27" sqref="I27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53" ht="26.25" customHeight="1">
      <c r="B7" s="100" t="s">
        <v>139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53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A8" s="16"/>
    </row>
    <row r="9" spans="2:53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A9" s="16"/>
    </row>
    <row r="10" spans="2:53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BA10" s="16"/>
    </row>
    <row r="11" spans="2:53" s="23" customFormat="1" ht="18" customHeight="1">
      <c r="B11" s="24" t="s">
        <v>140</v>
      </c>
      <c r="C11" s="7"/>
      <c r="D11" s="7"/>
      <c r="E11" s="7"/>
      <c r="F11" s="75">
        <v>10011245.18</v>
      </c>
      <c r="G11" s="7"/>
      <c r="H11" s="75">
        <v>18972.308356623427</v>
      </c>
      <c r="I11" s="7"/>
      <c r="J11" s="76">
        <v>1</v>
      </c>
      <c r="K11" s="76">
        <v>5.74E-2</v>
      </c>
      <c r="L11" s="19"/>
      <c r="M11" s="19"/>
      <c r="N11" s="19"/>
      <c r="O11" s="19"/>
      <c r="P11" s="19"/>
      <c r="Q11" s="19"/>
      <c r="R11" s="19"/>
      <c r="S11" s="19"/>
      <c r="BA11" s="16"/>
    </row>
    <row r="12" spans="2:53">
      <c r="B12" s="79" t="s">
        <v>204</v>
      </c>
      <c r="C12" s="16"/>
      <c r="F12" s="81">
        <v>8425481.9600000009</v>
      </c>
      <c r="H12" s="81">
        <v>11260.287531370976</v>
      </c>
      <c r="J12" s="80">
        <v>0.59350000000000003</v>
      </c>
      <c r="K12" s="80">
        <v>3.4099999999999998E-2</v>
      </c>
    </row>
    <row r="13" spans="2:53">
      <c r="B13" s="79" t="s">
        <v>733</v>
      </c>
      <c r="C13" s="16"/>
      <c r="F13" s="81">
        <v>984883.74</v>
      </c>
      <c r="H13" s="81">
        <v>3507.4034402035559</v>
      </c>
      <c r="J13" s="80">
        <v>0.18490000000000001</v>
      </c>
      <c r="K13" s="80">
        <v>1.06E-2</v>
      </c>
    </row>
    <row r="14" spans="2:53">
      <c r="B14" t="s">
        <v>734</v>
      </c>
      <c r="C14">
        <v>74221</v>
      </c>
      <c r="D14" t="s">
        <v>106</v>
      </c>
      <c r="E14" t="s">
        <v>735</v>
      </c>
      <c r="F14" s="77">
        <v>207361.06</v>
      </c>
      <c r="G14" s="77">
        <v>95.053537999999946</v>
      </c>
      <c r="H14" s="77">
        <v>729.28488866791997</v>
      </c>
      <c r="I14" s="78">
        <v>7.5700000000000003E-2</v>
      </c>
      <c r="J14" s="78">
        <v>3.8399999999999997E-2</v>
      </c>
      <c r="K14" s="78">
        <v>2.2000000000000001E-3</v>
      </c>
    </row>
    <row r="15" spans="2:53">
      <c r="B15" t="s">
        <v>736</v>
      </c>
      <c r="C15">
        <v>74173</v>
      </c>
      <c r="D15" t="s">
        <v>106</v>
      </c>
      <c r="E15" t="s">
        <v>737</v>
      </c>
      <c r="F15" s="77">
        <v>68864.25</v>
      </c>
      <c r="G15" s="77">
        <v>67.9217790000001</v>
      </c>
      <c r="H15" s="77">
        <v>173.06314767152799</v>
      </c>
      <c r="I15" s="78">
        <v>0.10349999999999999</v>
      </c>
      <c r="J15" s="78">
        <v>9.1000000000000004E-3</v>
      </c>
      <c r="K15" s="78">
        <v>5.0000000000000001E-4</v>
      </c>
    </row>
    <row r="16" spans="2:53">
      <c r="B16" t="s">
        <v>738</v>
      </c>
      <c r="C16">
        <v>74243</v>
      </c>
      <c r="D16" t="s">
        <v>106</v>
      </c>
      <c r="E16" t="s">
        <v>739</v>
      </c>
      <c r="F16" s="77">
        <v>156370.59</v>
      </c>
      <c r="G16" s="77">
        <v>94.668419000000043</v>
      </c>
      <c r="H16" s="77">
        <v>547.72419173569699</v>
      </c>
      <c r="I16" s="78">
        <v>0.14199999999999999</v>
      </c>
      <c r="J16" s="78">
        <v>2.8899999999999999E-2</v>
      </c>
      <c r="K16" s="78">
        <v>1.6999999999999999E-3</v>
      </c>
    </row>
    <row r="17" spans="2:11">
      <c r="B17" t="s">
        <v>740</v>
      </c>
      <c r="C17">
        <v>74216</v>
      </c>
      <c r="D17" t="s">
        <v>106</v>
      </c>
      <c r="E17" t="s">
        <v>741</v>
      </c>
      <c r="F17" s="77">
        <v>183974.2</v>
      </c>
      <c r="G17" s="77">
        <v>76.313252000000034</v>
      </c>
      <c r="H17" s="77">
        <v>519.46777098564098</v>
      </c>
      <c r="I17" s="78">
        <v>1.6E-2</v>
      </c>
      <c r="J17" s="78">
        <v>2.7400000000000001E-2</v>
      </c>
      <c r="K17" s="78">
        <v>1.6000000000000001E-3</v>
      </c>
    </row>
    <row r="18" spans="2:11">
      <c r="B18" t="s">
        <v>742</v>
      </c>
      <c r="C18">
        <v>74228</v>
      </c>
      <c r="D18" t="s">
        <v>106</v>
      </c>
      <c r="E18" t="s">
        <v>743</v>
      </c>
      <c r="F18" s="77">
        <v>368313.64</v>
      </c>
      <c r="G18" s="77">
        <v>112.84913800000031</v>
      </c>
      <c r="H18" s="77">
        <v>1537.8634411427699</v>
      </c>
      <c r="I18" s="78">
        <v>6.7400000000000002E-2</v>
      </c>
      <c r="J18" s="78">
        <v>8.1100000000000005E-2</v>
      </c>
      <c r="K18" s="78">
        <v>4.7000000000000002E-3</v>
      </c>
    </row>
    <row r="19" spans="2:11">
      <c r="B19" s="79" t="s">
        <v>744</v>
      </c>
      <c r="C19" s="16"/>
      <c r="F19" s="81">
        <v>1566310.42</v>
      </c>
      <c r="H19" s="81">
        <v>1549.5806939442</v>
      </c>
      <c r="J19" s="80">
        <v>8.1699999999999995E-2</v>
      </c>
      <c r="K19" s="80">
        <v>4.7000000000000002E-3</v>
      </c>
    </row>
    <row r="20" spans="2:11">
      <c r="B20" t="s">
        <v>745</v>
      </c>
      <c r="C20">
        <v>74233</v>
      </c>
      <c r="D20" t="s">
        <v>102</v>
      </c>
      <c r="E20" t="s">
        <v>746</v>
      </c>
      <c r="F20" s="77">
        <v>1469130.92</v>
      </c>
      <c r="G20" s="77">
        <v>96.485090000000142</v>
      </c>
      <c r="H20" s="77">
        <v>1417.4922903798299</v>
      </c>
      <c r="I20" s="78">
        <v>8.3900000000000002E-2</v>
      </c>
      <c r="J20" s="78">
        <v>7.4700000000000003E-2</v>
      </c>
      <c r="K20" s="78">
        <v>4.3E-3</v>
      </c>
    </row>
    <row r="21" spans="2:11">
      <c r="B21" t="s">
        <v>747</v>
      </c>
      <c r="C21">
        <v>74177</v>
      </c>
      <c r="D21" t="s">
        <v>102</v>
      </c>
      <c r="E21" t="s">
        <v>748</v>
      </c>
      <c r="F21" s="77">
        <v>97179.5</v>
      </c>
      <c r="G21" s="77">
        <v>135.92208600000001</v>
      </c>
      <c r="H21" s="77">
        <v>132.08840356437</v>
      </c>
      <c r="I21" s="78">
        <v>2.7000000000000003E-2</v>
      </c>
      <c r="J21" s="78">
        <v>7.0000000000000001E-3</v>
      </c>
      <c r="K21" s="78">
        <v>4.0000000000000002E-4</v>
      </c>
    </row>
    <row r="22" spans="2:11">
      <c r="B22" s="79" t="s">
        <v>749</v>
      </c>
      <c r="C22" s="16"/>
      <c r="F22" s="81">
        <v>1161009.8500000001</v>
      </c>
      <c r="H22" s="81">
        <v>1203.425923427159</v>
      </c>
      <c r="J22" s="80">
        <v>6.3399999999999998E-2</v>
      </c>
      <c r="K22" s="80">
        <v>3.5999999999999999E-3</v>
      </c>
    </row>
    <row r="23" spans="2:11">
      <c r="B23" t="s">
        <v>750</v>
      </c>
      <c r="C23">
        <v>74204</v>
      </c>
      <c r="D23" t="s">
        <v>102</v>
      </c>
      <c r="E23" t="s">
        <v>751</v>
      </c>
      <c r="F23" s="77">
        <v>328745.77</v>
      </c>
      <c r="G23" s="77">
        <v>165.46996299999998</v>
      </c>
      <c r="H23" s="77">
        <v>543.97550398306498</v>
      </c>
      <c r="I23" s="78">
        <v>7.8700000000000006E-2</v>
      </c>
      <c r="J23" s="78">
        <v>2.87E-2</v>
      </c>
      <c r="K23" s="78">
        <v>1.6000000000000001E-3</v>
      </c>
    </row>
    <row r="24" spans="2:11">
      <c r="B24" t="s">
        <v>752</v>
      </c>
      <c r="C24">
        <v>74238</v>
      </c>
      <c r="D24" t="s">
        <v>102</v>
      </c>
      <c r="E24" t="s">
        <v>753</v>
      </c>
      <c r="F24" s="77">
        <v>832264.08</v>
      </c>
      <c r="G24" s="77">
        <v>79.235717999999949</v>
      </c>
      <c r="H24" s="77">
        <v>659.450419444094</v>
      </c>
      <c r="I24" s="78">
        <v>1.89E-2</v>
      </c>
      <c r="J24" s="78">
        <v>3.4799999999999998E-2</v>
      </c>
      <c r="K24" s="78">
        <v>2E-3</v>
      </c>
    </row>
    <row r="25" spans="2:11">
      <c r="B25" s="79" t="s">
        <v>754</v>
      </c>
      <c r="C25" s="16"/>
      <c r="F25" s="81">
        <v>4713277.95</v>
      </c>
      <c r="H25" s="81">
        <v>4999.8774737960603</v>
      </c>
      <c r="J25" s="80">
        <v>0.26350000000000001</v>
      </c>
      <c r="K25" s="80">
        <v>1.5100000000000001E-2</v>
      </c>
    </row>
    <row r="26" spans="2:11">
      <c r="B26" t="s">
        <v>755</v>
      </c>
      <c r="C26">
        <v>74252</v>
      </c>
      <c r="D26" t="s">
        <v>102</v>
      </c>
      <c r="E26" t="s">
        <v>756</v>
      </c>
      <c r="F26" s="77">
        <v>229451</v>
      </c>
      <c r="G26" s="77">
        <v>100</v>
      </c>
      <c r="H26" s="77">
        <v>229.45099999999999</v>
      </c>
      <c r="I26" s="78">
        <v>2.07E-2</v>
      </c>
      <c r="J26" s="78">
        <v>1.21E-2</v>
      </c>
      <c r="K26" s="78">
        <v>6.9999999999999999E-4</v>
      </c>
    </row>
    <row r="27" spans="2:11">
      <c r="B27" t="s">
        <v>757</v>
      </c>
      <c r="C27">
        <v>74241</v>
      </c>
      <c r="D27" t="s">
        <v>102</v>
      </c>
      <c r="E27" t="s">
        <v>735</v>
      </c>
      <c r="F27" s="77">
        <v>1625933.07</v>
      </c>
      <c r="G27" s="77">
        <v>103.09852600000011</v>
      </c>
      <c r="H27" s="77">
        <v>1676.3130289165499</v>
      </c>
      <c r="I27" s="78">
        <v>5.8299999999999998E-2</v>
      </c>
      <c r="J27" s="78">
        <v>8.8400000000000006E-2</v>
      </c>
      <c r="K27" s="78">
        <v>5.1000000000000004E-3</v>
      </c>
    </row>
    <row r="28" spans="2:11">
      <c r="B28" t="s">
        <v>758</v>
      </c>
      <c r="C28">
        <v>74239</v>
      </c>
      <c r="D28" t="s">
        <v>102</v>
      </c>
      <c r="E28" t="s">
        <v>759</v>
      </c>
      <c r="F28" s="77">
        <v>2119287.88</v>
      </c>
      <c r="G28" s="77">
        <v>17.529107999999979</v>
      </c>
      <c r="H28" s="77">
        <v>371.49226131610999</v>
      </c>
      <c r="I28" s="78">
        <v>3.4099999999999998E-2</v>
      </c>
      <c r="J28" s="78">
        <v>1.9599999999999999E-2</v>
      </c>
      <c r="K28" s="78">
        <v>1.1000000000000001E-3</v>
      </c>
    </row>
    <row r="29" spans="2:11">
      <c r="B29" t="s">
        <v>760</v>
      </c>
      <c r="C29">
        <v>74249</v>
      </c>
      <c r="D29" t="s">
        <v>102</v>
      </c>
      <c r="E29" t="s">
        <v>761</v>
      </c>
      <c r="F29" s="77">
        <v>736682</v>
      </c>
      <c r="G29" s="77">
        <v>100</v>
      </c>
      <c r="H29" s="77">
        <v>736.68200000000002</v>
      </c>
      <c r="I29" s="78">
        <v>0.08</v>
      </c>
      <c r="J29" s="78">
        <v>3.8800000000000001E-2</v>
      </c>
      <c r="K29" s="78">
        <v>2.2000000000000001E-3</v>
      </c>
    </row>
    <row r="30" spans="2:11">
      <c r="B30" t="s">
        <v>762</v>
      </c>
      <c r="C30">
        <v>74196</v>
      </c>
      <c r="D30" t="s">
        <v>102</v>
      </c>
      <c r="E30" t="s">
        <v>763</v>
      </c>
      <c r="F30" s="77">
        <v>1924</v>
      </c>
      <c r="G30" s="77">
        <v>103219.292285</v>
      </c>
      <c r="H30" s="77">
        <v>1985.9391835634001</v>
      </c>
      <c r="I30" s="78">
        <v>5.6399999999999999E-2</v>
      </c>
      <c r="J30" s="78">
        <v>0.1047</v>
      </c>
      <c r="K30" s="78">
        <v>6.0000000000000001E-3</v>
      </c>
    </row>
    <row r="31" spans="2:11">
      <c r="B31" s="79" t="s">
        <v>234</v>
      </c>
      <c r="C31" s="16"/>
      <c r="F31" s="81">
        <v>1585763.22</v>
      </c>
      <c r="H31" s="81">
        <v>7712.0208252524508</v>
      </c>
      <c r="J31" s="80">
        <v>0.40649999999999997</v>
      </c>
      <c r="K31" s="80">
        <v>2.3300000000000001E-2</v>
      </c>
    </row>
    <row r="32" spans="2:11">
      <c r="B32" s="79" t="s">
        <v>764</v>
      </c>
      <c r="C32" s="16"/>
      <c r="F32" s="81">
        <v>377466.87</v>
      </c>
      <c r="H32" s="81">
        <v>1678.5528520763401</v>
      </c>
      <c r="J32" s="80">
        <v>8.8499999999999995E-2</v>
      </c>
      <c r="K32" s="80">
        <v>5.1000000000000004E-3</v>
      </c>
    </row>
    <row r="33" spans="2:11">
      <c r="B33" t="s">
        <v>765</v>
      </c>
      <c r="C33">
        <v>74215</v>
      </c>
      <c r="D33" t="s">
        <v>106</v>
      </c>
      <c r="E33" t="s">
        <v>766</v>
      </c>
      <c r="F33" s="77">
        <v>183156.42</v>
      </c>
      <c r="G33" s="77">
        <v>116.696224</v>
      </c>
      <c r="H33" s="77">
        <v>790.82551676824903</v>
      </c>
      <c r="I33" s="78">
        <v>3.5400000000000001E-2</v>
      </c>
      <c r="J33" s="78">
        <v>4.1700000000000001E-2</v>
      </c>
      <c r="K33" s="78">
        <v>2.3999999999999998E-3</v>
      </c>
    </row>
    <row r="34" spans="2:11">
      <c r="B34" t="s">
        <v>767</v>
      </c>
      <c r="C34">
        <v>74235</v>
      </c>
      <c r="D34" t="s">
        <v>106</v>
      </c>
      <c r="E34" t="s">
        <v>768</v>
      </c>
      <c r="F34" s="77">
        <v>194310.45</v>
      </c>
      <c r="G34" s="77">
        <v>123.47576100000005</v>
      </c>
      <c r="H34" s="77">
        <v>887.72733530809103</v>
      </c>
      <c r="I34" s="78">
        <v>9.8100000000000007E-2</v>
      </c>
      <c r="J34" s="78">
        <v>4.6800000000000001E-2</v>
      </c>
      <c r="K34" s="78">
        <v>2.7000000000000001E-3</v>
      </c>
    </row>
    <row r="35" spans="2:11">
      <c r="B35" s="79" t="s">
        <v>769</v>
      </c>
      <c r="C35" s="16"/>
      <c r="F35" s="81">
        <v>90513.49</v>
      </c>
      <c r="H35" s="81">
        <v>727.62730025908195</v>
      </c>
      <c r="J35" s="80">
        <v>3.8399999999999997E-2</v>
      </c>
      <c r="K35" s="80">
        <v>2.2000000000000001E-3</v>
      </c>
    </row>
    <row r="36" spans="2:11">
      <c r="B36" t="s">
        <v>770</v>
      </c>
      <c r="C36">
        <v>74188</v>
      </c>
      <c r="D36" t="s">
        <v>106</v>
      </c>
      <c r="E36" t="s">
        <v>771</v>
      </c>
      <c r="F36" s="77">
        <v>7500.18</v>
      </c>
      <c r="G36" s="77">
        <v>1098.8681100000015</v>
      </c>
      <c r="H36" s="77">
        <v>304.94321898661298</v>
      </c>
      <c r="I36" s="78">
        <v>1.6E-2</v>
      </c>
      <c r="J36" s="78">
        <v>1.61E-2</v>
      </c>
      <c r="K36" s="78">
        <v>8.9999999999999998E-4</v>
      </c>
    </row>
    <row r="37" spans="2:11">
      <c r="B37" t="s">
        <v>772</v>
      </c>
      <c r="C37">
        <v>74189</v>
      </c>
      <c r="D37" t="s">
        <v>106</v>
      </c>
      <c r="E37" t="s">
        <v>773</v>
      </c>
      <c r="F37" s="77">
        <v>83013.31</v>
      </c>
      <c r="G37" s="77">
        <v>137.6152100000001</v>
      </c>
      <c r="H37" s="77">
        <v>422.68408127246897</v>
      </c>
      <c r="I37" s="78">
        <v>3.1099999999999999E-2</v>
      </c>
      <c r="J37" s="78">
        <v>2.23E-2</v>
      </c>
      <c r="K37" s="78">
        <v>1.2999999999999999E-3</v>
      </c>
    </row>
    <row r="38" spans="2:11">
      <c r="B38" s="79" t="s">
        <v>774</v>
      </c>
      <c r="C38" s="16"/>
      <c r="F38" s="81">
        <v>659313.77</v>
      </c>
      <c r="H38" s="81">
        <v>2745.1639672915949</v>
      </c>
      <c r="J38" s="80">
        <v>0.1447</v>
      </c>
      <c r="K38" s="80">
        <v>8.3000000000000001E-3</v>
      </c>
    </row>
    <row r="39" spans="2:11">
      <c r="B39" t="s">
        <v>775</v>
      </c>
      <c r="C39">
        <v>74242</v>
      </c>
      <c r="D39" t="s">
        <v>110</v>
      </c>
      <c r="E39" t="s">
        <v>776</v>
      </c>
      <c r="F39" s="77">
        <v>247331</v>
      </c>
      <c r="G39" s="77">
        <v>100</v>
      </c>
      <c r="H39" s="77">
        <v>993.89962349999996</v>
      </c>
      <c r="I39" s="78">
        <v>0.127</v>
      </c>
      <c r="J39" s="78">
        <v>5.2400000000000002E-2</v>
      </c>
      <c r="K39" s="78">
        <v>3.0000000000000001E-3</v>
      </c>
    </row>
    <row r="40" spans="2:11">
      <c r="B40" t="s">
        <v>777</v>
      </c>
      <c r="C40">
        <v>74237</v>
      </c>
      <c r="D40" t="s">
        <v>113</v>
      </c>
      <c r="E40" t="s">
        <v>778</v>
      </c>
      <c r="F40" s="77">
        <v>362659.77</v>
      </c>
      <c r="G40" s="77">
        <v>90.282111999999984</v>
      </c>
      <c r="H40" s="77">
        <v>1529.26611357051</v>
      </c>
      <c r="I40" s="78">
        <v>4.5400000000000003E-2</v>
      </c>
      <c r="J40" s="78">
        <v>8.0600000000000005E-2</v>
      </c>
      <c r="K40" s="78">
        <v>4.5999999999999999E-3</v>
      </c>
    </row>
    <row r="41" spans="2:11">
      <c r="B41" t="s">
        <v>779</v>
      </c>
      <c r="C41">
        <v>74247</v>
      </c>
      <c r="D41" t="s">
        <v>113</v>
      </c>
      <c r="E41" t="s">
        <v>780</v>
      </c>
      <c r="F41" s="77">
        <v>49323</v>
      </c>
      <c r="G41" s="77">
        <v>96.364717999999911</v>
      </c>
      <c r="H41" s="77">
        <v>221.99823022108501</v>
      </c>
      <c r="I41" s="78">
        <v>2.8900000000000002E-2</v>
      </c>
      <c r="J41" s="78">
        <v>1.17E-2</v>
      </c>
      <c r="K41" s="78">
        <v>6.9999999999999999E-4</v>
      </c>
    </row>
    <row r="42" spans="2:11">
      <c r="B42" s="79" t="s">
        <v>781</v>
      </c>
      <c r="C42" s="16"/>
      <c r="F42" s="81">
        <v>458469.09</v>
      </c>
      <c r="H42" s="81">
        <v>2560.6767056254339</v>
      </c>
      <c r="J42" s="80">
        <v>0.13500000000000001</v>
      </c>
      <c r="K42" s="80">
        <v>7.7999999999999996E-3</v>
      </c>
    </row>
    <row r="43" spans="2:11">
      <c r="B43" t="s">
        <v>782</v>
      </c>
      <c r="C43">
        <v>74205</v>
      </c>
      <c r="D43" t="s">
        <v>110</v>
      </c>
      <c r="E43" t="s">
        <v>783</v>
      </c>
      <c r="F43" s="77">
        <v>79211</v>
      </c>
      <c r="G43" s="77">
        <v>223.973399</v>
      </c>
      <c r="H43" s="77">
        <v>712.92839035557495</v>
      </c>
      <c r="I43" s="78">
        <v>0.19639999999999999</v>
      </c>
      <c r="J43" s="78">
        <v>3.7600000000000001E-2</v>
      </c>
      <c r="K43" s="78">
        <v>2.2000000000000001E-3</v>
      </c>
    </row>
    <row r="44" spans="2:11">
      <c r="B44" t="s">
        <v>784</v>
      </c>
      <c r="C44">
        <v>74207</v>
      </c>
      <c r="D44" t="s">
        <v>106</v>
      </c>
      <c r="E44" t="s">
        <v>785</v>
      </c>
      <c r="F44" s="77">
        <v>97940.71</v>
      </c>
      <c r="G44" s="77">
        <v>158.82581000000008</v>
      </c>
      <c r="H44" s="77">
        <v>575.55396611582898</v>
      </c>
      <c r="I44" s="78">
        <v>1.1000000000000001E-3</v>
      </c>
      <c r="J44" s="78">
        <v>3.0300000000000001E-2</v>
      </c>
      <c r="K44" s="78">
        <v>1.6999999999999999E-3</v>
      </c>
    </row>
    <row r="45" spans="2:11">
      <c r="B45" t="s">
        <v>786</v>
      </c>
      <c r="C45">
        <v>74240</v>
      </c>
      <c r="D45" t="s">
        <v>110</v>
      </c>
      <c r="E45" t="s">
        <v>787</v>
      </c>
      <c r="F45" s="77">
        <v>281317.38</v>
      </c>
      <c r="G45" s="77">
        <v>112.53637599999973</v>
      </c>
      <c r="H45" s="77">
        <v>1272.1943491540301</v>
      </c>
      <c r="I45" s="78">
        <v>2.6200000000000001E-2</v>
      </c>
      <c r="J45" s="78">
        <v>6.7100000000000007E-2</v>
      </c>
      <c r="K45" s="78">
        <v>3.8999999999999998E-3</v>
      </c>
    </row>
    <row r="46" spans="2:11">
      <c r="B46" t="s">
        <v>236</v>
      </c>
      <c r="C46" s="16"/>
    </row>
    <row r="47" spans="2:11">
      <c r="B47" t="s">
        <v>253</v>
      </c>
      <c r="C47" s="16"/>
    </row>
    <row r="48" spans="2:11">
      <c r="B48" t="s">
        <v>254</v>
      </c>
      <c r="C48" s="16"/>
    </row>
    <row r="49" spans="2:3">
      <c r="B49" t="s">
        <v>255</v>
      </c>
      <c r="C49" s="16"/>
    </row>
    <row r="50" spans="2:3">
      <c r="C50" s="16"/>
    </row>
    <row r="51" spans="2:3">
      <c r="C51" s="16"/>
    </row>
    <row r="52" spans="2:3">
      <c r="C52" s="16"/>
    </row>
    <row r="53" spans="2:3">
      <c r="C53" s="16"/>
    </row>
    <row r="54" spans="2:3">
      <c r="C54" s="16"/>
    </row>
    <row r="55" spans="2:3">
      <c r="C55" s="16"/>
    </row>
    <row r="56" spans="2:3">
      <c r="C56" s="16"/>
    </row>
    <row r="57" spans="2:3">
      <c r="C57" s="16"/>
    </row>
    <row r="58" spans="2:3">
      <c r="C58" s="16"/>
    </row>
    <row r="59" spans="2:3">
      <c r="C59" s="16"/>
    </row>
    <row r="60" spans="2:3">
      <c r="C60" s="16"/>
    </row>
    <row r="61" spans="2:3">
      <c r="C61" s="16"/>
    </row>
    <row r="62" spans="2:3">
      <c r="C62" s="16"/>
    </row>
    <row r="63" spans="2:3">
      <c r="C63" s="16"/>
    </row>
    <row r="64" spans="2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9" ht="26.25" customHeight="1">
      <c r="B7" s="100" t="s">
        <v>141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22472.52</v>
      </c>
      <c r="H11" s="7"/>
      <c r="I11" s="75">
        <v>107.995205067624</v>
      </c>
      <c r="J11" s="7"/>
      <c r="K11" s="76">
        <v>1</v>
      </c>
      <c r="L11" s="76">
        <v>2.9999999999999997E-4</v>
      </c>
      <c r="M11" s="16"/>
      <c r="N11" s="16"/>
      <c r="O11" s="16"/>
      <c r="P11" s="16"/>
      <c r="BG11" s="16"/>
    </row>
    <row r="12" spans="2:59">
      <c r="B12" s="79" t="s">
        <v>788</v>
      </c>
      <c r="C12" s="16"/>
      <c r="D12" s="16"/>
      <c r="G12" s="81">
        <v>22472.52</v>
      </c>
      <c r="I12" s="81">
        <v>107.995205067624</v>
      </c>
      <c r="K12" s="80">
        <v>1</v>
      </c>
      <c r="L12" s="80">
        <v>2.9999999999999997E-4</v>
      </c>
    </row>
    <row r="13" spans="2:59">
      <c r="B13" t="s">
        <v>789</v>
      </c>
      <c r="C13" t="s">
        <v>790</v>
      </c>
      <c r="D13" t="s">
        <v>287</v>
      </c>
      <c r="E13" t="s">
        <v>106</v>
      </c>
      <c r="F13" t="s">
        <v>791</v>
      </c>
      <c r="G13" s="77">
        <v>22472.52</v>
      </c>
      <c r="H13" s="77">
        <v>129.8826</v>
      </c>
      <c r="I13" s="77">
        <v>107.995205067624</v>
      </c>
      <c r="J13" s="78">
        <v>0</v>
      </c>
      <c r="K13" s="78">
        <v>1</v>
      </c>
      <c r="L13" s="78">
        <v>2.9999999999999997E-4</v>
      </c>
    </row>
    <row r="14" spans="2:59">
      <c r="B14" s="79" t="s">
        <v>651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229</v>
      </c>
      <c r="C15" t="s">
        <v>229</v>
      </c>
      <c r="D15" t="s">
        <v>229</v>
      </c>
      <c r="E15" t="s">
        <v>229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236</v>
      </c>
      <c r="C16" s="16"/>
      <c r="D16" s="16"/>
    </row>
    <row r="17" spans="2:4">
      <c r="B17" t="s">
        <v>253</v>
      </c>
      <c r="C17" s="16"/>
      <c r="D17" s="16"/>
    </row>
    <row r="18" spans="2:4">
      <c r="B18" t="s">
        <v>254</v>
      </c>
      <c r="C18" s="16"/>
      <c r="D18" s="16"/>
    </row>
    <row r="19" spans="2:4">
      <c r="B19" t="s">
        <v>255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2" ht="26.25" customHeight="1">
      <c r="B7" s="100" t="s">
        <v>142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652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229</v>
      </c>
      <c r="C14" t="s">
        <v>229</v>
      </c>
      <c r="D14" t="s">
        <v>229</v>
      </c>
      <c r="E14" t="s">
        <v>229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653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229</v>
      </c>
      <c r="C16" t="s">
        <v>229</v>
      </c>
      <c r="D16" t="s">
        <v>229</v>
      </c>
      <c r="E16" t="s">
        <v>229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792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229</v>
      </c>
      <c r="C18" t="s">
        <v>229</v>
      </c>
      <c r="D18" t="s">
        <v>229</v>
      </c>
      <c r="E18" t="s">
        <v>229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654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229</v>
      </c>
      <c r="C20" t="s">
        <v>229</v>
      </c>
      <c r="D20" t="s">
        <v>229</v>
      </c>
      <c r="E20" t="s">
        <v>229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261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229</v>
      </c>
      <c r="C22" t="s">
        <v>229</v>
      </c>
      <c r="D22" t="s">
        <v>229</v>
      </c>
      <c r="E22" t="s">
        <v>229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234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652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229</v>
      </c>
      <c r="C25" t="s">
        <v>229</v>
      </c>
      <c r="D25" t="s">
        <v>229</v>
      </c>
      <c r="E25" t="s">
        <v>229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659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229</v>
      </c>
      <c r="C27" t="s">
        <v>229</v>
      </c>
      <c r="D27" t="s">
        <v>229</v>
      </c>
      <c r="E27" t="s">
        <v>229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654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229</v>
      </c>
      <c r="C29" t="s">
        <v>229</v>
      </c>
      <c r="D29" t="s">
        <v>229</v>
      </c>
      <c r="E29" t="s">
        <v>229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660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229</v>
      </c>
      <c r="C31" t="s">
        <v>229</v>
      </c>
      <c r="D31" t="s">
        <v>229</v>
      </c>
      <c r="E31" t="s">
        <v>229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261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229</v>
      </c>
      <c r="C33" t="s">
        <v>229</v>
      </c>
      <c r="D33" t="s">
        <v>229</v>
      </c>
      <c r="E33" t="s">
        <v>229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236</v>
      </c>
      <c r="C34" s="16"/>
      <c r="D34" s="16"/>
    </row>
    <row r="35" spans="2:12">
      <c r="B35" t="s">
        <v>253</v>
      </c>
      <c r="C35" s="16"/>
      <c r="D35" s="16"/>
    </row>
    <row r="36" spans="2:12">
      <c r="B36" t="s">
        <v>254</v>
      </c>
      <c r="C36" s="16"/>
      <c r="D36" s="16"/>
    </row>
    <row r="37" spans="2:12">
      <c r="B37" t="s">
        <v>255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K16" sqref="K16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90" t="s">
        <v>47</v>
      </c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41644.032134218076</v>
      </c>
      <c r="K11" s="76">
        <f>J11/$J$11</f>
        <v>1</v>
      </c>
      <c r="L11" s="76">
        <f>J11/'סכום נכסי הקרן'!$C$42</f>
        <v>0.12521966119884095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f>J13+J16</f>
        <v>41644.032134218076</v>
      </c>
      <c r="K12" s="80">
        <f t="shared" ref="K12:K38" si="0">J12/$J$11</f>
        <v>1</v>
      </c>
      <c r="L12" s="80">
        <f>J12/'סכום נכסי הקרן'!$C$42</f>
        <v>0.12521966119884095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f>J14+J15</f>
        <v>9389.6323400000783</v>
      </c>
      <c r="K13" s="80">
        <f t="shared" si="0"/>
        <v>0.22547365994093554</v>
      </c>
      <c r="L13" s="80">
        <f>J13/'סכום נכסי הקרן'!$C$42</f>
        <v>2.8233735307066625E-2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8">
        <v>0</v>
      </c>
      <c r="I14" s="78">
        <v>0</v>
      </c>
      <c r="J14" s="77">
        <v>64.744479999999996</v>
      </c>
      <c r="K14" s="78">
        <f t="shared" si="0"/>
        <v>1.5547120843469127E-3</v>
      </c>
      <c r="L14" s="78">
        <f>J14/'סכום נכסי הקרן'!$C$42</f>
        <v>1.9468052046366424E-4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8">
        <v>0</v>
      </c>
      <c r="I15" s="78">
        <v>0</v>
      </c>
      <c r="J15" s="77">
        <f>7124.43912+2200.44874000008</f>
        <v>9324.8878600000789</v>
      </c>
      <c r="K15" s="78">
        <f t="shared" si="0"/>
        <v>0.22391894785658864</v>
      </c>
      <c r="L15" s="78">
        <f>J15/'סכום נכסי הקרן'!$C$42</f>
        <v>2.8039054786602964E-2</v>
      </c>
    </row>
    <row r="16" spans="2:13">
      <c r="B16" s="79" t="s">
        <v>214</v>
      </c>
      <c r="D16" s="16"/>
      <c r="I16" s="80">
        <v>0</v>
      </c>
      <c r="J16" s="81">
        <v>32254.399794217999</v>
      </c>
      <c r="K16" s="80">
        <f t="shared" si="0"/>
        <v>0.77452634005906451</v>
      </c>
      <c r="L16" s="80">
        <f>J16/'סכום נכסי הקרן'!$C$42</f>
        <v>9.6985925891774336E-2</v>
      </c>
    </row>
    <row r="17" spans="2:12">
      <c r="B17" t="s">
        <v>215</v>
      </c>
      <c r="C17" t="s">
        <v>216</v>
      </c>
      <c r="D17" t="s">
        <v>213</v>
      </c>
      <c r="E17" t="s">
        <v>209</v>
      </c>
      <c r="F17" t="s">
        <v>210</v>
      </c>
      <c r="G17" t="s">
        <v>110</v>
      </c>
      <c r="H17" s="78">
        <v>0</v>
      </c>
      <c r="I17" s="78">
        <v>0</v>
      </c>
      <c r="J17" s="77">
        <v>3584.7585410400002</v>
      </c>
      <c r="K17" s="78">
        <f t="shared" si="0"/>
        <v>8.6080966643344678E-2</v>
      </c>
      <c r="L17" s="78">
        <f>J17/'סכום נכסי הקרן'!$C$42</f>
        <v>1.0779029478748351E-2</v>
      </c>
    </row>
    <row r="18" spans="2:12">
      <c r="B18" t="s">
        <v>217</v>
      </c>
      <c r="C18" t="s">
        <v>218</v>
      </c>
      <c r="D18" t="s">
        <v>208</v>
      </c>
      <c r="E18" t="s">
        <v>209</v>
      </c>
      <c r="F18" t="s">
        <v>210</v>
      </c>
      <c r="G18" t="s">
        <v>106</v>
      </c>
      <c r="H18" s="78">
        <v>0</v>
      </c>
      <c r="I18" s="78">
        <v>0</v>
      </c>
      <c r="J18" s="77">
        <v>561.72985600000004</v>
      </c>
      <c r="K18" s="78">
        <f t="shared" si="0"/>
        <v>1.3488844072292359E-2</v>
      </c>
      <c r="L18" s="78">
        <f>J18/'סכום נכסי הקרן'!$C$42</f>
        <v>1.6890684846964435E-3</v>
      </c>
    </row>
    <row r="19" spans="2:12">
      <c r="B19" t="s">
        <v>219</v>
      </c>
      <c r="C19" t="s">
        <v>220</v>
      </c>
      <c r="D19" t="s">
        <v>213</v>
      </c>
      <c r="E19" t="s">
        <v>209</v>
      </c>
      <c r="F19" t="s">
        <v>210</v>
      </c>
      <c r="G19" t="s">
        <v>106</v>
      </c>
      <c r="H19" s="78">
        <v>0</v>
      </c>
      <c r="I19" s="78">
        <v>0</v>
      </c>
      <c r="J19" s="77">
        <v>31295.502059999999</v>
      </c>
      <c r="K19" s="78">
        <f t="shared" si="0"/>
        <v>0.75150028602261842</v>
      </c>
      <c r="L19" s="78">
        <f>J19/'סכום נכסי הקרן'!$C$42</f>
        <v>9.4102611206584363E-2</v>
      </c>
    </row>
    <row r="20" spans="2:12">
      <c r="B20" t="s">
        <v>221</v>
      </c>
      <c r="C20" t="s">
        <v>220</v>
      </c>
      <c r="D20" t="s">
        <v>213</v>
      </c>
      <c r="E20" t="s">
        <v>209</v>
      </c>
      <c r="F20" t="s">
        <v>210</v>
      </c>
      <c r="G20" t="s">
        <v>106</v>
      </c>
      <c r="H20" s="78">
        <v>0</v>
      </c>
      <c r="I20" s="78">
        <v>0</v>
      </c>
      <c r="J20" s="77">
        <v>-3356.7882960000002</v>
      </c>
      <c r="K20" s="78">
        <f t="shared" si="0"/>
        <v>-8.0606706986996915E-2</v>
      </c>
      <c r="L20" s="78">
        <f>J20/'סכום נכסי הקרן'!$C$42</f>
        <v>-1.0093544539265999E-2</v>
      </c>
    </row>
    <row r="21" spans="2:12">
      <c r="B21" t="s">
        <v>222</v>
      </c>
      <c r="C21" t="s">
        <v>223</v>
      </c>
      <c r="D21" t="s">
        <v>213</v>
      </c>
      <c r="E21" t="s">
        <v>209</v>
      </c>
      <c r="F21" t="s">
        <v>210</v>
      </c>
      <c r="G21" t="s">
        <v>203</v>
      </c>
      <c r="H21" s="78">
        <v>0</v>
      </c>
      <c r="I21" s="78">
        <v>0</v>
      </c>
      <c r="J21" s="77">
        <v>13.483269630000001</v>
      </c>
      <c r="K21" s="78">
        <f t="shared" si="0"/>
        <v>3.2377435466728174E-4</v>
      </c>
      <c r="L21" s="78">
        <f>J21/'סכום נכסי הקרן'!$C$42</f>
        <v>4.0542914996310388E-5</v>
      </c>
    </row>
    <row r="22" spans="2:12">
      <c r="B22" t="s">
        <v>224</v>
      </c>
      <c r="C22" t="s">
        <v>225</v>
      </c>
      <c r="D22" t="s">
        <v>213</v>
      </c>
      <c r="E22" t="s">
        <v>209</v>
      </c>
      <c r="F22" t="s">
        <v>210</v>
      </c>
      <c r="G22" t="s">
        <v>113</v>
      </c>
      <c r="H22" s="78">
        <v>0</v>
      </c>
      <c r="I22" s="78">
        <v>0</v>
      </c>
      <c r="J22" s="77">
        <v>57.156476867999999</v>
      </c>
      <c r="K22" s="78">
        <f t="shared" si="0"/>
        <v>1.3725010268886919E-3</v>
      </c>
      <c r="L22" s="78">
        <f>J22/'סכום נכסי הקרן'!$C$42</f>
        <v>1.718641135820633E-4</v>
      </c>
    </row>
    <row r="23" spans="2:12">
      <c r="B23" t="s">
        <v>226</v>
      </c>
      <c r="C23" t="s">
        <v>227</v>
      </c>
      <c r="D23" t="s">
        <v>213</v>
      </c>
      <c r="E23" t="s">
        <v>209</v>
      </c>
      <c r="F23" t="s">
        <v>210</v>
      </c>
      <c r="G23" t="s">
        <v>202</v>
      </c>
      <c r="H23" s="78">
        <v>0</v>
      </c>
      <c r="I23" s="78">
        <v>0</v>
      </c>
      <c r="J23" s="77">
        <v>98.557886679999996</v>
      </c>
      <c r="K23" s="78">
        <f t="shared" si="0"/>
        <v>2.3666749262499231E-3</v>
      </c>
      <c r="L23" s="78">
        <f>J23/'סכום נכסי הקרן'!$C$42</f>
        <v>2.963542324328073E-4</v>
      </c>
    </row>
    <row r="24" spans="2:12">
      <c r="B24" s="79" t="s">
        <v>228</v>
      </c>
      <c r="D24" s="16"/>
      <c r="I24" s="80">
        <v>0</v>
      </c>
      <c r="J24" s="81">
        <v>0</v>
      </c>
      <c r="K24" s="80">
        <f t="shared" si="0"/>
        <v>0</v>
      </c>
      <c r="L24" s="80">
        <f>J24/'סכום נכסי הקרן'!$C$42</f>
        <v>0</v>
      </c>
    </row>
    <row r="25" spans="2:12">
      <c r="B25" t="s">
        <v>229</v>
      </c>
      <c r="C25" t="s">
        <v>229</v>
      </c>
      <c r="D25" s="16"/>
      <c r="E25" t="s">
        <v>229</v>
      </c>
      <c r="G25" t="s">
        <v>229</v>
      </c>
      <c r="H25" s="78">
        <v>0</v>
      </c>
      <c r="I25" s="78">
        <v>0</v>
      </c>
      <c r="J25" s="77">
        <v>0</v>
      </c>
      <c r="K25" s="78">
        <f t="shared" si="0"/>
        <v>0</v>
      </c>
      <c r="L25" s="78">
        <f>J25/'סכום נכסי הקרן'!$C$42</f>
        <v>0</v>
      </c>
    </row>
    <row r="26" spans="2:12">
      <c r="B26" s="79" t="s">
        <v>230</v>
      </c>
      <c r="D26" s="16"/>
      <c r="I26" s="80">
        <v>0</v>
      </c>
      <c r="J26" s="81">
        <v>0</v>
      </c>
      <c r="K26" s="80">
        <f t="shared" si="0"/>
        <v>0</v>
      </c>
      <c r="L26" s="80">
        <f>J26/'סכום נכסי הקרן'!$C$42</f>
        <v>0</v>
      </c>
    </row>
    <row r="27" spans="2:12">
      <c r="B27" t="s">
        <v>229</v>
      </c>
      <c r="C27" t="s">
        <v>229</v>
      </c>
      <c r="D27" s="16"/>
      <c r="E27" t="s">
        <v>229</v>
      </c>
      <c r="G27" t="s">
        <v>229</v>
      </c>
      <c r="H27" s="78">
        <v>0</v>
      </c>
      <c r="I27" s="78">
        <v>0</v>
      </c>
      <c r="J27" s="77">
        <v>0</v>
      </c>
      <c r="K27" s="78">
        <f t="shared" si="0"/>
        <v>0</v>
      </c>
      <c r="L27" s="78">
        <f>J27/'סכום נכסי הקרן'!$C$42</f>
        <v>0</v>
      </c>
    </row>
    <row r="28" spans="2:12">
      <c r="B28" s="79" t="s">
        <v>231</v>
      </c>
      <c r="D28" s="16"/>
      <c r="I28" s="80">
        <v>0</v>
      </c>
      <c r="J28" s="81">
        <v>0</v>
      </c>
      <c r="K28" s="80">
        <f t="shared" si="0"/>
        <v>0</v>
      </c>
      <c r="L28" s="80">
        <f>J28/'סכום נכסי הקרן'!$C$42</f>
        <v>0</v>
      </c>
    </row>
    <row r="29" spans="2:12">
      <c r="B29" t="s">
        <v>229</v>
      </c>
      <c r="C29" t="s">
        <v>229</v>
      </c>
      <c r="D29" s="16"/>
      <c r="E29" t="s">
        <v>229</v>
      </c>
      <c r="G29" t="s">
        <v>229</v>
      </c>
      <c r="H29" s="78">
        <v>0</v>
      </c>
      <c r="I29" s="78">
        <v>0</v>
      </c>
      <c r="J29" s="77">
        <v>0</v>
      </c>
      <c r="K29" s="78">
        <f t="shared" si="0"/>
        <v>0</v>
      </c>
      <c r="L29" s="78">
        <f>J29/'סכום נכסי הקרן'!$C$42</f>
        <v>0</v>
      </c>
    </row>
    <row r="30" spans="2:12">
      <c r="B30" s="79" t="s">
        <v>232</v>
      </c>
      <c r="D30" s="16"/>
      <c r="I30" s="80">
        <v>0</v>
      </c>
      <c r="J30" s="81">
        <v>0</v>
      </c>
      <c r="K30" s="80">
        <f t="shared" si="0"/>
        <v>0</v>
      </c>
      <c r="L30" s="80">
        <f>J30/'סכום נכסי הקרן'!$C$42</f>
        <v>0</v>
      </c>
    </row>
    <row r="31" spans="2:12">
      <c r="B31" t="s">
        <v>229</v>
      </c>
      <c r="C31" t="s">
        <v>229</v>
      </c>
      <c r="D31" s="16"/>
      <c r="E31" t="s">
        <v>229</v>
      </c>
      <c r="G31" t="s">
        <v>229</v>
      </c>
      <c r="H31" s="78">
        <v>0</v>
      </c>
      <c r="I31" s="78">
        <v>0</v>
      </c>
      <c r="J31" s="77">
        <v>0</v>
      </c>
      <c r="K31" s="78">
        <f t="shared" si="0"/>
        <v>0</v>
      </c>
      <c r="L31" s="78">
        <f>J31/'סכום נכסי הקרן'!$C$42</f>
        <v>0</v>
      </c>
    </row>
    <row r="32" spans="2:12">
      <c r="B32" s="79" t="s">
        <v>233</v>
      </c>
      <c r="D32" s="16"/>
      <c r="I32" s="80">
        <v>0</v>
      </c>
      <c r="J32" s="81">
        <v>0</v>
      </c>
      <c r="K32" s="80">
        <f t="shared" si="0"/>
        <v>0</v>
      </c>
      <c r="L32" s="80">
        <f>J32/'סכום נכסי הקרן'!$C$42</f>
        <v>0</v>
      </c>
    </row>
    <row r="33" spans="2:12">
      <c r="B33" t="s">
        <v>229</v>
      </c>
      <c r="C33" t="s">
        <v>229</v>
      </c>
      <c r="D33" s="16"/>
      <c r="E33" t="s">
        <v>229</v>
      </c>
      <c r="G33" t="s">
        <v>229</v>
      </c>
      <c r="H33" s="78">
        <v>0</v>
      </c>
      <c r="I33" s="78">
        <v>0</v>
      </c>
      <c r="J33" s="77">
        <v>0</v>
      </c>
      <c r="K33" s="78">
        <f t="shared" si="0"/>
        <v>0</v>
      </c>
      <c r="L33" s="78">
        <f>J33/'סכום נכסי הקרן'!$C$42</f>
        <v>0</v>
      </c>
    </row>
    <row r="34" spans="2:12">
      <c r="B34" s="79" t="s">
        <v>234</v>
      </c>
      <c r="D34" s="16"/>
      <c r="I34" s="80">
        <v>0</v>
      </c>
      <c r="J34" s="81">
        <v>0</v>
      </c>
      <c r="K34" s="80">
        <f t="shared" si="0"/>
        <v>0</v>
      </c>
      <c r="L34" s="80">
        <f>J34/'סכום נכסי הקרן'!$C$42</f>
        <v>0</v>
      </c>
    </row>
    <row r="35" spans="2:12">
      <c r="B35" s="79" t="s">
        <v>235</v>
      </c>
      <c r="D35" s="16"/>
      <c r="I35" s="80">
        <v>0</v>
      </c>
      <c r="J35" s="81">
        <v>0</v>
      </c>
      <c r="K35" s="80">
        <f t="shared" si="0"/>
        <v>0</v>
      </c>
      <c r="L35" s="80">
        <f>J35/'סכום נכסי הקרן'!$C$42</f>
        <v>0</v>
      </c>
    </row>
    <row r="36" spans="2:12">
      <c r="B36" t="s">
        <v>229</v>
      </c>
      <c r="C36" t="s">
        <v>229</v>
      </c>
      <c r="D36" s="16"/>
      <c r="E36" t="s">
        <v>229</v>
      </c>
      <c r="G36" t="s">
        <v>229</v>
      </c>
      <c r="H36" s="78">
        <v>0</v>
      </c>
      <c r="I36" s="78">
        <v>0</v>
      </c>
      <c r="J36" s="77">
        <v>0</v>
      </c>
      <c r="K36" s="78">
        <f t="shared" si="0"/>
        <v>0</v>
      </c>
      <c r="L36" s="78">
        <f>J36/'סכום נכסי הקרן'!$C$42</f>
        <v>0</v>
      </c>
    </row>
    <row r="37" spans="2:12">
      <c r="B37" s="79" t="s">
        <v>233</v>
      </c>
      <c r="D37" s="16"/>
      <c r="I37" s="80">
        <v>0</v>
      </c>
      <c r="J37" s="81">
        <v>0</v>
      </c>
      <c r="K37" s="80">
        <f t="shared" si="0"/>
        <v>0</v>
      </c>
      <c r="L37" s="80">
        <f>J37/'סכום נכסי הקרן'!$C$42</f>
        <v>0</v>
      </c>
    </row>
    <row r="38" spans="2:12">
      <c r="B38" t="s">
        <v>229</v>
      </c>
      <c r="C38" t="s">
        <v>229</v>
      </c>
      <c r="D38" s="16"/>
      <c r="E38" t="s">
        <v>229</v>
      </c>
      <c r="G38" t="s">
        <v>229</v>
      </c>
      <c r="H38" s="78">
        <v>0</v>
      </c>
      <c r="I38" s="78">
        <v>0</v>
      </c>
      <c r="J38" s="77">
        <v>0</v>
      </c>
      <c r="K38" s="78">
        <f t="shared" si="0"/>
        <v>0</v>
      </c>
      <c r="L38" s="78">
        <f>J38/'סכום נכסי הקרן'!$C$42</f>
        <v>0</v>
      </c>
    </row>
    <row r="39" spans="2:12">
      <c r="B39" t="s">
        <v>236</v>
      </c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49" ht="26.25" customHeight="1">
      <c r="B7" s="100" t="s">
        <v>143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-4288880</v>
      </c>
      <c r="H11" s="7"/>
      <c r="I11" s="75">
        <v>-110.58470763468053</v>
      </c>
      <c r="J11" s="76">
        <v>1</v>
      </c>
      <c r="K11" s="76">
        <v>-2.9999999999999997E-4</v>
      </c>
      <c r="AW11" s="16"/>
    </row>
    <row r="12" spans="2:49">
      <c r="B12" s="79" t="s">
        <v>204</v>
      </c>
      <c r="C12" s="16"/>
      <c r="D12" s="16"/>
      <c r="G12" s="81">
        <v>-4288880</v>
      </c>
      <c r="I12" s="81">
        <v>-110.58470763468053</v>
      </c>
      <c r="J12" s="80">
        <v>1</v>
      </c>
      <c r="K12" s="80">
        <v>-2.9999999999999997E-4</v>
      </c>
    </row>
    <row r="13" spans="2:49">
      <c r="B13" s="79" t="s">
        <v>652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229</v>
      </c>
      <c r="C14" t="s">
        <v>229</v>
      </c>
      <c r="D14" t="s">
        <v>229</v>
      </c>
      <c r="E14" t="s">
        <v>229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653</v>
      </c>
      <c r="C15" s="16"/>
      <c r="D15" s="16"/>
      <c r="G15" s="81">
        <v>-4062058</v>
      </c>
      <c r="I15" s="81">
        <v>-94.985138715359028</v>
      </c>
      <c r="J15" s="80">
        <v>0.8589</v>
      </c>
      <c r="K15" s="80">
        <v>-2.9999999999999997E-4</v>
      </c>
    </row>
    <row r="16" spans="2:49">
      <c r="B16" t="s">
        <v>793</v>
      </c>
      <c r="C16" t="s">
        <v>794</v>
      </c>
      <c r="D16" t="s">
        <v>123</v>
      </c>
      <c r="E16" t="s">
        <v>110</v>
      </c>
      <c r="F16" t="s">
        <v>795</v>
      </c>
      <c r="G16" s="77">
        <v>-2619670</v>
      </c>
      <c r="H16" s="77">
        <v>3.0641925220245105</v>
      </c>
      <c r="I16" s="77">
        <v>-80.271732241719505</v>
      </c>
      <c r="J16" s="78">
        <v>0.72589999999999999</v>
      </c>
      <c r="K16" s="78">
        <v>-2.0000000000000001E-4</v>
      </c>
    </row>
    <row r="17" spans="2:11">
      <c r="B17" t="s">
        <v>796</v>
      </c>
      <c r="C17" t="s">
        <v>797</v>
      </c>
      <c r="D17" t="s">
        <v>123</v>
      </c>
      <c r="E17" t="s">
        <v>106</v>
      </c>
      <c r="F17" t="s">
        <v>795</v>
      </c>
      <c r="G17" s="77">
        <v>-1065000</v>
      </c>
      <c r="H17" s="77">
        <v>0.67628325887218688</v>
      </c>
      <c r="I17" s="77">
        <v>-7.2024167069887897</v>
      </c>
      <c r="J17" s="78">
        <v>6.5100000000000005E-2</v>
      </c>
      <c r="K17" s="78">
        <v>0</v>
      </c>
    </row>
    <row r="18" spans="2:11">
      <c r="B18" t="s">
        <v>798</v>
      </c>
      <c r="C18" t="s">
        <v>799</v>
      </c>
      <c r="D18" t="s">
        <v>123</v>
      </c>
      <c r="E18" t="s">
        <v>106</v>
      </c>
      <c r="F18" t="s">
        <v>795</v>
      </c>
      <c r="G18" s="77">
        <v>-224000</v>
      </c>
      <c r="H18" s="77">
        <v>-1.7878838516577946</v>
      </c>
      <c r="I18" s="77">
        <v>4.0048598277134602</v>
      </c>
      <c r="J18" s="78">
        <v>-3.6200000000000003E-2</v>
      </c>
      <c r="K18" s="78">
        <v>0</v>
      </c>
    </row>
    <row r="19" spans="2:11">
      <c r="B19" t="s">
        <v>800</v>
      </c>
      <c r="C19" t="s">
        <v>801</v>
      </c>
      <c r="D19" t="s">
        <v>123</v>
      </c>
      <c r="E19" t="s">
        <v>113</v>
      </c>
      <c r="F19" t="s">
        <v>795</v>
      </c>
      <c r="G19" s="77">
        <v>-153388</v>
      </c>
      <c r="H19" s="77">
        <v>7.5076600479595532</v>
      </c>
      <c r="I19" s="77">
        <v>-11.5158495943642</v>
      </c>
      <c r="J19" s="78">
        <v>0.1041</v>
      </c>
      <c r="K19" s="78">
        <v>0</v>
      </c>
    </row>
    <row r="20" spans="2:11">
      <c r="B20" s="79" t="s">
        <v>792</v>
      </c>
      <c r="C20" s="16"/>
      <c r="D20" s="16"/>
      <c r="G20" s="81">
        <v>-226822</v>
      </c>
      <c r="I20" s="81">
        <v>-15.5995689193215</v>
      </c>
      <c r="J20" s="80">
        <v>0.1411</v>
      </c>
      <c r="K20" s="80">
        <v>0</v>
      </c>
    </row>
    <row r="21" spans="2:11">
      <c r="B21" t="s">
        <v>802</v>
      </c>
      <c r="C21" t="s">
        <v>803</v>
      </c>
      <c r="D21" t="s">
        <v>123</v>
      </c>
      <c r="E21" t="s">
        <v>113</v>
      </c>
      <c r="F21" t="s">
        <v>795</v>
      </c>
      <c r="G21" s="77">
        <v>-226822</v>
      </c>
      <c r="H21" s="77">
        <v>6.8774496827122151</v>
      </c>
      <c r="I21" s="77">
        <v>-15.5995689193215</v>
      </c>
      <c r="J21" s="78">
        <v>0.1411</v>
      </c>
      <c r="K21" s="78">
        <v>0</v>
      </c>
    </row>
    <row r="22" spans="2:11">
      <c r="B22" s="79" t="s">
        <v>654</v>
      </c>
      <c r="C22" s="16"/>
      <c r="D22" s="16"/>
      <c r="G22" s="81">
        <v>0</v>
      </c>
      <c r="I22" s="81">
        <v>0</v>
      </c>
      <c r="J22" s="80">
        <v>0</v>
      </c>
      <c r="K22" s="80">
        <v>0</v>
      </c>
    </row>
    <row r="23" spans="2:11">
      <c r="B23" t="s">
        <v>229</v>
      </c>
      <c r="C23" t="s">
        <v>229</v>
      </c>
      <c r="D23" t="s">
        <v>229</v>
      </c>
      <c r="E23" t="s">
        <v>229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</row>
    <row r="24" spans="2:11">
      <c r="B24" s="79" t="s">
        <v>261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229</v>
      </c>
      <c r="C25" t="s">
        <v>229</v>
      </c>
      <c r="D25" t="s">
        <v>229</v>
      </c>
      <c r="E25" t="s">
        <v>229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234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s="79" t="s">
        <v>652</v>
      </c>
      <c r="C27" s="16"/>
      <c r="D27" s="16"/>
      <c r="G27" s="81">
        <v>0</v>
      </c>
      <c r="I27" s="81">
        <v>0</v>
      </c>
      <c r="J27" s="80">
        <v>0</v>
      </c>
      <c r="K27" s="80">
        <v>0</v>
      </c>
    </row>
    <row r="28" spans="2:11">
      <c r="B28" t="s">
        <v>229</v>
      </c>
      <c r="C28" t="s">
        <v>229</v>
      </c>
      <c r="D28" t="s">
        <v>229</v>
      </c>
      <c r="E28" t="s">
        <v>229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</row>
    <row r="29" spans="2:11">
      <c r="B29" s="79" t="s">
        <v>659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229</v>
      </c>
      <c r="C30" t="s">
        <v>229</v>
      </c>
      <c r="D30" t="s">
        <v>229</v>
      </c>
      <c r="E30" t="s">
        <v>229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654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229</v>
      </c>
      <c r="C32" t="s">
        <v>229</v>
      </c>
      <c r="D32" t="s">
        <v>229</v>
      </c>
      <c r="E32" t="s">
        <v>229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261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229</v>
      </c>
      <c r="C34" t="s">
        <v>229</v>
      </c>
      <c r="D34" t="s">
        <v>229</v>
      </c>
      <c r="E34" t="s">
        <v>229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t="s">
        <v>236</v>
      </c>
      <c r="C35" s="16"/>
      <c r="D35" s="16"/>
    </row>
    <row r="36" spans="2:11">
      <c r="B36" t="s">
        <v>253</v>
      </c>
      <c r="C36" s="16"/>
      <c r="D36" s="16"/>
    </row>
    <row r="37" spans="2:11">
      <c r="B37" t="s">
        <v>254</v>
      </c>
      <c r="C37" s="16"/>
      <c r="D37" s="16"/>
    </row>
    <row r="38" spans="2:11">
      <c r="B38" t="s">
        <v>255</v>
      </c>
      <c r="C38" s="16"/>
      <c r="D38" s="16"/>
    </row>
    <row r="39" spans="2:11">
      <c r="C39" s="16"/>
      <c r="D39" s="16"/>
    </row>
    <row r="40" spans="2:11"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78" ht="26.25" customHeight="1">
      <c r="B7" s="100" t="s">
        <v>145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685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229</v>
      </c>
      <c r="C14" t="s">
        <v>229</v>
      </c>
      <c r="D14" s="16"/>
      <c r="E14" t="s">
        <v>229</v>
      </c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686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229</v>
      </c>
      <c r="C16" t="s">
        <v>229</v>
      </c>
      <c r="D16" s="16"/>
      <c r="E16" t="s">
        <v>229</v>
      </c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687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688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229</v>
      </c>
      <c r="C19" t="s">
        <v>229</v>
      </c>
      <c r="D19" s="16"/>
      <c r="E19" t="s">
        <v>229</v>
      </c>
      <c r="H19" s="77">
        <v>0</v>
      </c>
      <c r="I19" t="s">
        <v>229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689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229</v>
      </c>
      <c r="C21" t="s">
        <v>229</v>
      </c>
      <c r="D21" s="16"/>
      <c r="E21" t="s">
        <v>229</v>
      </c>
      <c r="H21" s="77">
        <v>0</v>
      </c>
      <c r="I21" t="s">
        <v>229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690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229</v>
      </c>
      <c r="C23" t="s">
        <v>229</v>
      </c>
      <c r="D23" s="16"/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691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229</v>
      </c>
      <c r="C25" t="s">
        <v>229</v>
      </c>
      <c r="D25" s="16"/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234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685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229</v>
      </c>
      <c r="C28" t="s">
        <v>229</v>
      </c>
      <c r="D28" s="16"/>
      <c r="E28" t="s">
        <v>229</v>
      </c>
      <c r="H28" s="77">
        <v>0</v>
      </c>
      <c r="I28" t="s">
        <v>229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686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229</v>
      </c>
      <c r="C30" t="s">
        <v>229</v>
      </c>
      <c r="D30" s="16"/>
      <c r="E30" t="s">
        <v>229</v>
      </c>
      <c r="H30" s="77">
        <v>0</v>
      </c>
      <c r="I30" t="s">
        <v>229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687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688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229</v>
      </c>
      <c r="C33" t="s">
        <v>229</v>
      </c>
      <c r="D33" s="16"/>
      <c r="E33" t="s">
        <v>229</v>
      </c>
      <c r="H33" s="77">
        <v>0</v>
      </c>
      <c r="I33" t="s">
        <v>229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689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229</v>
      </c>
      <c r="C35" t="s">
        <v>229</v>
      </c>
      <c r="D35" s="16"/>
      <c r="E35" t="s">
        <v>229</v>
      </c>
      <c r="H35" s="77">
        <v>0</v>
      </c>
      <c r="I35" t="s">
        <v>229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690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229</v>
      </c>
      <c r="C37" t="s">
        <v>229</v>
      </c>
      <c r="D37" s="16"/>
      <c r="E37" t="s">
        <v>229</v>
      </c>
      <c r="H37" s="77">
        <v>0</v>
      </c>
      <c r="I37" t="s">
        <v>229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691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229</v>
      </c>
      <c r="C39" t="s">
        <v>229</v>
      </c>
      <c r="D39" s="16"/>
      <c r="E39" t="s">
        <v>229</v>
      </c>
      <c r="H39" s="77">
        <v>0</v>
      </c>
      <c r="I39" t="s">
        <v>229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236</v>
      </c>
      <c r="D40" s="16"/>
    </row>
    <row r="41" spans="2:17">
      <c r="B41" t="s">
        <v>253</v>
      </c>
      <c r="D41" s="16"/>
    </row>
    <row r="42" spans="2:17">
      <c r="B42" t="s">
        <v>254</v>
      </c>
      <c r="D42" s="16"/>
    </row>
    <row r="43" spans="2:17">
      <c r="B43" t="s">
        <v>255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5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0" t="s">
        <v>146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0</v>
      </c>
      <c r="J11" s="18"/>
      <c r="K11" s="18"/>
      <c r="L11" s="18"/>
      <c r="M11" s="76">
        <v>0</v>
      </c>
      <c r="N11" s="75">
        <v>306444.14</v>
      </c>
      <c r="O11" s="7"/>
      <c r="P11" s="75">
        <v>677.84577743811997</v>
      </c>
      <c r="Q11" s="76">
        <v>1</v>
      </c>
      <c r="R11" s="76">
        <v>2.0999999999999999E-3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0</v>
      </c>
      <c r="M12" s="80">
        <v>0</v>
      </c>
      <c r="N12" s="81">
        <v>214542.14</v>
      </c>
      <c r="P12" s="81">
        <v>337.80837743811998</v>
      </c>
      <c r="Q12" s="80">
        <v>0.49840000000000001</v>
      </c>
      <c r="R12" s="80">
        <v>1E-3</v>
      </c>
    </row>
    <row r="13" spans="2:60">
      <c r="B13" s="79" t="s">
        <v>804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229</v>
      </c>
      <c r="D14" t="s">
        <v>229</v>
      </c>
      <c r="F14" t="s">
        <v>229</v>
      </c>
      <c r="I14" s="77">
        <v>0</v>
      </c>
      <c r="J14" t="s">
        <v>229</v>
      </c>
      <c r="K14" t="s">
        <v>229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805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229</v>
      </c>
      <c r="D16" t="s">
        <v>229</v>
      </c>
      <c r="F16" t="s">
        <v>229</v>
      </c>
      <c r="I16" s="77">
        <v>0</v>
      </c>
      <c r="J16" t="s">
        <v>229</v>
      </c>
      <c r="K16" t="s">
        <v>229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806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229</v>
      </c>
      <c r="D18" t="s">
        <v>229</v>
      </c>
      <c r="F18" t="s">
        <v>229</v>
      </c>
      <c r="I18" s="77">
        <v>0</v>
      </c>
      <c r="J18" t="s">
        <v>229</v>
      </c>
      <c r="K18" t="s">
        <v>229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807</v>
      </c>
      <c r="I19" s="81">
        <v>0</v>
      </c>
      <c r="M19" s="80">
        <v>0</v>
      </c>
      <c r="N19" s="81">
        <v>214542.14</v>
      </c>
      <c r="P19" s="81">
        <v>337.80837743811998</v>
      </c>
      <c r="Q19" s="80">
        <v>0.49840000000000001</v>
      </c>
      <c r="R19" s="80">
        <v>1E-3</v>
      </c>
    </row>
    <row r="20" spans="2:18">
      <c r="B20" t="s">
        <v>808</v>
      </c>
      <c r="C20" t="s">
        <v>809</v>
      </c>
      <c r="D20" t="s">
        <v>810</v>
      </c>
      <c r="E20" t="s">
        <v>708</v>
      </c>
      <c r="F20" t="s">
        <v>811</v>
      </c>
      <c r="G20" t="s">
        <v>812</v>
      </c>
      <c r="H20" t="s">
        <v>813</v>
      </c>
      <c r="J20" t="s">
        <v>709</v>
      </c>
      <c r="K20" t="s">
        <v>102</v>
      </c>
      <c r="L20" s="78">
        <v>0</v>
      </c>
      <c r="M20" s="78">
        <v>0</v>
      </c>
      <c r="N20" s="77">
        <v>28267.8</v>
      </c>
      <c r="O20" s="77">
        <v>543.13725499999998</v>
      </c>
      <c r="P20" s="77">
        <v>153.53295296888999</v>
      </c>
      <c r="Q20" s="78">
        <v>0.22650000000000001</v>
      </c>
      <c r="R20" s="78">
        <v>5.0000000000000001E-4</v>
      </c>
    </row>
    <row r="21" spans="2:18">
      <c r="B21" t="s">
        <v>814</v>
      </c>
      <c r="C21" t="s">
        <v>809</v>
      </c>
      <c r="D21" t="s">
        <v>815</v>
      </c>
      <c r="E21" t="s">
        <v>708</v>
      </c>
      <c r="F21" t="s">
        <v>811</v>
      </c>
      <c r="G21" t="s">
        <v>816</v>
      </c>
      <c r="H21" t="s">
        <v>813</v>
      </c>
      <c r="I21" s="77">
        <v>0</v>
      </c>
      <c r="J21" t="s">
        <v>709</v>
      </c>
      <c r="K21" t="s">
        <v>102</v>
      </c>
      <c r="L21" s="78">
        <v>7.0000000000000007E-2</v>
      </c>
      <c r="M21" s="78">
        <v>0</v>
      </c>
      <c r="N21" s="77">
        <v>186274.34</v>
      </c>
      <c r="O21" s="77">
        <v>98.92689700000011</v>
      </c>
      <c r="P21" s="77">
        <v>184.27542446922999</v>
      </c>
      <c r="Q21" s="78">
        <v>0.27189999999999998</v>
      </c>
      <c r="R21" s="78">
        <v>5.9999999999999995E-4</v>
      </c>
    </row>
    <row r="22" spans="2:18">
      <c r="B22" s="79" t="s">
        <v>817</v>
      </c>
      <c r="I22" s="81">
        <v>0</v>
      </c>
      <c r="M22" s="80">
        <v>0</v>
      </c>
      <c r="N22" s="81">
        <v>0</v>
      </c>
      <c r="P22" s="81">
        <v>0</v>
      </c>
      <c r="Q22" s="80">
        <v>0</v>
      </c>
      <c r="R22" s="80">
        <v>0</v>
      </c>
    </row>
    <row r="23" spans="2:18">
      <c r="B23" t="s">
        <v>229</v>
      </c>
      <c r="D23" t="s">
        <v>229</v>
      </c>
      <c r="F23" t="s">
        <v>229</v>
      </c>
      <c r="I23" s="77">
        <v>0</v>
      </c>
      <c r="J23" t="s">
        <v>229</v>
      </c>
      <c r="K23" t="s">
        <v>229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</row>
    <row r="24" spans="2:18">
      <c r="B24" s="79" t="s">
        <v>818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s="79" t="s">
        <v>819</v>
      </c>
      <c r="I25" s="81">
        <v>0</v>
      </c>
      <c r="M25" s="80">
        <v>0</v>
      </c>
      <c r="N25" s="81">
        <v>0</v>
      </c>
      <c r="P25" s="81">
        <v>0</v>
      </c>
      <c r="Q25" s="80">
        <v>0</v>
      </c>
      <c r="R25" s="80">
        <v>0</v>
      </c>
    </row>
    <row r="26" spans="2:18">
      <c r="B26" t="s">
        <v>229</v>
      </c>
      <c r="D26" t="s">
        <v>229</v>
      </c>
      <c r="F26" t="s">
        <v>229</v>
      </c>
      <c r="I26" s="77">
        <v>0</v>
      </c>
      <c r="J26" t="s">
        <v>229</v>
      </c>
      <c r="K26" t="s">
        <v>229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</row>
    <row r="27" spans="2:18">
      <c r="B27" s="79" t="s">
        <v>820</v>
      </c>
      <c r="I27" s="81">
        <v>0</v>
      </c>
      <c r="M27" s="80">
        <v>0</v>
      </c>
      <c r="N27" s="81">
        <v>0</v>
      </c>
      <c r="P27" s="81">
        <v>0</v>
      </c>
      <c r="Q27" s="80">
        <v>0</v>
      </c>
      <c r="R27" s="80">
        <v>0</v>
      </c>
    </row>
    <row r="28" spans="2:18">
      <c r="B28" t="s">
        <v>229</v>
      </c>
      <c r="D28" t="s">
        <v>229</v>
      </c>
      <c r="F28" t="s">
        <v>229</v>
      </c>
      <c r="I28" s="77">
        <v>0</v>
      </c>
      <c r="J28" t="s">
        <v>229</v>
      </c>
      <c r="K28" t="s">
        <v>229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</row>
    <row r="29" spans="2:18">
      <c r="B29" s="79" t="s">
        <v>821</v>
      </c>
      <c r="I29" s="81">
        <v>0</v>
      </c>
      <c r="M29" s="80">
        <v>0</v>
      </c>
      <c r="N29" s="81">
        <v>0</v>
      </c>
      <c r="P29" s="81">
        <v>0</v>
      </c>
      <c r="Q29" s="80">
        <v>0</v>
      </c>
      <c r="R29" s="80">
        <v>0</v>
      </c>
    </row>
    <row r="30" spans="2:18">
      <c r="B30" t="s">
        <v>229</v>
      </c>
      <c r="D30" t="s">
        <v>229</v>
      </c>
      <c r="F30" t="s">
        <v>229</v>
      </c>
      <c r="I30" s="77">
        <v>0</v>
      </c>
      <c r="J30" t="s">
        <v>229</v>
      </c>
      <c r="K30" t="s">
        <v>229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</row>
    <row r="31" spans="2:18">
      <c r="B31" s="79" t="s">
        <v>822</v>
      </c>
      <c r="I31" s="81">
        <v>0</v>
      </c>
      <c r="M31" s="80">
        <v>0</v>
      </c>
      <c r="N31" s="81">
        <v>0</v>
      </c>
      <c r="P31" s="81">
        <v>0</v>
      </c>
      <c r="Q31" s="80">
        <v>0</v>
      </c>
      <c r="R31" s="80">
        <v>0</v>
      </c>
    </row>
    <row r="32" spans="2:18">
      <c r="B32" t="s">
        <v>229</v>
      </c>
      <c r="D32" t="s">
        <v>229</v>
      </c>
      <c r="F32" t="s">
        <v>229</v>
      </c>
      <c r="I32" s="77">
        <v>0</v>
      </c>
      <c r="J32" t="s">
        <v>229</v>
      </c>
      <c r="K32" t="s">
        <v>229</v>
      </c>
      <c r="L32" s="78">
        <v>0</v>
      </c>
      <c r="M32" s="78">
        <v>0</v>
      </c>
      <c r="N32" s="77">
        <v>0</v>
      </c>
      <c r="O32" s="77">
        <v>0</v>
      </c>
      <c r="P32" s="77">
        <v>0</v>
      </c>
      <c r="Q32" s="78">
        <v>0</v>
      </c>
      <c r="R32" s="78">
        <v>0</v>
      </c>
    </row>
    <row r="33" spans="2:18">
      <c r="B33" s="79" t="s">
        <v>234</v>
      </c>
      <c r="I33" s="81">
        <v>0</v>
      </c>
      <c r="M33" s="80">
        <v>0</v>
      </c>
      <c r="N33" s="81">
        <v>91902</v>
      </c>
      <c r="P33" s="81">
        <v>340.03739999999999</v>
      </c>
      <c r="Q33" s="80">
        <v>0.50160000000000005</v>
      </c>
      <c r="R33" s="80">
        <v>1E-3</v>
      </c>
    </row>
    <row r="34" spans="2:18">
      <c r="B34" s="79" t="s">
        <v>823</v>
      </c>
      <c r="I34" s="81">
        <v>0</v>
      </c>
      <c r="M34" s="80">
        <v>0</v>
      </c>
      <c r="N34" s="81">
        <v>0</v>
      </c>
      <c r="P34" s="81">
        <v>0</v>
      </c>
      <c r="Q34" s="80">
        <v>0</v>
      </c>
      <c r="R34" s="80">
        <v>0</v>
      </c>
    </row>
    <row r="35" spans="2:18">
      <c r="B35" t="s">
        <v>229</v>
      </c>
      <c r="D35" t="s">
        <v>229</v>
      </c>
      <c r="F35" t="s">
        <v>229</v>
      </c>
      <c r="I35" s="77">
        <v>0</v>
      </c>
      <c r="J35" t="s">
        <v>229</v>
      </c>
      <c r="K35" t="s">
        <v>229</v>
      </c>
      <c r="L35" s="78">
        <v>0</v>
      </c>
      <c r="M35" s="78">
        <v>0</v>
      </c>
      <c r="N35" s="77">
        <v>0</v>
      </c>
      <c r="O35" s="77">
        <v>0</v>
      </c>
      <c r="P35" s="77">
        <v>0</v>
      </c>
      <c r="Q35" s="78">
        <v>0</v>
      </c>
      <c r="R35" s="78">
        <v>0</v>
      </c>
    </row>
    <row r="36" spans="2:18">
      <c r="B36" s="79" t="s">
        <v>806</v>
      </c>
      <c r="I36" s="81">
        <v>0</v>
      </c>
      <c r="M36" s="80">
        <v>0</v>
      </c>
      <c r="N36" s="81">
        <v>0</v>
      </c>
      <c r="P36" s="81">
        <v>0</v>
      </c>
      <c r="Q36" s="80">
        <v>0</v>
      </c>
      <c r="R36" s="80">
        <v>0</v>
      </c>
    </row>
    <row r="37" spans="2:18">
      <c r="B37" t="s">
        <v>229</v>
      </c>
      <c r="D37" t="s">
        <v>229</v>
      </c>
      <c r="F37" t="s">
        <v>229</v>
      </c>
      <c r="I37" s="77">
        <v>0</v>
      </c>
      <c r="J37" t="s">
        <v>229</v>
      </c>
      <c r="K37" t="s">
        <v>229</v>
      </c>
      <c r="L37" s="78">
        <v>0</v>
      </c>
      <c r="M37" s="78">
        <v>0</v>
      </c>
      <c r="N37" s="77">
        <v>0</v>
      </c>
      <c r="O37" s="77">
        <v>0</v>
      </c>
      <c r="P37" s="77">
        <v>0</v>
      </c>
      <c r="Q37" s="78">
        <v>0</v>
      </c>
      <c r="R37" s="78">
        <v>0</v>
      </c>
    </row>
    <row r="38" spans="2:18">
      <c r="B38" s="79" t="s">
        <v>807</v>
      </c>
      <c r="I38" s="81">
        <v>0</v>
      </c>
      <c r="M38" s="80">
        <v>0</v>
      </c>
      <c r="N38" s="81">
        <v>91902</v>
      </c>
      <c r="P38" s="81">
        <v>340.03739999999999</v>
      </c>
      <c r="Q38" s="80">
        <v>0.50160000000000005</v>
      </c>
      <c r="R38" s="80">
        <v>1E-3</v>
      </c>
    </row>
    <row r="39" spans="2:18">
      <c r="B39" t="s">
        <v>824</v>
      </c>
      <c r="C39" t="s">
        <v>809</v>
      </c>
      <c r="D39" t="s">
        <v>825</v>
      </c>
      <c r="E39" t="s">
        <v>390</v>
      </c>
      <c r="F39" t="s">
        <v>826</v>
      </c>
      <c r="G39" t="s">
        <v>827</v>
      </c>
      <c r="H39" t="s">
        <v>210</v>
      </c>
      <c r="J39" t="s">
        <v>314</v>
      </c>
      <c r="K39" t="s">
        <v>106</v>
      </c>
      <c r="L39" s="78">
        <v>0.10009999999999999</v>
      </c>
      <c r="M39" s="78">
        <v>0</v>
      </c>
      <c r="N39" s="77">
        <v>91902</v>
      </c>
      <c r="O39" s="77">
        <v>100</v>
      </c>
      <c r="P39" s="77">
        <v>340.03739999999999</v>
      </c>
      <c r="Q39" s="78">
        <v>0.50160000000000005</v>
      </c>
      <c r="R39" s="78">
        <v>1E-3</v>
      </c>
    </row>
    <row r="40" spans="2:18">
      <c r="B40" s="79" t="s">
        <v>822</v>
      </c>
      <c r="I40" s="81">
        <v>0</v>
      </c>
      <c r="M40" s="80">
        <v>0</v>
      </c>
      <c r="N40" s="81">
        <v>0</v>
      </c>
      <c r="P40" s="81">
        <v>0</v>
      </c>
      <c r="Q40" s="80">
        <v>0</v>
      </c>
      <c r="R40" s="80">
        <v>0</v>
      </c>
    </row>
    <row r="41" spans="2:18">
      <c r="B41" t="s">
        <v>229</v>
      </c>
      <c r="D41" t="s">
        <v>229</v>
      </c>
      <c r="F41" t="s">
        <v>229</v>
      </c>
      <c r="I41" s="77">
        <v>0</v>
      </c>
      <c r="J41" t="s">
        <v>229</v>
      </c>
      <c r="K41" t="s">
        <v>229</v>
      </c>
      <c r="L41" s="78">
        <v>0</v>
      </c>
      <c r="M41" s="78">
        <v>0</v>
      </c>
      <c r="N41" s="77">
        <v>0</v>
      </c>
      <c r="O41" s="77">
        <v>0</v>
      </c>
      <c r="P41" s="77">
        <v>0</v>
      </c>
      <c r="Q41" s="78">
        <v>0</v>
      </c>
      <c r="R41" s="78">
        <v>0</v>
      </c>
    </row>
    <row r="42" spans="2:18">
      <c r="B42" t="s">
        <v>236</v>
      </c>
    </row>
    <row r="43" spans="2:18">
      <c r="B43" t="s">
        <v>253</v>
      </c>
    </row>
    <row r="44" spans="2:18">
      <c r="B44" t="s">
        <v>254</v>
      </c>
    </row>
    <row r="45" spans="2:18">
      <c r="B45" t="s">
        <v>255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100" t="s">
        <v>153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0.32</v>
      </c>
      <c r="H11" s="7"/>
      <c r="I11" s="7"/>
      <c r="J11" s="76">
        <v>5.7599999999999998E-2</v>
      </c>
      <c r="K11" s="75">
        <v>150930</v>
      </c>
      <c r="L11" s="7"/>
      <c r="M11" s="75">
        <v>579.36948623194496</v>
      </c>
      <c r="N11" s="76">
        <v>1</v>
      </c>
      <c r="O11" s="76">
        <v>1.8E-3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0.32</v>
      </c>
      <c r="J12" s="80">
        <v>5.7599999999999998E-2</v>
      </c>
      <c r="K12" s="81">
        <v>150930</v>
      </c>
      <c r="M12" s="81">
        <v>579.36948623194496</v>
      </c>
      <c r="N12" s="80">
        <v>1</v>
      </c>
      <c r="O12" s="80">
        <v>1.8E-3</v>
      </c>
    </row>
    <row r="13" spans="2:64">
      <c r="B13" s="79" t="s">
        <v>697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229</v>
      </c>
      <c r="C14" t="s">
        <v>229</v>
      </c>
      <c r="E14" t="s">
        <v>229</v>
      </c>
      <c r="G14" s="77">
        <v>0</v>
      </c>
      <c r="H14" t="s">
        <v>229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698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229</v>
      </c>
      <c r="C16" t="s">
        <v>229</v>
      </c>
      <c r="E16" t="s">
        <v>229</v>
      </c>
      <c r="G16" s="77">
        <v>0</v>
      </c>
      <c r="H16" t="s">
        <v>229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828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229</v>
      </c>
      <c r="C18" t="s">
        <v>229</v>
      </c>
      <c r="E18" t="s">
        <v>229</v>
      </c>
      <c r="G18" s="77">
        <v>0</v>
      </c>
      <c r="H18" t="s">
        <v>229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829</v>
      </c>
      <c r="G19" s="81">
        <v>0.32</v>
      </c>
      <c r="J19" s="80">
        <v>5.7599999999999998E-2</v>
      </c>
      <c r="K19" s="81">
        <v>150930</v>
      </c>
      <c r="M19" s="81">
        <v>579.36948623194496</v>
      </c>
      <c r="N19" s="80">
        <v>1</v>
      </c>
      <c r="O19" s="80">
        <v>1.8E-3</v>
      </c>
    </row>
    <row r="20" spans="2:15">
      <c r="B20" t="s">
        <v>830</v>
      </c>
      <c r="C20" t="s">
        <v>831</v>
      </c>
      <c r="D20" t="s">
        <v>213</v>
      </c>
      <c r="E20" t="s">
        <v>832</v>
      </c>
      <c r="F20" t="s">
        <v>210</v>
      </c>
      <c r="G20" s="77">
        <v>0.32</v>
      </c>
      <c r="H20" t="s">
        <v>106</v>
      </c>
      <c r="I20" s="78">
        <v>5.1999999999999998E-2</v>
      </c>
      <c r="J20" s="78">
        <v>5.7599999999999998E-2</v>
      </c>
      <c r="K20" s="77">
        <v>150930</v>
      </c>
      <c r="L20" s="77">
        <v>103.74766291012747</v>
      </c>
      <c r="M20" s="77">
        <v>579.36948623194496</v>
      </c>
      <c r="N20" s="78">
        <v>1</v>
      </c>
      <c r="O20" s="78">
        <v>1.8E-3</v>
      </c>
    </row>
    <row r="21" spans="2:15">
      <c r="B21" s="79" t="s">
        <v>261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229</v>
      </c>
      <c r="C22" t="s">
        <v>229</v>
      </c>
      <c r="E22" t="s">
        <v>229</v>
      </c>
      <c r="G22" s="77">
        <v>0</v>
      </c>
      <c r="H22" t="s">
        <v>229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234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229</v>
      </c>
      <c r="C24" t="s">
        <v>229</v>
      </c>
      <c r="E24" t="s">
        <v>229</v>
      </c>
      <c r="G24" s="77">
        <v>0</v>
      </c>
      <c r="H24" t="s">
        <v>229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236</v>
      </c>
    </row>
    <row r="26" spans="2:15">
      <c r="B26" t="s">
        <v>253</v>
      </c>
    </row>
    <row r="27" spans="2:15">
      <c r="B27" t="s">
        <v>254</v>
      </c>
    </row>
    <row r="28" spans="2:15">
      <c r="B28" t="s">
        <v>255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100" t="s">
        <v>156</v>
      </c>
      <c r="C7" s="101"/>
      <c r="D7" s="101"/>
      <c r="E7" s="101"/>
      <c r="F7" s="101"/>
      <c r="G7" s="101"/>
      <c r="H7" s="101"/>
      <c r="I7" s="101"/>
      <c r="J7" s="102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833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229</v>
      </c>
      <c r="E14" s="78">
        <v>0</v>
      </c>
      <c r="F14" t="s">
        <v>229</v>
      </c>
      <c r="G14" s="77">
        <v>0</v>
      </c>
      <c r="H14" s="78">
        <v>0</v>
      </c>
      <c r="I14" s="78">
        <v>0</v>
      </c>
    </row>
    <row r="15" spans="2:55">
      <c r="B15" s="79" t="s">
        <v>834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229</v>
      </c>
      <c r="E16" s="78">
        <v>0</v>
      </c>
      <c r="F16" t="s">
        <v>229</v>
      </c>
      <c r="G16" s="77">
        <v>0</v>
      </c>
      <c r="H16" s="78">
        <v>0</v>
      </c>
      <c r="I16" s="78">
        <v>0</v>
      </c>
    </row>
    <row r="17" spans="2:9">
      <c r="B17" s="79" t="s">
        <v>234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833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229</v>
      </c>
      <c r="E19" s="78">
        <v>0</v>
      </c>
      <c r="F19" t="s">
        <v>229</v>
      </c>
      <c r="G19" s="77">
        <v>0</v>
      </c>
      <c r="H19" s="78">
        <v>0</v>
      </c>
      <c r="I19" s="78">
        <v>0</v>
      </c>
    </row>
    <row r="20" spans="2:9">
      <c r="B20" s="79" t="s">
        <v>834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229</v>
      </c>
      <c r="E21" s="78">
        <v>0</v>
      </c>
      <c r="F21" t="s">
        <v>229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100" t="s">
        <v>162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229</v>
      </c>
      <c r="D13" t="s">
        <v>229</v>
      </c>
      <c r="E13" s="19"/>
      <c r="F13" s="78">
        <v>0</v>
      </c>
      <c r="G13" t="s">
        <v>229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234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229</v>
      </c>
      <c r="D15" t="s">
        <v>229</v>
      </c>
      <c r="E15" s="19"/>
      <c r="F15" s="78">
        <v>0</v>
      </c>
      <c r="G15" t="s">
        <v>229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100" t="s">
        <v>167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5982.3957341089999</v>
      </c>
      <c r="J11" s="76">
        <v>1</v>
      </c>
      <c r="K11" s="76">
        <v>1.8100000000000002E-2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229</v>
      </c>
      <c r="C13" t="s">
        <v>229</v>
      </c>
      <c r="D13" t="s">
        <v>229</v>
      </c>
      <c r="E13" s="19"/>
      <c r="F13" s="78">
        <v>0</v>
      </c>
      <c r="G13" t="s">
        <v>229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234</v>
      </c>
      <c r="D14" s="19"/>
      <c r="E14" s="19"/>
      <c r="F14" s="19"/>
      <c r="G14" s="19"/>
      <c r="H14" s="80">
        <v>0</v>
      </c>
      <c r="I14" s="81">
        <v>5982.3957341089999</v>
      </c>
      <c r="J14" s="80">
        <v>1</v>
      </c>
      <c r="K14" s="80">
        <v>1.8100000000000002E-2</v>
      </c>
    </row>
    <row r="15" spans="2:60">
      <c r="B15" t="s">
        <v>835</v>
      </c>
      <c r="C15" t="s">
        <v>836</v>
      </c>
      <c r="D15" t="s">
        <v>229</v>
      </c>
      <c r="E15" t="s">
        <v>629</v>
      </c>
      <c r="F15" s="78">
        <v>0</v>
      </c>
      <c r="G15" t="s">
        <v>106</v>
      </c>
      <c r="H15" s="78">
        <v>0</v>
      </c>
      <c r="I15" s="77">
        <v>-37</v>
      </c>
      <c r="J15" s="78">
        <v>-6.1999999999999998E-3</v>
      </c>
      <c r="K15" s="78">
        <v>-1E-4</v>
      </c>
    </row>
    <row r="16" spans="2:60">
      <c r="B16" t="s">
        <v>837</v>
      </c>
      <c r="C16" t="s">
        <v>838</v>
      </c>
      <c r="D16" t="s">
        <v>229</v>
      </c>
      <c r="E16" t="s">
        <v>629</v>
      </c>
      <c r="F16" s="78">
        <v>0</v>
      </c>
      <c r="G16" t="s">
        <v>202</v>
      </c>
      <c r="H16" s="78">
        <v>0</v>
      </c>
      <c r="I16" s="77">
        <v>6.1700999999999998E-4</v>
      </c>
      <c r="J16" s="78">
        <v>0</v>
      </c>
      <c r="K16" s="78">
        <v>0</v>
      </c>
    </row>
    <row r="17" spans="2:11">
      <c r="B17" t="s">
        <v>839</v>
      </c>
      <c r="C17" t="s">
        <v>840</v>
      </c>
      <c r="D17" t="s">
        <v>229</v>
      </c>
      <c r="E17" t="s">
        <v>629</v>
      </c>
      <c r="F17" s="78">
        <v>0</v>
      </c>
      <c r="G17" t="s">
        <v>113</v>
      </c>
      <c r="H17" s="78">
        <v>0</v>
      </c>
      <c r="I17" s="77">
        <v>440.69768646900002</v>
      </c>
      <c r="J17" s="78">
        <v>7.3700000000000002E-2</v>
      </c>
      <c r="K17" s="78">
        <v>1.2999999999999999E-3</v>
      </c>
    </row>
    <row r="18" spans="2:11">
      <c r="B18" t="s">
        <v>841</v>
      </c>
      <c r="C18" t="s">
        <v>842</v>
      </c>
      <c r="D18" t="s">
        <v>229</v>
      </c>
      <c r="E18" t="s">
        <v>629</v>
      </c>
      <c r="F18" s="78">
        <v>0</v>
      </c>
      <c r="G18" t="s">
        <v>110</v>
      </c>
      <c r="H18" s="78">
        <v>0</v>
      </c>
      <c r="I18" s="77">
        <v>714.18381363000003</v>
      </c>
      <c r="J18" s="78">
        <v>0.11940000000000001</v>
      </c>
      <c r="K18" s="78">
        <v>2.2000000000000001E-3</v>
      </c>
    </row>
    <row r="19" spans="2:11">
      <c r="B19" t="s">
        <v>843</v>
      </c>
      <c r="C19" t="s">
        <v>844</v>
      </c>
      <c r="D19" t="s">
        <v>229</v>
      </c>
      <c r="E19" t="s">
        <v>629</v>
      </c>
      <c r="F19" s="78">
        <v>0</v>
      </c>
      <c r="G19" t="s">
        <v>106</v>
      </c>
      <c r="H19" s="78">
        <v>0</v>
      </c>
      <c r="I19" s="77">
        <v>4864.5136169999996</v>
      </c>
      <c r="J19" s="78">
        <v>0.81310000000000004</v>
      </c>
      <c r="K19" s="78">
        <v>1.47E-2</v>
      </c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30"/>
  <sheetViews>
    <sheetView rightToLeft="1" workbookViewId="0">
      <selection activeCell="B39" sqref="B3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100" t="s">
        <v>169</v>
      </c>
      <c r="C7" s="101"/>
      <c r="D7" s="101"/>
    </row>
    <row r="8" spans="2:17" s="19" customFormat="1" ht="63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C12+C25</f>
        <v>12522.5990203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204</v>
      </c>
      <c r="C12" s="81">
        <f>SUM(C13:C23)</f>
        <v>9743.3894</v>
      </c>
    </row>
    <row r="13" spans="2:17">
      <c r="B13" s="82" t="s">
        <v>845</v>
      </c>
      <c r="C13" s="83">
        <v>8.2509999999999994</v>
      </c>
      <c r="D13" s="84">
        <v>45347</v>
      </c>
    </row>
    <row r="14" spans="2:17">
      <c r="B14" s="82" t="s">
        <v>846</v>
      </c>
      <c r="C14" s="83">
        <v>60.17</v>
      </c>
      <c r="D14" s="84">
        <v>46462</v>
      </c>
    </row>
    <row r="15" spans="2:17">
      <c r="B15" s="82" t="s">
        <v>847</v>
      </c>
      <c r="C15" s="83">
        <v>526.08079999999995</v>
      </c>
      <c r="D15" s="84">
        <v>46197</v>
      </c>
    </row>
    <row r="16" spans="2:17">
      <c r="B16" s="82" t="s">
        <v>848</v>
      </c>
      <c r="C16" s="83">
        <v>625.8402000000001</v>
      </c>
      <c r="D16" s="84">
        <v>47150</v>
      </c>
    </row>
    <row r="17" spans="2:4">
      <c r="B17" s="82" t="s">
        <v>849</v>
      </c>
      <c r="C17" s="83">
        <v>652.87240000000008</v>
      </c>
      <c r="D17" s="84">
        <v>46386</v>
      </c>
    </row>
    <row r="18" spans="2:4">
      <c r="B18" s="82" t="s">
        <v>850</v>
      </c>
      <c r="C18" s="83">
        <v>1417.114</v>
      </c>
      <c r="D18" s="84">
        <v>46182</v>
      </c>
    </row>
    <row r="19" spans="2:4">
      <c r="B19" s="82" t="s">
        <v>851</v>
      </c>
      <c r="C19" s="83">
        <v>1624.03</v>
      </c>
      <c r="D19" s="84">
        <v>46202</v>
      </c>
    </row>
    <row r="20" spans="2:4">
      <c r="B20" s="82" t="s">
        <v>852</v>
      </c>
      <c r="C20" s="83">
        <v>840.42399999999998</v>
      </c>
      <c r="D20" s="84">
        <v>46213</v>
      </c>
    </row>
    <row r="21" spans="2:4">
      <c r="B21" s="82" t="s">
        <v>853</v>
      </c>
      <c r="C21" s="83">
        <v>587.04200000000014</v>
      </c>
      <c r="D21" s="84">
        <v>46284</v>
      </c>
    </row>
    <row r="22" spans="2:4">
      <c r="B22" s="82" t="s">
        <v>854</v>
      </c>
      <c r="C22" s="83">
        <v>1718.925</v>
      </c>
      <c r="D22" s="84">
        <v>11323</v>
      </c>
    </row>
    <row r="23" spans="2:4">
      <c r="B23" s="82" t="s">
        <v>855</v>
      </c>
      <c r="C23" s="83">
        <v>1682.64</v>
      </c>
      <c r="D23" s="84">
        <v>48689</v>
      </c>
    </row>
    <row r="24" spans="2:4">
      <c r="B24" s="79"/>
      <c r="C24" s="81"/>
    </row>
    <row r="25" spans="2:4">
      <c r="B25" s="79" t="s">
        <v>234</v>
      </c>
      <c r="C25" s="81">
        <f>SUM(C26:C30)</f>
        <v>2779.2096202999992</v>
      </c>
    </row>
    <row r="26" spans="2:4">
      <c r="B26" s="82" t="s">
        <v>856</v>
      </c>
      <c r="C26" s="83">
        <v>384.99757999999997</v>
      </c>
      <c r="D26" s="84">
        <v>45748</v>
      </c>
    </row>
    <row r="27" spans="2:4">
      <c r="B27" s="82" t="s">
        <v>857</v>
      </c>
      <c r="C27" s="83">
        <v>241.82829999999993</v>
      </c>
      <c r="D27" s="84">
        <v>47269</v>
      </c>
    </row>
    <row r="28" spans="2:4">
      <c r="B28" s="82" t="s">
        <v>858</v>
      </c>
      <c r="C28" s="83">
        <v>142.99815119999997</v>
      </c>
      <c r="D28" s="84">
        <v>45261</v>
      </c>
    </row>
    <row r="29" spans="2:4">
      <c r="B29" s="82" t="s">
        <v>859</v>
      </c>
      <c r="C29" s="83">
        <v>467.66692099999983</v>
      </c>
      <c r="D29" s="84">
        <v>45844</v>
      </c>
    </row>
    <row r="30" spans="2:4">
      <c r="B30" s="82" t="s">
        <v>860</v>
      </c>
      <c r="C30" s="83">
        <v>1541.7186680999998</v>
      </c>
      <c r="D30" s="84">
        <v>46752</v>
      </c>
    </row>
  </sheetData>
  <mergeCells count="1">
    <mergeCell ref="B7:D7"/>
  </mergeCells>
  <dataValidations count="1">
    <dataValidation allowBlank="1" showInputMessage="1" showErrorMessage="1" sqref="A1:XFD10 A33:XFD1048576 D31:D32 E11:XFD32 D11:D12 D24:D25 A11:C32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100" t="s">
        <v>173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257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229</v>
      </c>
      <c r="C14" t="s">
        <v>229</v>
      </c>
      <c r="D14" t="s">
        <v>229</v>
      </c>
      <c r="E14" t="s">
        <v>229</v>
      </c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239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229</v>
      </c>
      <c r="C16" t="s">
        <v>229</v>
      </c>
      <c r="D16" t="s">
        <v>229</v>
      </c>
      <c r="E16" t="s">
        <v>229</v>
      </c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258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229</v>
      </c>
      <c r="C18" t="s">
        <v>229</v>
      </c>
      <c r="D18" t="s">
        <v>229</v>
      </c>
      <c r="E18" t="s">
        <v>229</v>
      </c>
      <c r="H18" s="77">
        <v>0</v>
      </c>
      <c r="I18" t="s">
        <v>229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261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229</v>
      </c>
      <c r="C20" t="s">
        <v>229</v>
      </c>
      <c r="D20" t="s">
        <v>229</v>
      </c>
      <c r="E20" t="s">
        <v>229</v>
      </c>
      <c r="H20" s="77">
        <v>0</v>
      </c>
      <c r="I20" t="s">
        <v>229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259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229</v>
      </c>
      <c r="C23" t="s">
        <v>229</v>
      </c>
      <c r="D23" t="s">
        <v>229</v>
      </c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260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229</v>
      </c>
      <c r="C25" t="s">
        <v>229</v>
      </c>
      <c r="D25" t="s">
        <v>229</v>
      </c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236</v>
      </c>
      <c r="D26" s="16"/>
    </row>
    <row r="27" spans="2:16">
      <c r="B27" t="s">
        <v>253</v>
      </c>
      <c r="D27" s="16"/>
    </row>
    <row r="28" spans="2:16">
      <c r="B28" t="s">
        <v>255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100" t="s">
        <v>177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697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229</v>
      </c>
      <c r="C14" t="s">
        <v>229</v>
      </c>
      <c r="D14" t="s">
        <v>229</v>
      </c>
      <c r="E14" t="s">
        <v>229</v>
      </c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698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229</v>
      </c>
      <c r="C16" t="s">
        <v>229</v>
      </c>
      <c r="D16" t="s">
        <v>229</v>
      </c>
      <c r="E16" t="s">
        <v>229</v>
      </c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258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229</v>
      </c>
      <c r="C18" t="s">
        <v>229</v>
      </c>
      <c r="D18" t="s">
        <v>229</v>
      </c>
      <c r="E18" t="s">
        <v>229</v>
      </c>
      <c r="H18" s="77">
        <v>0</v>
      </c>
      <c r="I18" t="s">
        <v>229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261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229</v>
      </c>
      <c r="C20" t="s">
        <v>229</v>
      </c>
      <c r="D20" t="s">
        <v>229</v>
      </c>
      <c r="E20" t="s">
        <v>229</v>
      </c>
      <c r="H20" s="77">
        <v>0</v>
      </c>
      <c r="I20" t="s">
        <v>229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259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229</v>
      </c>
      <c r="C23" t="s">
        <v>229</v>
      </c>
      <c r="D23" t="s">
        <v>229</v>
      </c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260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229</v>
      </c>
      <c r="C25" t="s">
        <v>229</v>
      </c>
      <c r="D25" t="s">
        <v>229</v>
      </c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236</v>
      </c>
      <c r="D26" s="16"/>
    </row>
    <row r="27" spans="2:16">
      <c r="B27" t="s">
        <v>253</v>
      </c>
      <c r="D27" s="16"/>
    </row>
    <row r="28" spans="2:16">
      <c r="B28" t="s">
        <v>255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92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4"/>
    </row>
    <row r="7" spans="2:53" ht="27.7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0.61</v>
      </c>
      <c r="I11" s="7"/>
      <c r="J11" s="7"/>
      <c r="K11" s="76">
        <v>4.8399999999999999E-2</v>
      </c>
      <c r="L11" s="75">
        <v>21496172</v>
      </c>
      <c r="M11" s="7"/>
      <c r="N11" s="75">
        <v>0</v>
      </c>
      <c r="O11" s="75">
        <v>20884.213498000001</v>
      </c>
      <c r="P11" s="7"/>
      <c r="Q11" s="76">
        <v>1</v>
      </c>
      <c r="R11" s="76">
        <v>6.3200000000000006E-2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0.61</v>
      </c>
      <c r="K12" s="80">
        <v>4.8399999999999999E-2</v>
      </c>
      <c r="L12" s="81">
        <v>21496172</v>
      </c>
      <c r="N12" s="81">
        <v>0</v>
      </c>
      <c r="O12" s="81">
        <v>20884.213498000001</v>
      </c>
      <c r="Q12" s="80">
        <v>1</v>
      </c>
      <c r="R12" s="80">
        <v>6.3200000000000006E-2</v>
      </c>
    </row>
    <row r="13" spans="2:53">
      <c r="B13" s="79" t="s">
        <v>237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s="79" t="s">
        <v>238</v>
      </c>
      <c r="C14" s="16"/>
      <c r="D14" s="16"/>
      <c r="H14" s="81">
        <v>0</v>
      </c>
      <c r="K14" s="80">
        <v>0</v>
      </c>
      <c r="L14" s="81">
        <v>0</v>
      </c>
      <c r="N14" s="81">
        <v>0</v>
      </c>
      <c r="O14" s="81">
        <v>0</v>
      </c>
      <c r="Q14" s="80">
        <v>0</v>
      </c>
      <c r="R14" s="80">
        <v>0</v>
      </c>
    </row>
    <row r="15" spans="2:53">
      <c r="B15" t="s">
        <v>229</v>
      </c>
      <c r="C15" t="s">
        <v>229</v>
      </c>
      <c r="D15" s="16"/>
      <c r="E15" t="s">
        <v>229</v>
      </c>
      <c r="H15" s="77">
        <v>0</v>
      </c>
      <c r="I15" t="s">
        <v>229</v>
      </c>
      <c r="J15" s="78">
        <v>0</v>
      </c>
      <c r="K15" s="78">
        <v>0</v>
      </c>
      <c r="L15" s="77">
        <v>0</v>
      </c>
      <c r="M15" s="77">
        <v>0</v>
      </c>
      <c r="O15" s="77">
        <v>0</v>
      </c>
      <c r="P15" s="78">
        <v>0</v>
      </c>
      <c r="Q15" s="78">
        <v>0</v>
      </c>
      <c r="R15" s="78">
        <v>0</v>
      </c>
    </row>
    <row r="16" spans="2:53">
      <c r="B16" s="79" t="s">
        <v>239</v>
      </c>
      <c r="C16" s="16"/>
      <c r="D16" s="16"/>
      <c r="H16" s="81">
        <v>0.61</v>
      </c>
      <c r="K16" s="80">
        <v>4.8399999999999999E-2</v>
      </c>
      <c r="L16" s="81">
        <v>21496172</v>
      </c>
      <c r="N16" s="81">
        <v>0</v>
      </c>
      <c r="O16" s="81">
        <v>20884.213498000001</v>
      </c>
      <c r="Q16" s="80">
        <v>1</v>
      </c>
      <c r="R16" s="80">
        <v>6.3200000000000006E-2</v>
      </c>
    </row>
    <row r="17" spans="2:18">
      <c r="B17" s="79" t="s">
        <v>240</v>
      </c>
      <c r="C17" s="16"/>
      <c r="D17" s="16"/>
      <c r="H17" s="81">
        <v>0.61</v>
      </c>
      <c r="K17" s="80">
        <v>4.8399999999999999E-2</v>
      </c>
      <c r="L17" s="81">
        <v>21496172</v>
      </c>
      <c r="N17" s="81">
        <v>0</v>
      </c>
      <c r="O17" s="81">
        <v>20884.213498000001</v>
      </c>
      <c r="Q17" s="80">
        <v>1</v>
      </c>
      <c r="R17" s="80">
        <v>6.3200000000000006E-2</v>
      </c>
    </row>
    <row r="18" spans="2:18">
      <c r="B18" t="s">
        <v>241</v>
      </c>
      <c r="C18" t="s">
        <v>242</v>
      </c>
      <c r="D18" t="s">
        <v>100</v>
      </c>
      <c r="E18" t="s">
        <v>243</v>
      </c>
      <c r="G18" t="s">
        <v>244</v>
      </c>
      <c r="H18" s="77">
        <v>0.36</v>
      </c>
      <c r="I18" t="s">
        <v>102</v>
      </c>
      <c r="J18" s="78">
        <v>0</v>
      </c>
      <c r="K18" s="78">
        <v>4.8000000000000001E-2</v>
      </c>
      <c r="L18" s="77">
        <v>4853249</v>
      </c>
      <c r="M18" s="77">
        <v>98.33</v>
      </c>
      <c r="N18" s="77">
        <v>0</v>
      </c>
      <c r="O18" s="77">
        <v>4772.1997417000002</v>
      </c>
      <c r="P18" s="78">
        <v>2.0000000000000001E-4</v>
      </c>
      <c r="Q18" s="78">
        <v>0.22850000000000001</v>
      </c>
      <c r="R18" s="78">
        <v>1.44E-2</v>
      </c>
    </row>
    <row r="19" spans="2:18">
      <c r="B19" t="s">
        <v>245</v>
      </c>
      <c r="C19" t="s">
        <v>246</v>
      </c>
      <c r="D19" t="s">
        <v>100</v>
      </c>
      <c r="E19" t="s">
        <v>243</v>
      </c>
      <c r="G19" t="s">
        <v>247</v>
      </c>
      <c r="H19" s="77">
        <v>0.68</v>
      </c>
      <c r="I19" t="s">
        <v>102</v>
      </c>
      <c r="J19" s="78">
        <v>0</v>
      </c>
      <c r="K19" s="78">
        <v>4.8500000000000001E-2</v>
      </c>
      <c r="L19" s="77">
        <v>16642923</v>
      </c>
      <c r="M19" s="77">
        <v>96.81</v>
      </c>
      <c r="N19" s="77">
        <v>0</v>
      </c>
      <c r="O19" s="77">
        <v>16112.013756300001</v>
      </c>
      <c r="P19" s="78">
        <v>5.0000000000000001E-4</v>
      </c>
      <c r="Q19" s="78">
        <v>0.77149999999999996</v>
      </c>
      <c r="R19" s="78">
        <v>4.8800000000000003E-2</v>
      </c>
    </row>
    <row r="20" spans="2:18">
      <c r="B20" s="79" t="s">
        <v>248</v>
      </c>
      <c r="C20" s="16"/>
      <c r="D20" s="16"/>
      <c r="H20" s="81">
        <v>0</v>
      </c>
      <c r="K20" s="80">
        <v>0</v>
      </c>
      <c r="L20" s="81">
        <v>0</v>
      </c>
      <c r="N20" s="81">
        <v>0</v>
      </c>
      <c r="O20" s="81">
        <v>0</v>
      </c>
      <c r="Q20" s="80">
        <v>0</v>
      </c>
      <c r="R20" s="80">
        <v>0</v>
      </c>
    </row>
    <row r="21" spans="2:18">
      <c r="B21" t="s">
        <v>229</v>
      </c>
      <c r="C21" t="s">
        <v>229</v>
      </c>
      <c r="D21" s="16"/>
      <c r="E21" t="s">
        <v>229</v>
      </c>
      <c r="H21" s="77">
        <v>0</v>
      </c>
      <c r="I21" t="s">
        <v>229</v>
      </c>
      <c r="J21" s="78">
        <v>0</v>
      </c>
      <c r="K21" s="78">
        <v>0</v>
      </c>
      <c r="L21" s="77">
        <v>0</v>
      </c>
      <c r="M21" s="77">
        <v>0</v>
      </c>
      <c r="O21" s="77">
        <v>0</v>
      </c>
      <c r="P21" s="78">
        <v>0</v>
      </c>
      <c r="Q21" s="78">
        <v>0</v>
      </c>
      <c r="R21" s="78">
        <v>0</v>
      </c>
    </row>
    <row r="22" spans="2:18">
      <c r="B22" s="79" t="s">
        <v>249</v>
      </c>
      <c r="C22" s="16"/>
      <c r="D22" s="16"/>
      <c r="H22" s="81">
        <v>0</v>
      </c>
      <c r="K22" s="80">
        <v>0</v>
      </c>
      <c r="L22" s="81">
        <v>0</v>
      </c>
      <c r="N22" s="81">
        <v>0</v>
      </c>
      <c r="O22" s="81">
        <v>0</v>
      </c>
      <c r="Q22" s="80">
        <v>0</v>
      </c>
      <c r="R22" s="80">
        <v>0</v>
      </c>
    </row>
    <row r="23" spans="2:18">
      <c r="B23" t="s">
        <v>229</v>
      </c>
      <c r="C23" t="s">
        <v>229</v>
      </c>
      <c r="D23" s="16"/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O23" s="77">
        <v>0</v>
      </c>
      <c r="P23" s="78">
        <v>0</v>
      </c>
      <c r="Q23" s="78">
        <v>0</v>
      </c>
      <c r="R23" s="78">
        <v>0</v>
      </c>
    </row>
    <row r="24" spans="2:18">
      <c r="B24" s="79" t="s">
        <v>250</v>
      </c>
      <c r="C24" s="16"/>
      <c r="D24" s="16"/>
      <c r="H24" s="81">
        <v>0</v>
      </c>
      <c r="K24" s="80">
        <v>0</v>
      </c>
      <c r="L24" s="81">
        <v>0</v>
      </c>
      <c r="N24" s="81">
        <v>0</v>
      </c>
      <c r="O24" s="81">
        <v>0</v>
      </c>
      <c r="Q24" s="80">
        <v>0</v>
      </c>
      <c r="R24" s="80">
        <v>0</v>
      </c>
    </row>
    <row r="25" spans="2:18">
      <c r="B25" t="s">
        <v>229</v>
      </c>
      <c r="C25" t="s">
        <v>229</v>
      </c>
      <c r="D25" s="16"/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O25" s="77">
        <v>0</v>
      </c>
      <c r="P25" s="78">
        <v>0</v>
      </c>
      <c r="Q25" s="78">
        <v>0</v>
      </c>
      <c r="R25" s="78">
        <v>0</v>
      </c>
    </row>
    <row r="26" spans="2:18">
      <c r="B26" s="79" t="s">
        <v>234</v>
      </c>
      <c r="C26" s="16"/>
      <c r="D26" s="16"/>
      <c r="H26" s="81">
        <v>0</v>
      </c>
      <c r="K26" s="80">
        <v>0</v>
      </c>
      <c r="L26" s="81">
        <v>0</v>
      </c>
      <c r="N26" s="81">
        <v>0</v>
      </c>
      <c r="O26" s="81">
        <v>0</v>
      </c>
      <c r="Q26" s="80">
        <v>0</v>
      </c>
      <c r="R26" s="80">
        <v>0</v>
      </c>
    </row>
    <row r="27" spans="2:18">
      <c r="B27" s="79" t="s">
        <v>251</v>
      </c>
      <c r="C27" s="16"/>
      <c r="D27" s="16"/>
      <c r="H27" s="81">
        <v>0</v>
      </c>
      <c r="K27" s="80">
        <v>0</v>
      </c>
      <c r="L27" s="81">
        <v>0</v>
      </c>
      <c r="N27" s="81">
        <v>0</v>
      </c>
      <c r="O27" s="81">
        <v>0</v>
      </c>
      <c r="Q27" s="80">
        <v>0</v>
      </c>
      <c r="R27" s="80">
        <v>0</v>
      </c>
    </row>
    <row r="28" spans="2:18">
      <c r="B28" t="s">
        <v>229</v>
      </c>
      <c r="C28" t="s">
        <v>229</v>
      </c>
      <c r="D28" s="16"/>
      <c r="E28" t="s">
        <v>229</v>
      </c>
      <c r="H28" s="77">
        <v>0</v>
      </c>
      <c r="I28" t="s">
        <v>229</v>
      </c>
      <c r="J28" s="78">
        <v>0</v>
      </c>
      <c r="K28" s="78">
        <v>0</v>
      </c>
      <c r="L28" s="77">
        <v>0</v>
      </c>
      <c r="M28" s="77">
        <v>0</v>
      </c>
      <c r="O28" s="77">
        <v>0</v>
      </c>
      <c r="P28" s="78">
        <v>0</v>
      </c>
      <c r="Q28" s="78">
        <v>0</v>
      </c>
      <c r="R28" s="78">
        <v>0</v>
      </c>
    </row>
    <row r="29" spans="2:18">
      <c r="B29" s="79" t="s">
        <v>252</v>
      </c>
      <c r="C29" s="16"/>
      <c r="D29" s="16"/>
      <c r="H29" s="81">
        <v>0</v>
      </c>
      <c r="K29" s="80">
        <v>0</v>
      </c>
      <c r="L29" s="81">
        <v>0</v>
      </c>
      <c r="N29" s="81">
        <v>0</v>
      </c>
      <c r="O29" s="81">
        <v>0</v>
      </c>
      <c r="Q29" s="80">
        <v>0</v>
      </c>
      <c r="R29" s="80">
        <v>0</v>
      </c>
    </row>
    <row r="30" spans="2:18">
      <c r="B30" t="s">
        <v>229</v>
      </c>
      <c r="C30" t="s">
        <v>229</v>
      </c>
      <c r="D30" s="16"/>
      <c r="E30" t="s">
        <v>229</v>
      </c>
      <c r="H30" s="77">
        <v>0</v>
      </c>
      <c r="I30" t="s">
        <v>229</v>
      </c>
      <c r="J30" s="78">
        <v>0</v>
      </c>
      <c r="K30" s="78">
        <v>0</v>
      </c>
      <c r="L30" s="77">
        <v>0</v>
      </c>
      <c r="M30" s="77">
        <v>0</v>
      </c>
      <c r="O30" s="77">
        <v>0</v>
      </c>
      <c r="P30" s="78">
        <v>0</v>
      </c>
      <c r="Q30" s="78">
        <v>0</v>
      </c>
      <c r="R30" s="78">
        <v>0</v>
      </c>
    </row>
    <row r="31" spans="2:18">
      <c r="B31" t="s">
        <v>253</v>
      </c>
      <c r="C31" s="16"/>
      <c r="D31" s="16"/>
    </row>
    <row r="32" spans="2:18">
      <c r="B32" t="s">
        <v>254</v>
      </c>
      <c r="C32" s="16"/>
      <c r="D32" s="16"/>
    </row>
    <row r="33" spans="2:4">
      <c r="B33" t="s">
        <v>255</v>
      </c>
      <c r="C33" s="16"/>
      <c r="D33" s="16"/>
    </row>
    <row r="34" spans="2:4">
      <c r="B34" t="s">
        <v>256</v>
      </c>
      <c r="C34" s="16"/>
      <c r="D34" s="16"/>
    </row>
    <row r="35" spans="2:4"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100" t="s">
        <v>179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697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229</v>
      </c>
      <c r="C14" t="s">
        <v>229</v>
      </c>
      <c r="D14" t="s">
        <v>229</v>
      </c>
      <c r="E14" t="s">
        <v>229</v>
      </c>
      <c r="F14" s="15"/>
      <c r="G14" s="15"/>
      <c r="H14" s="77">
        <v>0</v>
      </c>
      <c r="I14" t="s">
        <v>229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698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229</v>
      </c>
      <c r="C16" t="s">
        <v>229</v>
      </c>
      <c r="D16" t="s">
        <v>229</v>
      </c>
      <c r="E16" t="s">
        <v>229</v>
      </c>
      <c r="F16" s="15"/>
      <c r="G16" s="15"/>
      <c r="H16" s="77">
        <v>0</v>
      </c>
      <c r="I16" t="s">
        <v>229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258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229</v>
      </c>
      <c r="C18" t="s">
        <v>229</v>
      </c>
      <c r="D18" t="s">
        <v>229</v>
      </c>
      <c r="E18" t="s">
        <v>229</v>
      </c>
      <c r="F18" s="15"/>
      <c r="G18" s="15"/>
      <c r="H18" s="77">
        <v>0</v>
      </c>
      <c r="I18" t="s">
        <v>229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261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229</v>
      </c>
      <c r="C20" t="s">
        <v>229</v>
      </c>
      <c r="D20" t="s">
        <v>229</v>
      </c>
      <c r="E20" t="s">
        <v>229</v>
      </c>
      <c r="F20" s="15"/>
      <c r="G20" s="15"/>
      <c r="H20" s="77">
        <v>0</v>
      </c>
      <c r="I20" t="s">
        <v>229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234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259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229</v>
      </c>
      <c r="C23" t="s">
        <v>229</v>
      </c>
      <c r="D23" t="s">
        <v>229</v>
      </c>
      <c r="E23" t="s">
        <v>229</v>
      </c>
      <c r="H23" s="77">
        <v>0</v>
      </c>
      <c r="I23" t="s">
        <v>229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260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229</v>
      </c>
      <c r="C25" t="s">
        <v>229</v>
      </c>
      <c r="D25" t="s">
        <v>229</v>
      </c>
      <c r="E25" t="s">
        <v>229</v>
      </c>
      <c r="H25" s="77">
        <v>0</v>
      </c>
      <c r="I25" t="s">
        <v>229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236</v>
      </c>
      <c r="D26" s="16"/>
    </row>
    <row r="27" spans="2:23">
      <c r="B27" t="s">
        <v>253</v>
      </c>
      <c r="D27" s="16"/>
    </row>
    <row r="28" spans="2:23">
      <c r="B28" t="s">
        <v>254</v>
      </c>
      <c r="D28" s="16"/>
    </row>
    <row r="29" spans="2:23">
      <c r="B29" t="s">
        <v>255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5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9"/>
      <c r="BP6" s="19"/>
    </row>
    <row r="7" spans="2:68" ht="26.25" customHeight="1">
      <c r="B7" s="95" t="s">
        <v>82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257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229</v>
      </c>
      <c r="C14" t="s">
        <v>229</v>
      </c>
      <c r="D14" s="16"/>
      <c r="E14" s="16"/>
      <c r="F14" s="16"/>
      <c r="G14" t="s">
        <v>229</v>
      </c>
      <c r="H14" t="s">
        <v>229</v>
      </c>
      <c r="K14" s="77">
        <v>0</v>
      </c>
      <c r="L14" t="s">
        <v>229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239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229</v>
      </c>
      <c r="C16" t="s">
        <v>229</v>
      </c>
      <c r="D16" s="16"/>
      <c r="E16" s="16"/>
      <c r="F16" s="16"/>
      <c r="G16" t="s">
        <v>229</v>
      </c>
      <c r="H16" t="s">
        <v>229</v>
      </c>
      <c r="K16" s="77">
        <v>0</v>
      </c>
      <c r="L16" t="s">
        <v>229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258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229</v>
      </c>
      <c r="C18" t="s">
        <v>229</v>
      </c>
      <c r="D18" s="16"/>
      <c r="E18" s="16"/>
      <c r="F18" s="16"/>
      <c r="G18" t="s">
        <v>229</v>
      </c>
      <c r="H18" t="s">
        <v>229</v>
      </c>
      <c r="K18" s="77">
        <v>0</v>
      </c>
      <c r="L18" t="s">
        <v>229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234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259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229</v>
      </c>
      <c r="C21" t="s">
        <v>229</v>
      </c>
      <c r="D21" s="16"/>
      <c r="E21" s="16"/>
      <c r="F21" s="16"/>
      <c r="G21" t="s">
        <v>229</v>
      </c>
      <c r="H21" t="s">
        <v>229</v>
      </c>
      <c r="K21" s="77">
        <v>0</v>
      </c>
      <c r="L21" t="s">
        <v>229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260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229</v>
      </c>
      <c r="C23" t="s">
        <v>229</v>
      </c>
      <c r="D23" s="16"/>
      <c r="E23" s="16"/>
      <c r="F23" s="16"/>
      <c r="G23" t="s">
        <v>229</v>
      </c>
      <c r="H23" t="s">
        <v>229</v>
      </c>
      <c r="K23" s="77">
        <v>0</v>
      </c>
      <c r="L23" t="s">
        <v>229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236</v>
      </c>
      <c r="C24" s="16"/>
      <c r="D24" s="16"/>
      <c r="E24" s="16"/>
      <c r="F24" s="16"/>
      <c r="G24" s="16"/>
    </row>
    <row r="25" spans="2:21">
      <c r="B25" t="s">
        <v>253</v>
      </c>
      <c r="C25" s="16"/>
      <c r="D25" s="16"/>
      <c r="E25" s="16"/>
      <c r="F25" s="16"/>
      <c r="G25" s="16"/>
    </row>
    <row r="26" spans="2:21">
      <c r="B26" t="s">
        <v>254</v>
      </c>
      <c r="C26" s="16"/>
      <c r="D26" s="16"/>
      <c r="E26" s="16"/>
      <c r="F26" s="16"/>
      <c r="G26" s="16"/>
    </row>
    <row r="27" spans="2:21">
      <c r="B27" t="s">
        <v>255</v>
      </c>
      <c r="C27" s="16"/>
      <c r="D27" s="16"/>
      <c r="E27" s="16"/>
      <c r="F27" s="16"/>
      <c r="G27" s="16"/>
    </row>
    <row r="28" spans="2:21">
      <c r="B28" t="s">
        <v>256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2:66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257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229</v>
      </c>
      <c r="C14" t="s">
        <v>229</v>
      </c>
      <c r="D14" s="16"/>
      <c r="E14" s="16"/>
      <c r="F14" s="16"/>
      <c r="G14" t="s">
        <v>229</v>
      </c>
      <c r="H14" t="s">
        <v>229</v>
      </c>
      <c r="K14" s="77">
        <v>0</v>
      </c>
      <c r="L14" t="s">
        <v>229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239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229</v>
      </c>
      <c r="C16" t="s">
        <v>229</v>
      </c>
      <c r="D16" s="16"/>
      <c r="E16" s="16"/>
      <c r="F16" s="16"/>
      <c r="G16" t="s">
        <v>229</v>
      </c>
      <c r="H16" t="s">
        <v>229</v>
      </c>
      <c r="K16" s="77">
        <v>0</v>
      </c>
      <c r="L16" t="s">
        <v>229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258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229</v>
      </c>
      <c r="C18" t="s">
        <v>229</v>
      </c>
      <c r="D18" s="16"/>
      <c r="E18" s="16"/>
      <c r="F18" s="16"/>
      <c r="G18" t="s">
        <v>229</v>
      </c>
      <c r="H18" t="s">
        <v>229</v>
      </c>
      <c r="K18" s="77">
        <v>0</v>
      </c>
      <c r="L18" t="s">
        <v>229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261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229</v>
      </c>
      <c r="C20" t="s">
        <v>229</v>
      </c>
      <c r="D20" s="16"/>
      <c r="E20" s="16"/>
      <c r="F20" s="16"/>
      <c r="G20" t="s">
        <v>229</v>
      </c>
      <c r="H20" t="s">
        <v>229</v>
      </c>
      <c r="K20" s="77">
        <v>0</v>
      </c>
      <c r="L20" t="s">
        <v>229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234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259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229</v>
      </c>
      <c r="C23" t="s">
        <v>229</v>
      </c>
      <c r="D23" s="16"/>
      <c r="E23" s="16"/>
      <c r="F23" s="16"/>
      <c r="G23" t="s">
        <v>229</v>
      </c>
      <c r="H23" t="s">
        <v>229</v>
      </c>
      <c r="K23" s="77">
        <v>0</v>
      </c>
      <c r="L23" t="s">
        <v>229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260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229</v>
      </c>
      <c r="C25" t="s">
        <v>229</v>
      </c>
      <c r="D25" s="16"/>
      <c r="E25" s="16"/>
      <c r="F25" s="16"/>
      <c r="G25" t="s">
        <v>229</v>
      </c>
      <c r="H25" t="s">
        <v>229</v>
      </c>
      <c r="K25" s="77">
        <v>0</v>
      </c>
      <c r="L25" t="s">
        <v>229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236</v>
      </c>
      <c r="C26" s="16"/>
      <c r="D26" s="16"/>
      <c r="E26" s="16"/>
      <c r="F26" s="16"/>
    </row>
    <row r="27" spans="2:21">
      <c r="B27" t="s">
        <v>253</v>
      </c>
      <c r="C27" s="16"/>
      <c r="D27" s="16"/>
      <c r="E27" s="16"/>
      <c r="F27" s="16"/>
    </row>
    <row r="28" spans="2:21">
      <c r="B28" t="s">
        <v>254</v>
      </c>
      <c r="C28" s="16"/>
      <c r="D28" s="16"/>
      <c r="E28" s="16"/>
      <c r="F28" s="16"/>
    </row>
    <row r="29" spans="2:21">
      <c r="B29" t="s">
        <v>255</v>
      </c>
      <c r="C29" s="16"/>
      <c r="D29" s="16"/>
      <c r="E29" s="16"/>
      <c r="F29" s="16"/>
    </row>
    <row r="30" spans="2:21">
      <c r="B30" t="s">
        <v>256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  <c r="BJ6" s="19"/>
    </row>
    <row r="7" spans="2:62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3584528.25</v>
      </c>
      <c r="J11" s="7"/>
      <c r="K11" s="75">
        <v>49.595774509999998</v>
      </c>
      <c r="L11" s="75">
        <v>73726.962938735</v>
      </c>
      <c r="M11" s="7"/>
      <c r="N11" s="76">
        <v>1</v>
      </c>
      <c r="O11" s="76">
        <v>0.22320000000000001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3409040.25</v>
      </c>
      <c r="K12" s="81">
        <v>11.36748</v>
      </c>
      <c r="L12" s="81">
        <v>62450.166230399998</v>
      </c>
      <c r="N12" s="80">
        <v>0.84699999999999998</v>
      </c>
      <c r="O12" s="80">
        <v>0.189</v>
      </c>
    </row>
    <row r="13" spans="2:62">
      <c r="B13" s="79" t="s">
        <v>262</v>
      </c>
      <c r="E13" s="16"/>
      <c r="F13" s="16"/>
      <c r="G13" s="16"/>
      <c r="I13" s="81">
        <v>1438554.4</v>
      </c>
      <c r="K13" s="81">
        <v>11.36748</v>
      </c>
      <c r="L13" s="81">
        <v>43625.193402999997</v>
      </c>
      <c r="N13" s="80">
        <v>0.5917</v>
      </c>
      <c r="O13" s="80">
        <v>0.1321</v>
      </c>
    </row>
    <row r="14" spans="2:62">
      <c r="B14" t="s">
        <v>263</v>
      </c>
      <c r="C14" t="s">
        <v>264</v>
      </c>
      <c r="D14" t="s">
        <v>100</v>
      </c>
      <c r="E14" t="s">
        <v>123</v>
      </c>
      <c r="F14" t="s">
        <v>265</v>
      </c>
      <c r="G14" t="s">
        <v>266</v>
      </c>
      <c r="H14" t="s">
        <v>102</v>
      </c>
      <c r="I14" s="77">
        <v>28457</v>
      </c>
      <c r="J14" s="77">
        <v>2442</v>
      </c>
      <c r="K14" s="77">
        <v>0</v>
      </c>
      <c r="L14" s="77">
        <v>694.91994</v>
      </c>
      <c r="M14" s="78">
        <v>1E-4</v>
      </c>
      <c r="N14" s="78">
        <v>9.4000000000000004E-3</v>
      </c>
      <c r="O14" s="78">
        <v>2.0999999999999999E-3</v>
      </c>
    </row>
    <row r="15" spans="2:62">
      <c r="B15" t="s">
        <v>267</v>
      </c>
      <c r="C15" t="s">
        <v>268</v>
      </c>
      <c r="D15" t="s">
        <v>100</v>
      </c>
      <c r="E15" t="s">
        <v>123</v>
      </c>
      <c r="F15" t="s">
        <v>269</v>
      </c>
      <c r="G15" t="s">
        <v>270</v>
      </c>
      <c r="H15" t="s">
        <v>102</v>
      </c>
      <c r="I15" s="77">
        <v>2792</v>
      </c>
      <c r="J15" s="77">
        <v>29830</v>
      </c>
      <c r="K15" s="77">
        <v>0</v>
      </c>
      <c r="L15" s="77">
        <v>832.85360000000003</v>
      </c>
      <c r="M15" s="78">
        <v>0</v>
      </c>
      <c r="N15" s="78">
        <v>1.1299999999999999E-2</v>
      </c>
      <c r="O15" s="78">
        <v>2.5000000000000001E-3</v>
      </c>
    </row>
    <row r="16" spans="2:62">
      <c r="B16" t="s">
        <v>271</v>
      </c>
      <c r="C16" t="s">
        <v>272</v>
      </c>
      <c r="D16" t="s">
        <v>100</v>
      </c>
      <c r="E16" t="s">
        <v>123</v>
      </c>
      <c r="F16" t="s">
        <v>273</v>
      </c>
      <c r="G16" t="s">
        <v>270</v>
      </c>
      <c r="H16" t="s">
        <v>102</v>
      </c>
      <c r="I16" s="77">
        <v>38912.400000000001</v>
      </c>
      <c r="J16" s="77">
        <v>6515</v>
      </c>
      <c r="K16" s="77">
        <v>0</v>
      </c>
      <c r="L16" s="77">
        <v>2535.1428599999999</v>
      </c>
      <c r="M16" s="78">
        <v>2.9999999999999997E-4</v>
      </c>
      <c r="N16" s="78">
        <v>3.44E-2</v>
      </c>
      <c r="O16" s="78">
        <v>7.7000000000000002E-3</v>
      </c>
    </row>
    <row r="17" spans="2:15">
      <c r="B17" t="s">
        <v>274</v>
      </c>
      <c r="C17" t="s">
        <v>275</v>
      </c>
      <c r="D17" t="s">
        <v>100</v>
      </c>
      <c r="E17" t="s">
        <v>123</v>
      </c>
      <c r="F17" t="s">
        <v>276</v>
      </c>
      <c r="G17" t="s">
        <v>270</v>
      </c>
      <c r="H17" t="s">
        <v>102</v>
      </c>
      <c r="I17" s="77">
        <v>15555</v>
      </c>
      <c r="J17" s="77">
        <v>1200</v>
      </c>
      <c r="K17" s="77">
        <v>0</v>
      </c>
      <c r="L17" s="77">
        <v>186.66</v>
      </c>
      <c r="M17" s="78">
        <v>0</v>
      </c>
      <c r="N17" s="78">
        <v>2.5000000000000001E-3</v>
      </c>
      <c r="O17" s="78">
        <v>5.9999999999999995E-4</v>
      </c>
    </row>
    <row r="18" spans="2:15">
      <c r="B18" t="s">
        <v>277</v>
      </c>
      <c r="C18" t="s">
        <v>278</v>
      </c>
      <c r="D18" t="s">
        <v>100</v>
      </c>
      <c r="E18" t="s">
        <v>123</v>
      </c>
      <c r="F18" t="s">
        <v>279</v>
      </c>
      <c r="G18" t="s">
        <v>280</v>
      </c>
      <c r="H18" t="s">
        <v>102</v>
      </c>
      <c r="I18" s="77">
        <v>45820</v>
      </c>
      <c r="J18" s="77">
        <v>3725</v>
      </c>
      <c r="K18" s="77">
        <v>0</v>
      </c>
      <c r="L18" s="77">
        <v>1706.7950000000001</v>
      </c>
      <c r="M18" s="78">
        <v>2.0000000000000001E-4</v>
      </c>
      <c r="N18" s="78">
        <v>2.3199999999999998E-2</v>
      </c>
      <c r="O18" s="78">
        <v>5.1999999999999998E-3</v>
      </c>
    </row>
    <row r="19" spans="2:15">
      <c r="B19" t="s">
        <v>281</v>
      </c>
      <c r="C19" t="s">
        <v>282</v>
      </c>
      <c r="D19" t="s">
        <v>100</v>
      </c>
      <c r="E19" t="s">
        <v>123</v>
      </c>
      <c r="F19" t="s">
        <v>283</v>
      </c>
      <c r="G19" t="s">
        <v>280</v>
      </c>
      <c r="H19" t="s">
        <v>102</v>
      </c>
      <c r="I19" s="77">
        <v>25708</v>
      </c>
      <c r="J19" s="77">
        <v>2884</v>
      </c>
      <c r="K19" s="77">
        <v>0</v>
      </c>
      <c r="L19" s="77">
        <v>741.41872000000001</v>
      </c>
      <c r="M19" s="78">
        <v>1E-4</v>
      </c>
      <c r="N19" s="78">
        <v>1.01E-2</v>
      </c>
      <c r="O19" s="78">
        <v>2.2000000000000001E-3</v>
      </c>
    </row>
    <row r="20" spans="2:15">
      <c r="B20" t="s">
        <v>284</v>
      </c>
      <c r="C20" t="s">
        <v>285</v>
      </c>
      <c r="D20" t="s">
        <v>100</v>
      </c>
      <c r="E20" t="s">
        <v>123</v>
      </c>
      <c r="F20" t="s">
        <v>286</v>
      </c>
      <c r="G20" t="s">
        <v>287</v>
      </c>
      <c r="H20" t="s">
        <v>102</v>
      </c>
      <c r="I20" s="77">
        <v>1305</v>
      </c>
      <c r="J20" s="77">
        <v>77200</v>
      </c>
      <c r="K20" s="77">
        <v>2.4227300000000001</v>
      </c>
      <c r="L20" s="77">
        <v>1009.88273</v>
      </c>
      <c r="M20" s="78">
        <v>0</v>
      </c>
      <c r="N20" s="78">
        <v>1.37E-2</v>
      </c>
      <c r="O20" s="78">
        <v>3.0999999999999999E-3</v>
      </c>
    </row>
    <row r="21" spans="2:15">
      <c r="B21" t="s">
        <v>288</v>
      </c>
      <c r="C21" t="s">
        <v>289</v>
      </c>
      <c r="D21" t="s">
        <v>100</v>
      </c>
      <c r="E21" t="s">
        <v>123</v>
      </c>
      <c r="F21" t="s">
        <v>290</v>
      </c>
      <c r="G21" t="s">
        <v>291</v>
      </c>
      <c r="H21" t="s">
        <v>102</v>
      </c>
      <c r="I21" s="77">
        <v>17350</v>
      </c>
      <c r="J21" s="77">
        <v>14420</v>
      </c>
      <c r="K21" s="77">
        <v>0</v>
      </c>
      <c r="L21" s="77">
        <v>2501.87</v>
      </c>
      <c r="M21" s="78">
        <v>2.0000000000000001E-4</v>
      </c>
      <c r="N21" s="78">
        <v>3.39E-2</v>
      </c>
      <c r="O21" s="78">
        <v>7.6E-3</v>
      </c>
    </row>
    <row r="22" spans="2:15">
      <c r="B22" t="s">
        <v>292</v>
      </c>
      <c r="C22" t="s">
        <v>293</v>
      </c>
      <c r="D22" t="s">
        <v>100</v>
      </c>
      <c r="E22" t="s">
        <v>123</v>
      </c>
      <c r="F22" t="s">
        <v>294</v>
      </c>
      <c r="G22" t="s">
        <v>291</v>
      </c>
      <c r="H22" t="s">
        <v>102</v>
      </c>
      <c r="I22" s="77">
        <v>167167</v>
      </c>
      <c r="J22" s="77">
        <v>1840</v>
      </c>
      <c r="K22" s="77">
        <v>0</v>
      </c>
      <c r="L22" s="77">
        <v>3075.8728000000001</v>
      </c>
      <c r="M22" s="78">
        <v>1E-4</v>
      </c>
      <c r="N22" s="78">
        <v>4.1700000000000001E-2</v>
      </c>
      <c r="O22" s="78">
        <v>9.2999999999999992E-3</v>
      </c>
    </row>
    <row r="23" spans="2:15">
      <c r="B23" t="s">
        <v>295</v>
      </c>
      <c r="C23" t="s">
        <v>296</v>
      </c>
      <c r="D23" t="s">
        <v>100</v>
      </c>
      <c r="E23" t="s">
        <v>123</v>
      </c>
      <c r="F23" t="s">
        <v>297</v>
      </c>
      <c r="G23" t="s">
        <v>291</v>
      </c>
      <c r="H23" t="s">
        <v>102</v>
      </c>
      <c r="I23" s="77">
        <v>234476</v>
      </c>
      <c r="J23" s="77">
        <v>2759</v>
      </c>
      <c r="K23" s="77">
        <v>0</v>
      </c>
      <c r="L23" s="77">
        <v>6469.1928399999997</v>
      </c>
      <c r="M23" s="78">
        <v>1E-4</v>
      </c>
      <c r="N23" s="78">
        <v>8.77E-2</v>
      </c>
      <c r="O23" s="78">
        <v>1.9599999999999999E-2</v>
      </c>
    </row>
    <row r="24" spans="2:15">
      <c r="B24" t="s">
        <v>298</v>
      </c>
      <c r="C24" t="s">
        <v>299</v>
      </c>
      <c r="D24" t="s">
        <v>100</v>
      </c>
      <c r="E24" t="s">
        <v>123</v>
      </c>
      <c r="F24" t="s">
        <v>300</v>
      </c>
      <c r="G24" t="s">
        <v>291</v>
      </c>
      <c r="H24" t="s">
        <v>102</v>
      </c>
      <c r="I24" s="77">
        <v>9364</v>
      </c>
      <c r="J24" s="77">
        <v>12330</v>
      </c>
      <c r="K24" s="77">
        <v>0</v>
      </c>
      <c r="L24" s="77">
        <v>1154.5812000000001</v>
      </c>
      <c r="M24" s="78">
        <v>0</v>
      </c>
      <c r="N24" s="78">
        <v>1.5699999999999999E-2</v>
      </c>
      <c r="O24" s="78">
        <v>3.5000000000000001E-3</v>
      </c>
    </row>
    <row r="25" spans="2:15">
      <c r="B25" t="s">
        <v>301</v>
      </c>
      <c r="C25" t="s">
        <v>302</v>
      </c>
      <c r="D25" t="s">
        <v>100</v>
      </c>
      <c r="E25" t="s">
        <v>123</v>
      </c>
      <c r="F25" t="s">
        <v>303</v>
      </c>
      <c r="G25" t="s">
        <v>291</v>
      </c>
      <c r="H25" t="s">
        <v>102</v>
      </c>
      <c r="I25" s="77">
        <v>158979</v>
      </c>
      <c r="J25" s="77">
        <v>3038</v>
      </c>
      <c r="K25" s="77">
        <v>0</v>
      </c>
      <c r="L25" s="77">
        <v>4829.7820199999996</v>
      </c>
      <c r="M25" s="78">
        <v>1E-4</v>
      </c>
      <c r="N25" s="78">
        <v>6.5500000000000003E-2</v>
      </c>
      <c r="O25" s="78">
        <v>1.46E-2</v>
      </c>
    </row>
    <row r="26" spans="2:15">
      <c r="B26" t="s">
        <v>304</v>
      </c>
      <c r="C26" t="s">
        <v>305</v>
      </c>
      <c r="D26" t="s">
        <v>100</v>
      </c>
      <c r="E26" t="s">
        <v>123</v>
      </c>
      <c r="F26" t="s">
        <v>306</v>
      </c>
      <c r="G26" t="s">
        <v>307</v>
      </c>
      <c r="H26" t="s">
        <v>102</v>
      </c>
      <c r="I26" s="77">
        <v>984</v>
      </c>
      <c r="J26" s="77">
        <v>97110</v>
      </c>
      <c r="K26" s="77">
        <v>0</v>
      </c>
      <c r="L26" s="77">
        <v>955.56240000000003</v>
      </c>
      <c r="M26" s="78">
        <v>1E-4</v>
      </c>
      <c r="N26" s="78">
        <v>1.2999999999999999E-2</v>
      </c>
      <c r="O26" s="78">
        <v>2.8999999999999998E-3</v>
      </c>
    </row>
    <row r="27" spans="2:15">
      <c r="B27" t="s">
        <v>308</v>
      </c>
      <c r="C27" t="s">
        <v>309</v>
      </c>
      <c r="D27" t="s">
        <v>100</v>
      </c>
      <c r="E27" t="s">
        <v>123</v>
      </c>
      <c r="F27" t="s">
        <v>310</v>
      </c>
      <c r="G27" t="s">
        <v>307</v>
      </c>
      <c r="H27" t="s">
        <v>102</v>
      </c>
      <c r="I27" s="77">
        <v>4023</v>
      </c>
      <c r="J27" s="77">
        <v>8650</v>
      </c>
      <c r="K27" s="77">
        <v>0</v>
      </c>
      <c r="L27" s="77">
        <v>347.98950000000002</v>
      </c>
      <c r="M27" s="78">
        <v>1E-4</v>
      </c>
      <c r="N27" s="78">
        <v>4.7000000000000002E-3</v>
      </c>
      <c r="O27" s="78">
        <v>1.1000000000000001E-3</v>
      </c>
    </row>
    <row r="28" spans="2:15">
      <c r="B28" t="s">
        <v>311</v>
      </c>
      <c r="C28" t="s">
        <v>312</v>
      </c>
      <c r="D28" t="s">
        <v>100</v>
      </c>
      <c r="E28" t="s">
        <v>123</v>
      </c>
      <c r="F28" t="s">
        <v>313</v>
      </c>
      <c r="G28" t="s">
        <v>314</v>
      </c>
      <c r="H28" t="s">
        <v>102</v>
      </c>
      <c r="I28" s="77">
        <v>3911</v>
      </c>
      <c r="J28" s="77">
        <v>4750</v>
      </c>
      <c r="K28" s="77">
        <v>0</v>
      </c>
      <c r="L28" s="77">
        <v>185.77250000000001</v>
      </c>
      <c r="M28" s="78">
        <v>0</v>
      </c>
      <c r="N28" s="78">
        <v>2.5000000000000001E-3</v>
      </c>
      <c r="O28" s="78">
        <v>5.9999999999999995E-4</v>
      </c>
    </row>
    <row r="29" spans="2:15">
      <c r="B29" t="s">
        <v>315</v>
      </c>
      <c r="C29" t="s">
        <v>316</v>
      </c>
      <c r="D29" t="s">
        <v>100</v>
      </c>
      <c r="E29" t="s">
        <v>123</v>
      </c>
      <c r="F29" t="s">
        <v>317</v>
      </c>
      <c r="G29" t="s">
        <v>314</v>
      </c>
      <c r="H29" t="s">
        <v>102</v>
      </c>
      <c r="I29" s="77">
        <v>872</v>
      </c>
      <c r="J29" s="77">
        <v>42110</v>
      </c>
      <c r="K29" s="77">
        <v>0</v>
      </c>
      <c r="L29" s="77">
        <v>367.19920000000002</v>
      </c>
      <c r="M29" s="78">
        <v>0</v>
      </c>
      <c r="N29" s="78">
        <v>5.0000000000000001E-3</v>
      </c>
      <c r="O29" s="78">
        <v>1.1000000000000001E-3</v>
      </c>
    </row>
    <row r="30" spans="2:15">
      <c r="B30" t="s">
        <v>318</v>
      </c>
      <c r="C30" t="s">
        <v>319</v>
      </c>
      <c r="D30" t="s">
        <v>100</v>
      </c>
      <c r="E30" t="s">
        <v>123</v>
      </c>
      <c r="F30" t="s">
        <v>320</v>
      </c>
      <c r="G30" t="s">
        <v>321</v>
      </c>
      <c r="H30" t="s">
        <v>102</v>
      </c>
      <c r="I30" s="77">
        <v>104258</v>
      </c>
      <c r="J30" s="77">
        <v>2010</v>
      </c>
      <c r="K30" s="77">
        <v>0</v>
      </c>
      <c r="L30" s="77">
        <v>2095.5857999999998</v>
      </c>
      <c r="M30" s="78">
        <v>1E-4</v>
      </c>
      <c r="N30" s="78">
        <v>2.8400000000000002E-2</v>
      </c>
      <c r="O30" s="78">
        <v>6.3E-3</v>
      </c>
    </row>
    <row r="31" spans="2:15">
      <c r="B31" t="s">
        <v>322</v>
      </c>
      <c r="C31" t="s">
        <v>323</v>
      </c>
      <c r="D31" t="s">
        <v>100</v>
      </c>
      <c r="E31" t="s">
        <v>123</v>
      </c>
      <c r="F31" t="s">
        <v>324</v>
      </c>
      <c r="G31" t="s">
        <v>325</v>
      </c>
      <c r="H31" t="s">
        <v>102</v>
      </c>
      <c r="I31" s="77">
        <v>13783</v>
      </c>
      <c r="J31" s="77">
        <v>13670</v>
      </c>
      <c r="K31" s="77">
        <v>0</v>
      </c>
      <c r="L31" s="77">
        <v>1884.1360999999999</v>
      </c>
      <c r="M31" s="78">
        <v>1E-4</v>
      </c>
      <c r="N31" s="78">
        <v>2.5600000000000001E-2</v>
      </c>
      <c r="O31" s="78">
        <v>5.7000000000000002E-3</v>
      </c>
    </row>
    <row r="32" spans="2:15">
      <c r="B32" t="s">
        <v>326</v>
      </c>
      <c r="C32" t="s">
        <v>327</v>
      </c>
      <c r="D32" t="s">
        <v>100</v>
      </c>
      <c r="E32" t="s">
        <v>123</v>
      </c>
      <c r="F32" t="s">
        <v>328</v>
      </c>
      <c r="G32" t="s">
        <v>325</v>
      </c>
      <c r="H32" t="s">
        <v>102</v>
      </c>
      <c r="I32" s="77">
        <v>2025</v>
      </c>
      <c r="J32" s="77">
        <v>41920</v>
      </c>
      <c r="K32" s="77">
        <v>0</v>
      </c>
      <c r="L32" s="77">
        <v>848.88</v>
      </c>
      <c r="M32" s="78">
        <v>1E-4</v>
      </c>
      <c r="N32" s="78">
        <v>1.15E-2</v>
      </c>
      <c r="O32" s="78">
        <v>2.5999999999999999E-3</v>
      </c>
    </row>
    <row r="33" spans="2:15">
      <c r="B33" t="s">
        <v>329</v>
      </c>
      <c r="C33" t="s">
        <v>330</v>
      </c>
      <c r="D33" t="s">
        <v>100</v>
      </c>
      <c r="E33" t="s">
        <v>123</v>
      </c>
      <c r="F33" t="s">
        <v>331</v>
      </c>
      <c r="G33" t="s">
        <v>332</v>
      </c>
      <c r="H33" t="s">
        <v>102</v>
      </c>
      <c r="I33" s="77">
        <v>3778</v>
      </c>
      <c r="J33" s="77">
        <v>8344</v>
      </c>
      <c r="K33" s="77">
        <v>0</v>
      </c>
      <c r="L33" s="77">
        <v>315.23631999999998</v>
      </c>
      <c r="M33" s="78">
        <v>0</v>
      </c>
      <c r="N33" s="78">
        <v>4.3E-3</v>
      </c>
      <c r="O33" s="78">
        <v>1E-3</v>
      </c>
    </row>
    <row r="34" spans="2:15">
      <c r="B34" t="s">
        <v>333</v>
      </c>
      <c r="C34" t="s">
        <v>334</v>
      </c>
      <c r="D34" t="s">
        <v>100</v>
      </c>
      <c r="E34" t="s">
        <v>123</v>
      </c>
      <c r="F34" t="s">
        <v>335</v>
      </c>
      <c r="G34" t="s">
        <v>336</v>
      </c>
      <c r="H34" t="s">
        <v>102</v>
      </c>
      <c r="I34" s="77">
        <v>24711</v>
      </c>
      <c r="J34" s="77">
        <v>2886</v>
      </c>
      <c r="K34" s="77">
        <v>0</v>
      </c>
      <c r="L34" s="77">
        <v>713.15945999999997</v>
      </c>
      <c r="M34" s="78">
        <v>1E-4</v>
      </c>
      <c r="N34" s="78">
        <v>9.7000000000000003E-3</v>
      </c>
      <c r="O34" s="78">
        <v>2.2000000000000001E-3</v>
      </c>
    </row>
    <row r="35" spans="2:15">
      <c r="B35" t="s">
        <v>337</v>
      </c>
      <c r="C35" t="s">
        <v>338</v>
      </c>
      <c r="D35" t="s">
        <v>100</v>
      </c>
      <c r="E35" t="s">
        <v>123</v>
      </c>
      <c r="F35" t="s">
        <v>339</v>
      </c>
      <c r="G35" t="s">
        <v>336</v>
      </c>
      <c r="H35" t="s">
        <v>102</v>
      </c>
      <c r="I35" s="77">
        <v>10851</v>
      </c>
      <c r="J35" s="77">
        <v>1943</v>
      </c>
      <c r="K35" s="77">
        <v>0</v>
      </c>
      <c r="L35" s="77">
        <v>210.83493000000001</v>
      </c>
      <c r="M35" s="78">
        <v>0</v>
      </c>
      <c r="N35" s="78">
        <v>2.8999999999999998E-3</v>
      </c>
      <c r="O35" s="78">
        <v>5.9999999999999995E-4</v>
      </c>
    </row>
    <row r="36" spans="2:15">
      <c r="B36" t="s">
        <v>340</v>
      </c>
      <c r="C36" t="s">
        <v>341</v>
      </c>
      <c r="D36" t="s">
        <v>100</v>
      </c>
      <c r="E36" t="s">
        <v>123</v>
      </c>
      <c r="F36" t="s">
        <v>342</v>
      </c>
      <c r="G36" t="s">
        <v>336</v>
      </c>
      <c r="H36" t="s">
        <v>102</v>
      </c>
      <c r="I36" s="77">
        <v>3466</v>
      </c>
      <c r="J36" s="77">
        <v>33330</v>
      </c>
      <c r="K36" s="77">
        <v>0</v>
      </c>
      <c r="L36" s="77">
        <v>1155.2177999999999</v>
      </c>
      <c r="M36" s="78">
        <v>1E-4</v>
      </c>
      <c r="N36" s="78">
        <v>1.5699999999999999E-2</v>
      </c>
      <c r="O36" s="78">
        <v>3.5000000000000001E-3</v>
      </c>
    </row>
    <row r="37" spans="2:15">
      <c r="B37" t="s">
        <v>343</v>
      </c>
      <c r="C37" t="s">
        <v>344</v>
      </c>
      <c r="D37" t="s">
        <v>100</v>
      </c>
      <c r="E37" t="s">
        <v>123</v>
      </c>
      <c r="F37" t="s">
        <v>345</v>
      </c>
      <c r="G37" t="s">
        <v>336</v>
      </c>
      <c r="H37" t="s">
        <v>102</v>
      </c>
      <c r="I37" s="77">
        <v>77931</v>
      </c>
      <c r="J37" s="77">
        <v>902.1</v>
      </c>
      <c r="K37" s="77">
        <v>0</v>
      </c>
      <c r="L37" s="77">
        <v>703.01555099999996</v>
      </c>
      <c r="M37" s="78">
        <v>1E-4</v>
      </c>
      <c r="N37" s="78">
        <v>9.4999999999999998E-3</v>
      </c>
      <c r="O37" s="78">
        <v>2.0999999999999999E-3</v>
      </c>
    </row>
    <row r="38" spans="2:15">
      <c r="B38" t="s">
        <v>346</v>
      </c>
      <c r="C38" t="s">
        <v>347</v>
      </c>
      <c r="D38" t="s">
        <v>100</v>
      </c>
      <c r="E38" t="s">
        <v>123</v>
      </c>
      <c r="F38" t="s">
        <v>348</v>
      </c>
      <c r="G38" t="s">
        <v>336</v>
      </c>
      <c r="H38" t="s">
        <v>102</v>
      </c>
      <c r="I38" s="77">
        <v>4851</v>
      </c>
      <c r="J38" s="77">
        <v>24000</v>
      </c>
      <c r="K38" s="77">
        <v>8.9447500000000009</v>
      </c>
      <c r="L38" s="77">
        <v>1173.1847499999999</v>
      </c>
      <c r="M38" s="78">
        <v>1E-4</v>
      </c>
      <c r="N38" s="78">
        <v>1.5900000000000001E-2</v>
      </c>
      <c r="O38" s="78">
        <v>3.5999999999999999E-3</v>
      </c>
    </row>
    <row r="39" spans="2:15">
      <c r="B39" t="s">
        <v>349</v>
      </c>
      <c r="C39" t="s">
        <v>350</v>
      </c>
      <c r="D39" t="s">
        <v>100</v>
      </c>
      <c r="E39" t="s">
        <v>123</v>
      </c>
      <c r="F39" t="s">
        <v>351</v>
      </c>
      <c r="G39" t="s">
        <v>336</v>
      </c>
      <c r="H39" t="s">
        <v>102</v>
      </c>
      <c r="I39" s="77">
        <v>5345</v>
      </c>
      <c r="J39" s="77">
        <v>20800</v>
      </c>
      <c r="K39" s="77">
        <v>0</v>
      </c>
      <c r="L39" s="77">
        <v>1111.76</v>
      </c>
      <c r="M39" s="78">
        <v>0</v>
      </c>
      <c r="N39" s="78">
        <v>1.5100000000000001E-2</v>
      </c>
      <c r="O39" s="78">
        <v>3.3999999999999998E-3</v>
      </c>
    </row>
    <row r="40" spans="2:15">
      <c r="B40" t="s">
        <v>352</v>
      </c>
      <c r="C40" t="s">
        <v>353</v>
      </c>
      <c r="D40" t="s">
        <v>100</v>
      </c>
      <c r="E40" t="s">
        <v>123</v>
      </c>
      <c r="F40" t="s">
        <v>354</v>
      </c>
      <c r="G40" t="s">
        <v>355</v>
      </c>
      <c r="H40" t="s">
        <v>102</v>
      </c>
      <c r="I40" s="77">
        <v>99201</v>
      </c>
      <c r="J40" s="77">
        <v>2795</v>
      </c>
      <c r="K40" s="77">
        <v>0</v>
      </c>
      <c r="L40" s="77">
        <v>2772.66795</v>
      </c>
      <c r="M40" s="78">
        <v>1E-4</v>
      </c>
      <c r="N40" s="78">
        <v>3.7600000000000001E-2</v>
      </c>
      <c r="O40" s="78">
        <v>8.3999999999999995E-3</v>
      </c>
    </row>
    <row r="41" spans="2:15">
      <c r="B41" t="s">
        <v>356</v>
      </c>
      <c r="C41" t="s">
        <v>357</v>
      </c>
      <c r="D41" t="s">
        <v>100</v>
      </c>
      <c r="E41" t="s">
        <v>123</v>
      </c>
      <c r="F41" t="s">
        <v>358</v>
      </c>
      <c r="G41" t="s">
        <v>129</v>
      </c>
      <c r="H41" t="s">
        <v>102</v>
      </c>
      <c r="I41" s="77">
        <v>2047</v>
      </c>
      <c r="J41" s="77">
        <v>75700</v>
      </c>
      <c r="K41" s="77">
        <v>0</v>
      </c>
      <c r="L41" s="77">
        <v>1549.579</v>
      </c>
      <c r="M41" s="78">
        <v>0</v>
      </c>
      <c r="N41" s="78">
        <v>2.1000000000000001E-2</v>
      </c>
      <c r="O41" s="78">
        <v>4.7000000000000002E-3</v>
      </c>
    </row>
    <row r="42" spans="2:15">
      <c r="B42" t="s">
        <v>359</v>
      </c>
      <c r="C42" t="s">
        <v>360</v>
      </c>
      <c r="D42" t="s">
        <v>100</v>
      </c>
      <c r="E42" t="s">
        <v>123</v>
      </c>
      <c r="F42" t="s">
        <v>361</v>
      </c>
      <c r="G42" t="s">
        <v>132</v>
      </c>
      <c r="H42" t="s">
        <v>102</v>
      </c>
      <c r="I42" s="77">
        <v>330632</v>
      </c>
      <c r="J42" s="77">
        <v>452.6</v>
      </c>
      <c r="K42" s="77">
        <v>0</v>
      </c>
      <c r="L42" s="77">
        <v>1496.4404320000001</v>
      </c>
      <c r="M42" s="78">
        <v>1E-4</v>
      </c>
      <c r="N42" s="78">
        <v>2.0299999999999999E-2</v>
      </c>
      <c r="O42" s="78">
        <v>4.4999999999999997E-3</v>
      </c>
    </row>
    <row r="43" spans="2:15">
      <c r="B43" s="79" t="s">
        <v>362</v>
      </c>
      <c r="E43" s="16"/>
      <c r="F43" s="16"/>
      <c r="G43" s="16"/>
      <c r="I43" s="81">
        <v>945026.55</v>
      </c>
      <c r="K43" s="81">
        <v>0</v>
      </c>
      <c r="L43" s="81">
        <v>12448.116431</v>
      </c>
      <c r="N43" s="80">
        <v>0.16880000000000001</v>
      </c>
      <c r="O43" s="80">
        <v>3.7699999999999997E-2</v>
      </c>
    </row>
    <row r="44" spans="2:15">
      <c r="B44" t="s">
        <v>363</v>
      </c>
      <c r="C44" t="s">
        <v>364</v>
      </c>
      <c r="D44" t="s">
        <v>100</v>
      </c>
      <c r="E44" t="s">
        <v>123</v>
      </c>
      <c r="F44" t="s">
        <v>365</v>
      </c>
      <c r="G44" t="s">
        <v>266</v>
      </c>
      <c r="H44" t="s">
        <v>102</v>
      </c>
      <c r="I44" s="77">
        <v>617496</v>
      </c>
      <c r="J44" s="77">
        <v>105.8</v>
      </c>
      <c r="K44" s="77">
        <v>0</v>
      </c>
      <c r="L44" s="77">
        <v>653.31076800000005</v>
      </c>
      <c r="M44" s="78">
        <v>2.0000000000000001E-4</v>
      </c>
      <c r="N44" s="78">
        <v>8.8999999999999999E-3</v>
      </c>
      <c r="O44" s="78">
        <v>2E-3</v>
      </c>
    </row>
    <row r="45" spans="2:15">
      <c r="B45" t="s">
        <v>366</v>
      </c>
      <c r="C45" t="s">
        <v>367</v>
      </c>
      <c r="D45" t="s">
        <v>100</v>
      </c>
      <c r="E45" t="s">
        <v>123</v>
      </c>
      <c r="F45" t="s">
        <v>368</v>
      </c>
      <c r="G45" t="s">
        <v>266</v>
      </c>
      <c r="H45" t="s">
        <v>102</v>
      </c>
      <c r="I45" s="77">
        <v>1351</v>
      </c>
      <c r="J45" s="77">
        <v>39800</v>
      </c>
      <c r="K45" s="77">
        <v>0</v>
      </c>
      <c r="L45" s="77">
        <v>537.69799999999998</v>
      </c>
      <c r="M45" s="78">
        <v>1E-4</v>
      </c>
      <c r="N45" s="78">
        <v>7.3000000000000001E-3</v>
      </c>
      <c r="O45" s="78">
        <v>1.6000000000000001E-3</v>
      </c>
    </row>
    <row r="46" spans="2:15">
      <c r="B46" t="s">
        <v>369</v>
      </c>
      <c r="C46" t="s">
        <v>370</v>
      </c>
      <c r="D46" t="s">
        <v>100</v>
      </c>
      <c r="E46" t="s">
        <v>123</v>
      </c>
      <c r="F46" t="s">
        <v>371</v>
      </c>
      <c r="G46" t="s">
        <v>280</v>
      </c>
      <c r="H46" t="s">
        <v>102</v>
      </c>
      <c r="I46" s="77">
        <v>7689</v>
      </c>
      <c r="J46" s="77">
        <v>5758</v>
      </c>
      <c r="K46" s="77">
        <v>0</v>
      </c>
      <c r="L46" s="77">
        <v>442.73262</v>
      </c>
      <c r="M46" s="78">
        <v>1E-4</v>
      </c>
      <c r="N46" s="78">
        <v>6.0000000000000001E-3</v>
      </c>
      <c r="O46" s="78">
        <v>1.2999999999999999E-3</v>
      </c>
    </row>
    <row r="47" spans="2:15">
      <c r="B47" t="s">
        <v>372</v>
      </c>
      <c r="C47" t="s">
        <v>373</v>
      </c>
      <c r="D47" t="s">
        <v>100</v>
      </c>
      <c r="E47" t="s">
        <v>123</v>
      </c>
      <c r="F47" t="s">
        <v>374</v>
      </c>
      <c r="G47" t="s">
        <v>375</v>
      </c>
      <c r="H47" t="s">
        <v>102</v>
      </c>
      <c r="I47" s="77">
        <v>817</v>
      </c>
      <c r="J47" s="77">
        <v>17820</v>
      </c>
      <c r="K47" s="77">
        <v>0</v>
      </c>
      <c r="L47" s="77">
        <v>145.58940000000001</v>
      </c>
      <c r="M47" s="78">
        <v>1E-4</v>
      </c>
      <c r="N47" s="78">
        <v>2E-3</v>
      </c>
      <c r="O47" s="78">
        <v>4.0000000000000002E-4</v>
      </c>
    </row>
    <row r="48" spans="2:15">
      <c r="B48" t="s">
        <v>376</v>
      </c>
      <c r="C48" t="s">
        <v>377</v>
      </c>
      <c r="D48" t="s">
        <v>100</v>
      </c>
      <c r="E48" t="s">
        <v>123</v>
      </c>
      <c r="F48" t="s">
        <v>378</v>
      </c>
      <c r="G48" t="s">
        <v>375</v>
      </c>
      <c r="H48" t="s">
        <v>102</v>
      </c>
      <c r="I48" s="77">
        <v>448</v>
      </c>
      <c r="J48" s="77">
        <v>22990</v>
      </c>
      <c r="K48" s="77">
        <v>0</v>
      </c>
      <c r="L48" s="77">
        <v>102.9952</v>
      </c>
      <c r="M48" s="78">
        <v>0</v>
      </c>
      <c r="N48" s="78">
        <v>1.4E-3</v>
      </c>
      <c r="O48" s="78">
        <v>2.9999999999999997E-4</v>
      </c>
    </row>
    <row r="49" spans="2:15">
      <c r="B49" t="s">
        <v>379</v>
      </c>
      <c r="C49" t="s">
        <v>380</v>
      </c>
      <c r="D49" t="s">
        <v>100</v>
      </c>
      <c r="E49" t="s">
        <v>123</v>
      </c>
      <c r="F49" t="s">
        <v>381</v>
      </c>
      <c r="G49" t="s">
        <v>375</v>
      </c>
      <c r="H49" t="s">
        <v>102</v>
      </c>
      <c r="I49" s="77">
        <v>21403</v>
      </c>
      <c r="J49" s="77">
        <v>1406</v>
      </c>
      <c r="K49" s="77">
        <v>0</v>
      </c>
      <c r="L49" s="77">
        <v>300.92617999999999</v>
      </c>
      <c r="M49" s="78">
        <v>2.9999999999999997E-4</v>
      </c>
      <c r="N49" s="78">
        <v>4.1000000000000003E-3</v>
      </c>
      <c r="O49" s="78">
        <v>8.9999999999999998E-4</v>
      </c>
    </row>
    <row r="50" spans="2:15">
      <c r="B50" t="s">
        <v>382</v>
      </c>
      <c r="C50" t="s">
        <v>383</v>
      </c>
      <c r="D50" t="s">
        <v>100</v>
      </c>
      <c r="E50" t="s">
        <v>123</v>
      </c>
      <c r="F50" t="s">
        <v>384</v>
      </c>
      <c r="G50" t="s">
        <v>291</v>
      </c>
      <c r="H50" t="s">
        <v>102</v>
      </c>
      <c r="I50" s="77">
        <v>2868</v>
      </c>
      <c r="J50" s="77">
        <v>14950</v>
      </c>
      <c r="K50" s="77">
        <v>0</v>
      </c>
      <c r="L50" s="77">
        <v>428.76600000000002</v>
      </c>
      <c r="M50" s="78">
        <v>1E-4</v>
      </c>
      <c r="N50" s="78">
        <v>5.7999999999999996E-3</v>
      </c>
      <c r="O50" s="78">
        <v>1.2999999999999999E-3</v>
      </c>
    </row>
    <row r="51" spans="2:15">
      <c r="B51" t="s">
        <v>385</v>
      </c>
      <c r="C51" t="s">
        <v>386</v>
      </c>
      <c r="D51" t="s">
        <v>100</v>
      </c>
      <c r="E51" t="s">
        <v>123</v>
      </c>
      <c r="F51" t="s">
        <v>387</v>
      </c>
      <c r="G51" t="s">
        <v>307</v>
      </c>
      <c r="H51" t="s">
        <v>102</v>
      </c>
      <c r="I51" s="77">
        <v>555</v>
      </c>
      <c r="J51" s="77">
        <v>40330</v>
      </c>
      <c r="K51" s="77">
        <v>0</v>
      </c>
      <c r="L51" s="77">
        <v>223.83150000000001</v>
      </c>
      <c r="M51" s="78">
        <v>1E-4</v>
      </c>
      <c r="N51" s="78">
        <v>3.0000000000000001E-3</v>
      </c>
      <c r="O51" s="78">
        <v>6.9999999999999999E-4</v>
      </c>
    </row>
    <row r="52" spans="2:15">
      <c r="B52" t="s">
        <v>388</v>
      </c>
      <c r="C52" t="s">
        <v>389</v>
      </c>
      <c r="D52" t="s">
        <v>100</v>
      </c>
      <c r="E52" t="s">
        <v>123</v>
      </c>
      <c r="F52" t="s">
        <v>390</v>
      </c>
      <c r="G52" t="s">
        <v>314</v>
      </c>
      <c r="H52" t="s">
        <v>102</v>
      </c>
      <c r="I52" s="77">
        <v>14418</v>
      </c>
      <c r="J52" s="77">
        <v>1892</v>
      </c>
      <c r="K52" s="77">
        <v>0</v>
      </c>
      <c r="L52" s="77">
        <v>272.78856000000002</v>
      </c>
      <c r="M52" s="78">
        <v>2.0000000000000001E-4</v>
      </c>
      <c r="N52" s="78">
        <v>3.7000000000000002E-3</v>
      </c>
      <c r="O52" s="78">
        <v>8.0000000000000004E-4</v>
      </c>
    </row>
    <row r="53" spans="2:15">
      <c r="B53" t="s">
        <v>391</v>
      </c>
      <c r="C53" t="s">
        <v>392</v>
      </c>
      <c r="D53" t="s">
        <v>100</v>
      </c>
      <c r="E53" t="s">
        <v>123</v>
      </c>
      <c r="F53" t="s">
        <v>393</v>
      </c>
      <c r="G53" t="s">
        <v>325</v>
      </c>
      <c r="H53" t="s">
        <v>102</v>
      </c>
      <c r="I53" s="77">
        <v>6750</v>
      </c>
      <c r="J53" s="77">
        <v>12800</v>
      </c>
      <c r="K53" s="77">
        <v>0</v>
      </c>
      <c r="L53" s="77">
        <v>864</v>
      </c>
      <c r="M53" s="78">
        <v>1E-4</v>
      </c>
      <c r="N53" s="78">
        <v>1.17E-2</v>
      </c>
      <c r="O53" s="78">
        <v>2.5999999999999999E-3</v>
      </c>
    </row>
    <row r="54" spans="2:15">
      <c r="B54" t="s">
        <v>394</v>
      </c>
      <c r="C54" t="s">
        <v>395</v>
      </c>
      <c r="D54" t="s">
        <v>100</v>
      </c>
      <c r="E54" t="s">
        <v>123</v>
      </c>
      <c r="F54" t="s">
        <v>396</v>
      </c>
      <c r="G54" t="s">
        <v>336</v>
      </c>
      <c r="H54" t="s">
        <v>102</v>
      </c>
      <c r="I54" s="77">
        <v>39784</v>
      </c>
      <c r="J54" s="77">
        <v>1625</v>
      </c>
      <c r="K54" s="77">
        <v>0</v>
      </c>
      <c r="L54" s="77">
        <v>646.49</v>
      </c>
      <c r="M54" s="78">
        <v>2.0000000000000001E-4</v>
      </c>
      <c r="N54" s="78">
        <v>8.8000000000000005E-3</v>
      </c>
      <c r="O54" s="78">
        <v>2E-3</v>
      </c>
    </row>
    <row r="55" spans="2:15">
      <c r="B55" t="s">
        <v>397</v>
      </c>
      <c r="C55" t="s">
        <v>398</v>
      </c>
      <c r="D55" t="s">
        <v>100</v>
      </c>
      <c r="E55" t="s">
        <v>123</v>
      </c>
      <c r="F55" t="s">
        <v>399</v>
      </c>
      <c r="G55" t="s">
        <v>336</v>
      </c>
      <c r="H55" t="s">
        <v>102</v>
      </c>
      <c r="I55" s="77">
        <v>7704</v>
      </c>
      <c r="J55" s="77">
        <v>7673</v>
      </c>
      <c r="K55" s="77">
        <v>0</v>
      </c>
      <c r="L55" s="77">
        <v>591.12792000000002</v>
      </c>
      <c r="M55" s="78">
        <v>2.0000000000000001E-4</v>
      </c>
      <c r="N55" s="78">
        <v>8.0000000000000002E-3</v>
      </c>
      <c r="O55" s="78">
        <v>1.8E-3</v>
      </c>
    </row>
    <row r="56" spans="2:15">
      <c r="B56" t="s">
        <v>400</v>
      </c>
      <c r="C56" t="s">
        <v>401</v>
      </c>
      <c r="D56" t="s">
        <v>100</v>
      </c>
      <c r="E56" t="s">
        <v>123</v>
      </c>
      <c r="F56" t="s">
        <v>402</v>
      </c>
      <c r="G56" t="s">
        <v>336</v>
      </c>
      <c r="H56" t="s">
        <v>102</v>
      </c>
      <c r="I56" s="77">
        <v>2346</v>
      </c>
      <c r="J56" s="77">
        <v>16040</v>
      </c>
      <c r="K56" s="77">
        <v>0</v>
      </c>
      <c r="L56" s="77">
        <v>376.29840000000002</v>
      </c>
      <c r="M56" s="78">
        <v>2.9999999999999997E-4</v>
      </c>
      <c r="N56" s="78">
        <v>5.1000000000000004E-3</v>
      </c>
      <c r="O56" s="78">
        <v>1.1000000000000001E-3</v>
      </c>
    </row>
    <row r="57" spans="2:15">
      <c r="B57" t="s">
        <v>403</v>
      </c>
      <c r="C57" t="s">
        <v>404</v>
      </c>
      <c r="D57" t="s">
        <v>100</v>
      </c>
      <c r="E57" t="s">
        <v>123</v>
      </c>
      <c r="F57" t="s">
        <v>405</v>
      </c>
      <c r="G57" t="s">
        <v>406</v>
      </c>
      <c r="H57" t="s">
        <v>102</v>
      </c>
      <c r="I57" s="77">
        <v>6405</v>
      </c>
      <c r="J57" s="77">
        <v>3391</v>
      </c>
      <c r="K57" s="77">
        <v>0</v>
      </c>
      <c r="L57" s="77">
        <v>217.19354999999999</v>
      </c>
      <c r="M57" s="78">
        <v>1E-4</v>
      </c>
      <c r="N57" s="78">
        <v>2.8999999999999998E-3</v>
      </c>
      <c r="O57" s="78">
        <v>6.9999999999999999E-4</v>
      </c>
    </row>
    <row r="58" spans="2:15">
      <c r="B58" t="s">
        <v>407</v>
      </c>
      <c r="C58" t="s">
        <v>408</v>
      </c>
      <c r="D58" t="s">
        <v>100</v>
      </c>
      <c r="E58" t="s">
        <v>123</v>
      </c>
      <c r="F58" t="s">
        <v>409</v>
      </c>
      <c r="G58" t="s">
        <v>410</v>
      </c>
      <c r="H58" t="s">
        <v>102</v>
      </c>
      <c r="I58" s="77">
        <v>2765</v>
      </c>
      <c r="J58" s="77">
        <v>30370</v>
      </c>
      <c r="K58" s="77">
        <v>0</v>
      </c>
      <c r="L58" s="77">
        <v>839.73050000000001</v>
      </c>
      <c r="M58" s="78">
        <v>2.0000000000000001E-4</v>
      </c>
      <c r="N58" s="78">
        <v>1.14E-2</v>
      </c>
      <c r="O58" s="78">
        <v>2.5000000000000001E-3</v>
      </c>
    </row>
    <row r="59" spans="2:15">
      <c r="B59" t="s">
        <v>411</v>
      </c>
      <c r="C59" t="s">
        <v>412</v>
      </c>
      <c r="D59" t="s">
        <v>100</v>
      </c>
      <c r="E59" t="s">
        <v>123</v>
      </c>
      <c r="F59" t="s">
        <v>413</v>
      </c>
      <c r="G59" t="s">
        <v>410</v>
      </c>
      <c r="H59" t="s">
        <v>102</v>
      </c>
      <c r="I59" s="77">
        <v>76587</v>
      </c>
      <c r="J59" s="77">
        <v>1935</v>
      </c>
      <c r="K59" s="77">
        <v>0</v>
      </c>
      <c r="L59" s="77">
        <v>1481.9584500000001</v>
      </c>
      <c r="M59" s="78">
        <v>2.9999999999999997E-4</v>
      </c>
      <c r="N59" s="78">
        <v>2.01E-2</v>
      </c>
      <c r="O59" s="78">
        <v>4.4999999999999997E-3</v>
      </c>
    </row>
    <row r="60" spans="2:15">
      <c r="B60" t="s">
        <v>414</v>
      </c>
      <c r="C60" t="s">
        <v>415</v>
      </c>
      <c r="D60" t="s">
        <v>100</v>
      </c>
      <c r="E60" t="s">
        <v>123</v>
      </c>
      <c r="F60" t="s">
        <v>416</v>
      </c>
      <c r="G60" t="s">
        <v>417</v>
      </c>
      <c r="H60" t="s">
        <v>102</v>
      </c>
      <c r="I60" s="77">
        <v>6239</v>
      </c>
      <c r="J60" s="77">
        <v>4990</v>
      </c>
      <c r="K60" s="77">
        <v>0</v>
      </c>
      <c r="L60" s="77">
        <v>311.3261</v>
      </c>
      <c r="M60" s="78">
        <v>1E-4</v>
      </c>
      <c r="N60" s="78">
        <v>4.1999999999999997E-3</v>
      </c>
      <c r="O60" s="78">
        <v>8.9999999999999998E-4</v>
      </c>
    </row>
    <row r="61" spans="2:15">
      <c r="B61" t="s">
        <v>418</v>
      </c>
      <c r="C61" t="s">
        <v>419</v>
      </c>
      <c r="D61" t="s">
        <v>100</v>
      </c>
      <c r="E61" t="s">
        <v>123</v>
      </c>
      <c r="F61" t="s">
        <v>420</v>
      </c>
      <c r="G61" t="s">
        <v>417</v>
      </c>
      <c r="H61" t="s">
        <v>102</v>
      </c>
      <c r="I61" s="77">
        <v>2830</v>
      </c>
      <c r="J61" s="77">
        <v>27290</v>
      </c>
      <c r="K61" s="77">
        <v>0</v>
      </c>
      <c r="L61" s="77">
        <v>772.30700000000002</v>
      </c>
      <c r="M61" s="78">
        <v>2.0000000000000001E-4</v>
      </c>
      <c r="N61" s="78">
        <v>1.0500000000000001E-2</v>
      </c>
      <c r="O61" s="78">
        <v>2.3E-3</v>
      </c>
    </row>
    <row r="62" spans="2:15">
      <c r="B62" t="s">
        <v>421</v>
      </c>
      <c r="C62" t="s">
        <v>422</v>
      </c>
      <c r="D62" t="s">
        <v>100</v>
      </c>
      <c r="E62" t="s">
        <v>123</v>
      </c>
      <c r="F62" t="s">
        <v>423</v>
      </c>
      <c r="G62" t="s">
        <v>424</v>
      </c>
      <c r="H62" t="s">
        <v>102</v>
      </c>
      <c r="I62" s="77">
        <v>1313</v>
      </c>
      <c r="J62" s="77">
        <v>26200</v>
      </c>
      <c r="K62" s="77">
        <v>0</v>
      </c>
      <c r="L62" s="77">
        <v>344.00599999999997</v>
      </c>
      <c r="M62" s="78">
        <v>2.0000000000000001E-4</v>
      </c>
      <c r="N62" s="78">
        <v>4.7000000000000002E-3</v>
      </c>
      <c r="O62" s="78">
        <v>1E-3</v>
      </c>
    </row>
    <row r="63" spans="2:15">
      <c r="B63" t="s">
        <v>425</v>
      </c>
      <c r="C63" t="s">
        <v>426</v>
      </c>
      <c r="D63" t="s">
        <v>100</v>
      </c>
      <c r="E63" t="s">
        <v>123</v>
      </c>
      <c r="F63" t="s">
        <v>427</v>
      </c>
      <c r="G63" t="s">
        <v>428</v>
      </c>
      <c r="H63" t="s">
        <v>102</v>
      </c>
      <c r="I63" s="77">
        <v>75227.55</v>
      </c>
      <c r="J63" s="77">
        <v>1546</v>
      </c>
      <c r="K63" s="77">
        <v>0</v>
      </c>
      <c r="L63" s="77">
        <v>1163.0179230000001</v>
      </c>
      <c r="M63" s="78">
        <v>4.0000000000000002E-4</v>
      </c>
      <c r="N63" s="78">
        <v>1.5800000000000002E-2</v>
      </c>
      <c r="O63" s="78">
        <v>3.5000000000000001E-3</v>
      </c>
    </row>
    <row r="64" spans="2:15">
      <c r="B64" t="s">
        <v>429</v>
      </c>
      <c r="C64" t="s">
        <v>430</v>
      </c>
      <c r="D64" t="s">
        <v>100</v>
      </c>
      <c r="E64" t="s">
        <v>123</v>
      </c>
      <c r="F64" t="s">
        <v>431</v>
      </c>
      <c r="G64" t="s">
        <v>129</v>
      </c>
      <c r="H64" t="s">
        <v>102</v>
      </c>
      <c r="I64" s="77">
        <v>4852</v>
      </c>
      <c r="J64" s="77">
        <v>4851</v>
      </c>
      <c r="K64" s="77">
        <v>0</v>
      </c>
      <c r="L64" s="77">
        <v>235.37052</v>
      </c>
      <c r="M64" s="78">
        <v>1E-4</v>
      </c>
      <c r="N64" s="78">
        <v>3.2000000000000002E-3</v>
      </c>
      <c r="O64" s="78">
        <v>6.9999999999999999E-4</v>
      </c>
    </row>
    <row r="65" spans="2:15">
      <c r="B65" t="s">
        <v>432</v>
      </c>
      <c r="C65" t="s">
        <v>433</v>
      </c>
      <c r="D65" t="s">
        <v>100</v>
      </c>
      <c r="E65" t="s">
        <v>123</v>
      </c>
      <c r="F65" t="s">
        <v>434</v>
      </c>
      <c r="G65" t="s">
        <v>129</v>
      </c>
      <c r="H65" t="s">
        <v>102</v>
      </c>
      <c r="I65" s="77">
        <v>8505</v>
      </c>
      <c r="J65" s="77">
        <v>11580</v>
      </c>
      <c r="K65" s="77">
        <v>0</v>
      </c>
      <c r="L65" s="77">
        <v>984.87900000000002</v>
      </c>
      <c r="M65" s="78">
        <v>2.0000000000000001E-4</v>
      </c>
      <c r="N65" s="78">
        <v>1.34E-2</v>
      </c>
      <c r="O65" s="78">
        <v>3.0000000000000001E-3</v>
      </c>
    </row>
    <row r="66" spans="2:15">
      <c r="B66" t="s">
        <v>435</v>
      </c>
      <c r="C66" t="s">
        <v>436</v>
      </c>
      <c r="D66" t="s">
        <v>100</v>
      </c>
      <c r="E66" t="s">
        <v>123</v>
      </c>
      <c r="F66" t="s">
        <v>437</v>
      </c>
      <c r="G66" t="s">
        <v>132</v>
      </c>
      <c r="H66" t="s">
        <v>102</v>
      </c>
      <c r="I66" s="77">
        <v>13076</v>
      </c>
      <c r="J66" s="77">
        <v>1279</v>
      </c>
      <c r="K66" s="77">
        <v>0</v>
      </c>
      <c r="L66" s="77">
        <v>167.24204</v>
      </c>
      <c r="M66" s="78">
        <v>1E-4</v>
      </c>
      <c r="N66" s="78">
        <v>2.3E-3</v>
      </c>
      <c r="O66" s="78">
        <v>5.0000000000000001E-4</v>
      </c>
    </row>
    <row r="67" spans="2:15">
      <c r="B67" t="s">
        <v>438</v>
      </c>
      <c r="C67" t="s">
        <v>439</v>
      </c>
      <c r="D67" t="s">
        <v>100</v>
      </c>
      <c r="E67" t="s">
        <v>123</v>
      </c>
      <c r="F67" t="s">
        <v>440</v>
      </c>
      <c r="G67" t="s">
        <v>132</v>
      </c>
      <c r="H67" t="s">
        <v>102</v>
      </c>
      <c r="I67" s="77">
        <v>23598</v>
      </c>
      <c r="J67" s="77">
        <v>1460</v>
      </c>
      <c r="K67" s="77">
        <v>0</v>
      </c>
      <c r="L67" s="77">
        <v>344.5308</v>
      </c>
      <c r="M67" s="78">
        <v>1E-4</v>
      </c>
      <c r="N67" s="78">
        <v>4.7000000000000002E-3</v>
      </c>
      <c r="O67" s="78">
        <v>1E-3</v>
      </c>
    </row>
    <row r="68" spans="2:15">
      <c r="B68" s="79" t="s">
        <v>441</v>
      </c>
      <c r="E68" s="16"/>
      <c r="F68" s="16"/>
      <c r="G68" s="16"/>
      <c r="I68" s="81">
        <v>1025459.3</v>
      </c>
      <c r="K68" s="81">
        <v>0</v>
      </c>
      <c r="L68" s="81">
        <v>6376.8563964000004</v>
      </c>
      <c r="N68" s="80">
        <v>8.6499999999999994E-2</v>
      </c>
      <c r="O68" s="80">
        <v>1.9300000000000001E-2</v>
      </c>
    </row>
    <row r="69" spans="2:15">
      <c r="B69" t="s">
        <v>442</v>
      </c>
      <c r="C69" t="s">
        <v>443</v>
      </c>
      <c r="D69" t="s">
        <v>100</v>
      </c>
      <c r="E69" t="s">
        <v>123</v>
      </c>
      <c r="F69" t="s">
        <v>444</v>
      </c>
      <c r="G69" t="s">
        <v>287</v>
      </c>
      <c r="H69" t="s">
        <v>102</v>
      </c>
      <c r="I69" s="77">
        <v>16212</v>
      </c>
      <c r="J69" s="77">
        <v>1314</v>
      </c>
      <c r="K69" s="77">
        <v>0</v>
      </c>
      <c r="L69" s="77">
        <v>213.02567999999999</v>
      </c>
      <c r="M69" s="78">
        <v>2.9999999999999997E-4</v>
      </c>
      <c r="N69" s="78">
        <v>2.8999999999999998E-3</v>
      </c>
      <c r="O69" s="78">
        <v>5.9999999999999995E-4</v>
      </c>
    </row>
    <row r="70" spans="2:15">
      <c r="B70" t="s">
        <v>445</v>
      </c>
      <c r="C70" t="s">
        <v>446</v>
      </c>
      <c r="D70" t="s">
        <v>100</v>
      </c>
      <c r="E70" t="s">
        <v>123</v>
      </c>
      <c r="F70" t="s">
        <v>447</v>
      </c>
      <c r="G70" t="s">
        <v>307</v>
      </c>
      <c r="H70" t="s">
        <v>102</v>
      </c>
      <c r="I70" s="77">
        <v>21000</v>
      </c>
      <c r="J70" s="77">
        <v>9912</v>
      </c>
      <c r="K70" s="77">
        <v>0</v>
      </c>
      <c r="L70" s="77">
        <v>2081.52</v>
      </c>
      <c r="M70" s="78">
        <v>5.3E-3</v>
      </c>
      <c r="N70" s="78">
        <v>2.8199999999999999E-2</v>
      </c>
      <c r="O70" s="78">
        <v>6.3E-3</v>
      </c>
    </row>
    <row r="71" spans="2:15">
      <c r="B71" t="s">
        <v>448</v>
      </c>
      <c r="C71" t="s">
        <v>449</v>
      </c>
      <c r="D71" t="s">
        <v>100</v>
      </c>
      <c r="E71" t="s">
        <v>123</v>
      </c>
      <c r="F71" t="s">
        <v>450</v>
      </c>
      <c r="G71" t="s">
        <v>451</v>
      </c>
      <c r="H71" t="s">
        <v>102</v>
      </c>
      <c r="I71" s="77">
        <v>25000</v>
      </c>
      <c r="J71" s="77">
        <v>116.5</v>
      </c>
      <c r="K71" s="77">
        <v>0</v>
      </c>
      <c r="L71" s="77">
        <v>29.125</v>
      </c>
      <c r="M71" s="78">
        <v>6.1999999999999998E-3</v>
      </c>
      <c r="N71" s="78">
        <v>4.0000000000000002E-4</v>
      </c>
      <c r="O71" s="78">
        <v>1E-4</v>
      </c>
    </row>
    <row r="72" spans="2:15">
      <c r="B72" t="s">
        <v>452</v>
      </c>
      <c r="C72" t="s">
        <v>453</v>
      </c>
      <c r="D72" t="s">
        <v>100</v>
      </c>
      <c r="E72" t="s">
        <v>123</v>
      </c>
      <c r="F72" t="s">
        <v>454</v>
      </c>
      <c r="G72" t="s">
        <v>451</v>
      </c>
      <c r="H72" t="s">
        <v>102</v>
      </c>
      <c r="I72" s="77">
        <v>40400</v>
      </c>
      <c r="J72" s="77">
        <v>197.8</v>
      </c>
      <c r="K72" s="77">
        <v>0</v>
      </c>
      <c r="L72" s="77">
        <v>79.911199999999994</v>
      </c>
      <c r="M72" s="78">
        <v>3.3E-3</v>
      </c>
      <c r="N72" s="78">
        <v>1.1000000000000001E-3</v>
      </c>
      <c r="O72" s="78">
        <v>2.0000000000000001E-4</v>
      </c>
    </row>
    <row r="73" spans="2:15">
      <c r="B73" t="s">
        <v>455</v>
      </c>
      <c r="C73" t="s">
        <v>456</v>
      </c>
      <c r="D73" t="s">
        <v>100</v>
      </c>
      <c r="E73" t="s">
        <v>123</v>
      </c>
      <c r="F73" t="s">
        <v>457</v>
      </c>
      <c r="G73" t="s">
        <v>336</v>
      </c>
      <c r="H73" t="s">
        <v>102</v>
      </c>
      <c r="I73" s="77">
        <v>174437.3</v>
      </c>
      <c r="J73" s="77">
        <v>472.8</v>
      </c>
      <c r="K73" s="77">
        <v>0</v>
      </c>
      <c r="L73" s="77">
        <v>824.73955439999997</v>
      </c>
      <c r="M73" s="78">
        <v>1.2999999999999999E-3</v>
      </c>
      <c r="N73" s="78">
        <v>1.12E-2</v>
      </c>
      <c r="O73" s="78">
        <v>2.5000000000000001E-3</v>
      </c>
    </row>
    <row r="74" spans="2:15">
      <c r="B74" t="s">
        <v>458</v>
      </c>
      <c r="C74" t="s">
        <v>459</v>
      </c>
      <c r="D74" t="s">
        <v>100</v>
      </c>
      <c r="E74" t="s">
        <v>123</v>
      </c>
      <c r="F74" t="s">
        <v>460</v>
      </c>
      <c r="G74" t="s">
        <v>336</v>
      </c>
      <c r="H74" t="s">
        <v>102</v>
      </c>
      <c r="I74" s="77">
        <v>127555</v>
      </c>
      <c r="J74" s="77">
        <v>267.2</v>
      </c>
      <c r="K74" s="77">
        <v>0</v>
      </c>
      <c r="L74" s="77">
        <v>340.82695999999999</v>
      </c>
      <c r="M74" s="78">
        <v>8.9999999999999998E-4</v>
      </c>
      <c r="N74" s="78">
        <v>4.5999999999999999E-3</v>
      </c>
      <c r="O74" s="78">
        <v>1E-3</v>
      </c>
    </row>
    <row r="75" spans="2:15">
      <c r="B75" t="s">
        <v>461</v>
      </c>
      <c r="C75" t="s">
        <v>462</v>
      </c>
      <c r="D75" t="s">
        <v>100</v>
      </c>
      <c r="E75" t="s">
        <v>123</v>
      </c>
      <c r="F75" t="s">
        <v>463</v>
      </c>
      <c r="G75" t="s">
        <v>125</v>
      </c>
      <c r="H75" t="s">
        <v>102</v>
      </c>
      <c r="I75" s="77">
        <v>151394</v>
      </c>
      <c r="J75" s="77">
        <v>169.8</v>
      </c>
      <c r="K75" s="77">
        <v>0</v>
      </c>
      <c r="L75" s="77">
        <v>257.06701199999998</v>
      </c>
      <c r="M75" s="78">
        <v>1.4E-3</v>
      </c>
      <c r="N75" s="78">
        <v>3.5000000000000001E-3</v>
      </c>
      <c r="O75" s="78">
        <v>8.0000000000000004E-4</v>
      </c>
    </row>
    <row r="76" spans="2:15">
      <c r="B76" t="s">
        <v>464</v>
      </c>
      <c r="C76" t="s">
        <v>465</v>
      </c>
      <c r="D76" t="s">
        <v>100</v>
      </c>
      <c r="E76" t="s">
        <v>123</v>
      </c>
      <c r="F76" t="s">
        <v>466</v>
      </c>
      <c r="G76" t="s">
        <v>424</v>
      </c>
      <c r="H76" t="s">
        <v>102</v>
      </c>
      <c r="I76" s="77">
        <v>11843</v>
      </c>
      <c r="J76" s="77">
        <v>2608</v>
      </c>
      <c r="K76" s="77">
        <v>0</v>
      </c>
      <c r="L76" s="77">
        <v>308.86543999999998</v>
      </c>
      <c r="M76" s="78">
        <v>6.9999999999999999E-4</v>
      </c>
      <c r="N76" s="78">
        <v>4.1999999999999997E-3</v>
      </c>
      <c r="O76" s="78">
        <v>8.9999999999999998E-4</v>
      </c>
    </row>
    <row r="77" spans="2:15">
      <c r="B77" t="s">
        <v>467</v>
      </c>
      <c r="C77" t="s">
        <v>468</v>
      </c>
      <c r="D77" t="s">
        <v>100</v>
      </c>
      <c r="E77" t="s">
        <v>123</v>
      </c>
      <c r="F77" t="s">
        <v>469</v>
      </c>
      <c r="G77" t="s">
        <v>424</v>
      </c>
      <c r="H77" t="s">
        <v>102</v>
      </c>
      <c r="I77" s="77">
        <v>428680</v>
      </c>
      <c r="J77" s="77">
        <v>492.2</v>
      </c>
      <c r="K77" s="77">
        <v>0</v>
      </c>
      <c r="L77" s="77">
        <v>2109.9629599999998</v>
      </c>
      <c r="M77" s="78">
        <v>1.6999999999999999E-3</v>
      </c>
      <c r="N77" s="78">
        <v>2.86E-2</v>
      </c>
      <c r="O77" s="78">
        <v>6.4000000000000003E-3</v>
      </c>
    </row>
    <row r="78" spans="2:15">
      <c r="B78" t="s">
        <v>470</v>
      </c>
      <c r="C78" t="s">
        <v>471</v>
      </c>
      <c r="D78" t="s">
        <v>100</v>
      </c>
      <c r="E78" t="s">
        <v>123</v>
      </c>
      <c r="F78" t="s">
        <v>472</v>
      </c>
      <c r="G78" t="s">
        <v>129</v>
      </c>
      <c r="H78" t="s">
        <v>102</v>
      </c>
      <c r="I78" s="77">
        <v>28938</v>
      </c>
      <c r="J78" s="77">
        <v>455.5</v>
      </c>
      <c r="K78" s="77">
        <v>0</v>
      </c>
      <c r="L78" s="77">
        <v>131.81259</v>
      </c>
      <c r="M78" s="78">
        <v>2.8999999999999998E-3</v>
      </c>
      <c r="N78" s="78">
        <v>1.8E-3</v>
      </c>
      <c r="O78" s="78">
        <v>4.0000000000000002E-4</v>
      </c>
    </row>
    <row r="79" spans="2:15">
      <c r="B79" s="79" t="s">
        <v>473</v>
      </c>
      <c r="E79" s="16"/>
      <c r="F79" s="16"/>
      <c r="G79" s="16"/>
      <c r="I79" s="81">
        <v>0</v>
      </c>
      <c r="K79" s="81">
        <v>0</v>
      </c>
      <c r="L79" s="81">
        <v>0</v>
      </c>
      <c r="N79" s="80">
        <v>0</v>
      </c>
      <c r="O79" s="80">
        <v>0</v>
      </c>
    </row>
    <row r="80" spans="2:15">
      <c r="B80" t="s">
        <v>229</v>
      </c>
      <c r="C80" t="s">
        <v>229</v>
      </c>
      <c r="E80" s="16"/>
      <c r="F80" s="16"/>
      <c r="G80" t="s">
        <v>229</v>
      </c>
      <c r="H80" t="s">
        <v>229</v>
      </c>
      <c r="I80" s="77">
        <v>0</v>
      </c>
      <c r="J80" s="77">
        <v>0</v>
      </c>
      <c r="L80" s="77">
        <v>0</v>
      </c>
      <c r="M80" s="78">
        <v>0</v>
      </c>
      <c r="N80" s="78">
        <v>0</v>
      </c>
      <c r="O80" s="78">
        <v>0</v>
      </c>
    </row>
    <row r="81" spans="2:15">
      <c r="B81" s="79" t="s">
        <v>234</v>
      </c>
      <c r="E81" s="16"/>
      <c r="F81" s="16"/>
      <c r="G81" s="16"/>
      <c r="I81" s="81">
        <v>175488</v>
      </c>
      <c r="K81" s="81">
        <v>38.228294509999998</v>
      </c>
      <c r="L81" s="81">
        <v>11276.796708334999</v>
      </c>
      <c r="N81" s="80">
        <v>0.153</v>
      </c>
      <c r="O81" s="80">
        <v>3.4099999999999998E-2</v>
      </c>
    </row>
    <row r="82" spans="2:15">
      <c r="B82" s="79" t="s">
        <v>259</v>
      </c>
      <c r="E82" s="16"/>
      <c r="F82" s="16"/>
      <c r="G82" s="16"/>
      <c r="I82" s="81">
        <v>130967</v>
      </c>
      <c r="K82" s="81">
        <v>0</v>
      </c>
      <c r="L82" s="81">
        <v>1976.5700440000001</v>
      </c>
      <c r="N82" s="80">
        <v>2.6800000000000001E-2</v>
      </c>
      <c r="O82" s="80">
        <v>6.0000000000000001E-3</v>
      </c>
    </row>
    <row r="83" spans="2:15">
      <c r="B83" t="s">
        <v>474</v>
      </c>
      <c r="C83" t="s">
        <v>475</v>
      </c>
      <c r="D83" t="s">
        <v>476</v>
      </c>
      <c r="E83" t="s">
        <v>477</v>
      </c>
      <c r="F83" t="s">
        <v>478</v>
      </c>
      <c r="G83" t="s">
        <v>479</v>
      </c>
      <c r="H83" t="s">
        <v>106</v>
      </c>
      <c r="I83" s="77">
        <v>9032</v>
      </c>
      <c r="J83" s="77">
        <v>1239</v>
      </c>
      <c r="K83" s="77">
        <v>0</v>
      </c>
      <c r="L83" s="77">
        <v>414.05397599999998</v>
      </c>
      <c r="M83" s="78">
        <v>1E-4</v>
      </c>
      <c r="N83" s="78">
        <v>5.5999999999999999E-3</v>
      </c>
      <c r="O83" s="78">
        <v>1.2999999999999999E-3</v>
      </c>
    </row>
    <row r="84" spans="2:15">
      <c r="B84" t="s">
        <v>480</v>
      </c>
      <c r="C84" t="s">
        <v>481</v>
      </c>
      <c r="D84" t="s">
        <v>482</v>
      </c>
      <c r="E84" t="s">
        <v>477</v>
      </c>
      <c r="F84" t="s">
        <v>483</v>
      </c>
      <c r="G84" t="s">
        <v>484</v>
      </c>
      <c r="H84" t="s">
        <v>106</v>
      </c>
      <c r="I84" s="77">
        <v>100524</v>
      </c>
      <c r="J84" s="77">
        <v>38</v>
      </c>
      <c r="K84" s="77">
        <v>0</v>
      </c>
      <c r="L84" s="77">
        <v>141.33674400000001</v>
      </c>
      <c r="M84" s="78">
        <v>4.0000000000000002E-4</v>
      </c>
      <c r="N84" s="78">
        <v>1.9E-3</v>
      </c>
      <c r="O84" s="78">
        <v>4.0000000000000002E-4</v>
      </c>
    </row>
    <row r="85" spans="2:15">
      <c r="B85" t="s">
        <v>485</v>
      </c>
      <c r="C85" t="s">
        <v>486</v>
      </c>
      <c r="D85" t="s">
        <v>482</v>
      </c>
      <c r="E85" t="s">
        <v>477</v>
      </c>
      <c r="F85" t="s">
        <v>487</v>
      </c>
      <c r="G85" t="s">
        <v>484</v>
      </c>
      <c r="H85" t="s">
        <v>106</v>
      </c>
      <c r="I85" s="77">
        <v>1175</v>
      </c>
      <c r="J85" s="77">
        <v>7824</v>
      </c>
      <c r="K85" s="77">
        <v>0</v>
      </c>
      <c r="L85" s="77">
        <v>340.14839999999998</v>
      </c>
      <c r="M85" s="78">
        <v>0</v>
      </c>
      <c r="N85" s="78">
        <v>4.5999999999999999E-3</v>
      </c>
      <c r="O85" s="78">
        <v>1E-3</v>
      </c>
    </row>
    <row r="86" spans="2:15">
      <c r="B86" t="s">
        <v>488</v>
      </c>
      <c r="C86" t="s">
        <v>489</v>
      </c>
      <c r="D86" t="s">
        <v>482</v>
      </c>
      <c r="E86" t="s">
        <v>477</v>
      </c>
      <c r="F86" t="s">
        <v>490</v>
      </c>
      <c r="G86" t="s">
        <v>491</v>
      </c>
      <c r="H86" t="s">
        <v>106</v>
      </c>
      <c r="I86" s="77">
        <v>19358</v>
      </c>
      <c r="J86" s="77">
        <v>289</v>
      </c>
      <c r="K86" s="77">
        <v>0</v>
      </c>
      <c r="L86" s="77">
        <v>206.99509399999999</v>
      </c>
      <c r="M86" s="78">
        <v>2.9999999999999997E-4</v>
      </c>
      <c r="N86" s="78">
        <v>2.8E-3</v>
      </c>
      <c r="O86" s="78">
        <v>5.9999999999999995E-4</v>
      </c>
    </row>
    <row r="87" spans="2:15">
      <c r="B87" t="s">
        <v>492</v>
      </c>
      <c r="C87" t="s">
        <v>493</v>
      </c>
      <c r="D87" t="s">
        <v>476</v>
      </c>
      <c r="E87" t="s">
        <v>477</v>
      </c>
      <c r="F87" t="s">
        <v>494</v>
      </c>
      <c r="G87" t="s">
        <v>491</v>
      </c>
      <c r="H87" t="s">
        <v>106</v>
      </c>
      <c r="I87" s="77">
        <v>878</v>
      </c>
      <c r="J87" s="77">
        <v>26905</v>
      </c>
      <c r="K87" s="77">
        <v>0</v>
      </c>
      <c r="L87" s="77">
        <v>874.03583000000003</v>
      </c>
      <c r="M87" s="78">
        <v>0</v>
      </c>
      <c r="N87" s="78">
        <v>1.1900000000000001E-2</v>
      </c>
      <c r="O87" s="78">
        <v>2.5999999999999999E-3</v>
      </c>
    </row>
    <row r="88" spans="2:15">
      <c r="B88" s="79" t="s">
        <v>260</v>
      </c>
      <c r="E88" s="16"/>
      <c r="F88" s="16"/>
      <c r="G88" s="16"/>
      <c r="I88" s="81">
        <v>44521</v>
      </c>
      <c r="K88" s="81">
        <v>38.228294509999998</v>
      </c>
      <c r="L88" s="81">
        <v>9300.2266643349994</v>
      </c>
      <c r="N88" s="80">
        <v>0.12609999999999999</v>
      </c>
      <c r="O88" s="80">
        <v>2.8199999999999999E-2</v>
      </c>
    </row>
    <row r="89" spans="2:15">
      <c r="B89" t="s">
        <v>495</v>
      </c>
      <c r="C89" t="s">
        <v>496</v>
      </c>
      <c r="D89" t="s">
        <v>476</v>
      </c>
      <c r="E89" t="s">
        <v>477</v>
      </c>
      <c r="F89" t="s">
        <v>497</v>
      </c>
      <c r="G89" t="s">
        <v>498</v>
      </c>
      <c r="H89" t="s">
        <v>106</v>
      </c>
      <c r="I89" s="77">
        <v>4393</v>
      </c>
      <c r="J89" s="77">
        <v>10725</v>
      </c>
      <c r="K89" s="77">
        <v>0</v>
      </c>
      <c r="L89" s="77">
        <v>1743.252225</v>
      </c>
      <c r="M89" s="78">
        <v>0</v>
      </c>
      <c r="N89" s="78">
        <v>2.3599999999999999E-2</v>
      </c>
      <c r="O89" s="78">
        <v>5.3E-3</v>
      </c>
    </row>
    <row r="90" spans="2:15">
      <c r="B90" t="s">
        <v>499</v>
      </c>
      <c r="C90" t="s">
        <v>500</v>
      </c>
      <c r="D90" t="s">
        <v>482</v>
      </c>
      <c r="E90" t="s">
        <v>477</v>
      </c>
      <c r="F90" t="s">
        <v>501</v>
      </c>
      <c r="G90" t="s">
        <v>498</v>
      </c>
      <c r="H90" t="s">
        <v>106</v>
      </c>
      <c r="I90" s="77">
        <v>3517</v>
      </c>
      <c r="J90" s="77">
        <v>795</v>
      </c>
      <c r="K90" s="77">
        <v>0</v>
      </c>
      <c r="L90" s="77">
        <v>103.452555</v>
      </c>
      <c r="M90" s="78">
        <v>0</v>
      </c>
      <c r="N90" s="78">
        <v>1.4E-3</v>
      </c>
      <c r="O90" s="78">
        <v>2.9999999999999997E-4</v>
      </c>
    </row>
    <row r="91" spans="2:15">
      <c r="B91" t="s">
        <v>502</v>
      </c>
      <c r="C91" t="s">
        <v>503</v>
      </c>
      <c r="D91" t="s">
        <v>476</v>
      </c>
      <c r="E91" t="s">
        <v>477</v>
      </c>
      <c r="F91" t="s">
        <v>504</v>
      </c>
      <c r="G91" t="s">
        <v>505</v>
      </c>
      <c r="H91" t="s">
        <v>106</v>
      </c>
      <c r="I91" s="77">
        <v>3814</v>
      </c>
      <c r="J91" s="77">
        <v>4530</v>
      </c>
      <c r="K91" s="77">
        <v>9.9837699999999998</v>
      </c>
      <c r="L91" s="77">
        <v>649.24830999999995</v>
      </c>
      <c r="M91" s="78">
        <v>0</v>
      </c>
      <c r="N91" s="78">
        <v>8.8000000000000005E-3</v>
      </c>
      <c r="O91" s="78">
        <v>2E-3</v>
      </c>
    </row>
    <row r="92" spans="2:15">
      <c r="B92" t="s">
        <v>506</v>
      </c>
      <c r="C92" t="s">
        <v>507</v>
      </c>
      <c r="D92" t="s">
        <v>476</v>
      </c>
      <c r="E92" t="s">
        <v>477</v>
      </c>
      <c r="F92" t="s">
        <v>508</v>
      </c>
      <c r="G92" t="s">
        <v>509</v>
      </c>
      <c r="H92" t="s">
        <v>106</v>
      </c>
      <c r="I92" s="77">
        <v>2285</v>
      </c>
      <c r="J92" s="77">
        <v>12097</v>
      </c>
      <c r="K92" s="77">
        <v>0</v>
      </c>
      <c r="L92" s="77">
        <v>1022.740865</v>
      </c>
      <c r="M92" s="78">
        <v>0</v>
      </c>
      <c r="N92" s="78">
        <v>1.3899999999999999E-2</v>
      </c>
      <c r="O92" s="78">
        <v>3.0999999999999999E-3</v>
      </c>
    </row>
    <row r="93" spans="2:15">
      <c r="B93" t="s">
        <v>510</v>
      </c>
      <c r="C93" t="s">
        <v>511</v>
      </c>
      <c r="D93" t="s">
        <v>100</v>
      </c>
      <c r="E93" t="s">
        <v>477</v>
      </c>
      <c r="F93" t="s">
        <v>512</v>
      </c>
      <c r="G93" t="s">
        <v>509</v>
      </c>
      <c r="H93" t="s">
        <v>106</v>
      </c>
      <c r="I93" s="77">
        <v>512</v>
      </c>
      <c r="J93" s="77">
        <v>28698</v>
      </c>
      <c r="K93" s="77">
        <v>0</v>
      </c>
      <c r="L93" s="77">
        <v>543.65491199999997</v>
      </c>
      <c r="M93" s="78">
        <v>0</v>
      </c>
      <c r="N93" s="78">
        <v>7.4000000000000003E-3</v>
      </c>
      <c r="O93" s="78">
        <v>1.6000000000000001E-3</v>
      </c>
    </row>
    <row r="94" spans="2:15">
      <c r="B94" t="s">
        <v>513</v>
      </c>
      <c r="C94" t="s">
        <v>514</v>
      </c>
      <c r="D94" t="s">
        <v>476</v>
      </c>
      <c r="E94" t="s">
        <v>477</v>
      </c>
      <c r="F94" t="s">
        <v>515</v>
      </c>
      <c r="G94" t="s">
        <v>516</v>
      </c>
      <c r="H94" t="s">
        <v>106</v>
      </c>
      <c r="I94" s="77">
        <v>2616</v>
      </c>
      <c r="J94" s="77">
        <v>7157</v>
      </c>
      <c r="K94" s="77">
        <v>0</v>
      </c>
      <c r="L94" s="77">
        <v>692.74034400000005</v>
      </c>
      <c r="M94" s="78">
        <v>0</v>
      </c>
      <c r="N94" s="78">
        <v>9.4000000000000004E-3</v>
      </c>
      <c r="O94" s="78">
        <v>2.0999999999999999E-3</v>
      </c>
    </row>
    <row r="95" spans="2:15">
      <c r="B95" t="s">
        <v>517</v>
      </c>
      <c r="C95" t="s">
        <v>518</v>
      </c>
      <c r="D95" t="s">
        <v>123</v>
      </c>
      <c r="E95" t="s">
        <v>477</v>
      </c>
      <c r="F95" t="s">
        <v>519</v>
      </c>
      <c r="G95" t="s">
        <v>520</v>
      </c>
      <c r="H95" t="s">
        <v>110</v>
      </c>
      <c r="I95" s="77">
        <v>6425</v>
      </c>
      <c r="J95" s="77">
        <v>116</v>
      </c>
      <c r="K95" s="77">
        <v>0</v>
      </c>
      <c r="L95" s="77">
        <v>29.949880499999999</v>
      </c>
      <c r="M95" s="78">
        <v>1E-4</v>
      </c>
      <c r="N95" s="78">
        <v>4.0000000000000002E-4</v>
      </c>
      <c r="O95" s="78">
        <v>1E-4</v>
      </c>
    </row>
    <row r="96" spans="2:15">
      <c r="B96" t="s">
        <v>521</v>
      </c>
      <c r="C96" t="s">
        <v>522</v>
      </c>
      <c r="D96" t="s">
        <v>123</v>
      </c>
      <c r="E96" t="s">
        <v>477</v>
      </c>
      <c r="F96" t="s">
        <v>519</v>
      </c>
      <c r="G96" t="s">
        <v>520</v>
      </c>
      <c r="H96" t="s">
        <v>110</v>
      </c>
      <c r="I96" s="77">
        <v>6425</v>
      </c>
      <c r="J96" s="77">
        <v>0</v>
      </c>
      <c r="K96" s="77">
        <v>0</v>
      </c>
      <c r="L96" s="77">
        <v>0</v>
      </c>
      <c r="M96" s="78">
        <v>0</v>
      </c>
      <c r="N96" s="78">
        <v>0</v>
      </c>
      <c r="O96" s="78">
        <v>0</v>
      </c>
    </row>
    <row r="97" spans="2:15">
      <c r="B97" t="s">
        <v>523</v>
      </c>
      <c r="C97" t="s">
        <v>524</v>
      </c>
      <c r="D97" t="s">
        <v>476</v>
      </c>
      <c r="E97" t="s">
        <v>477</v>
      </c>
      <c r="F97" t="s">
        <v>525</v>
      </c>
      <c r="G97" t="s">
        <v>526</v>
      </c>
      <c r="H97" t="s">
        <v>106</v>
      </c>
      <c r="I97" s="77">
        <v>2062</v>
      </c>
      <c r="J97" s="77">
        <v>10092</v>
      </c>
      <c r="K97" s="77">
        <v>2.1385000000000001</v>
      </c>
      <c r="L97" s="77">
        <v>772.09754799999996</v>
      </c>
      <c r="M97" s="78">
        <v>0</v>
      </c>
      <c r="N97" s="78">
        <v>1.0500000000000001E-2</v>
      </c>
      <c r="O97" s="78">
        <v>2.3E-3</v>
      </c>
    </row>
    <row r="98" spans="2:15">
      <c r="B98" t="s">
        <v>527</v>
      </c>
      <c r="C98" t="s">
        <v>528</v>
      </c>
      <c r="D98" t="s">
        <v>476</v>
      </c>
      <c r="E98" t="s">
        <v>477</v>
      </c>
      <c r="F98" t="s">
        <v>529</v>
      </c>
      <c r="G98" t="s">
        <v>484</v>
      </c>
      <c r="H98" t="s">
        <v>106</v>
      </c>
      <c r="I98" s="77">
        <v>939</v>
      </c>
      <c r="J98" s="77">
        <v>34054</v>
      </c>
      <c r="K98" s="77">
        <v>0</v>
      </c>
      <c r="L98" s="77">
        <v>1183.1381220000001</v>
      </c>
      <c r="M98" s="78">
        <v>0</v>
      </c>
      <c r="N98" s="78">
        <v>1.6E-2</v>
      </c>
      <c r="O98" s="78">
        <v>3.5999999999999999E-3</v>
      </c>
    </row>
    <row r="99" spans="2:15">
      <c r="B99" t="s">
        <v>530</v>
      </c>
      <c r="C99" t="s">
        <v>531</v>
      </c>
      <c r="D99" t="s">
        <v>482</v>
      </c>
      <c r="E99" t="s">
        <v>477</v>
      </c>
      <c r="F99" t="s">
        <v>532</v>
      </c>
      <c r="G99" t="s">
        <v>484</v>
      </c>
      <c r="H99" t="s">
        <v>106</v>
      </c>
      <c r="I99" s="77">
        <v>2754</v>
      </c>
      <c r="J99" s="77">
        <v>6673</v>
      </c>
      <c r="K99" s="77">
        <v>0</v>
      </c>
      <c r="L99" s="77">
        <v>679.96535400000005</v>
      </c>
      <c r="M99" s="78">
        <v>0</v>
      </c>
      <c r="N99" s="78">
        <v>9.1999999999999998E-3</v>
      </c>
      <c r="O99" s="78">
        <v>2.0999999999999999E-3</v>
      </c>
    </row>
    <row r="100" spans="2:15">
      <c r="B100" t="s">
        <v>533</v>
      </c>
      <c r="C100" t="s">
        <v>534</v>
      </c>
      <c r="D100" t="s">
        <v>123</v>
      </c>
      <c r="E100" t="s">
        <v>477</v>
      </c>
      <c r="F100" t="s">
        <v>535</v>
      </c>
      <c r="G100" t="s">
        <v>266</v>
      </c>
      <c r="H100" t="s">
        <v>110</v>
      </c>
      <c r="I100" s="77">
        <v>8779</v>
      </c>
      <c r="J100" s="77">
        <v>5255</v>
      </c>
      <c r="K100" s="77">
        <v>26.106024510000001</v>
      </c>
      <c r="L100" s="77">
        <v>1879.9865488349999</v>
      </c>
      <c r="M100" s="78">
        <v>0</v>
      </c>
      <c r="N100" s="78">
        <v>2.5499999999999998E-2</v>
      </c>
      <c r="O100" s="78">
        <v>5.7000000000000002E-3</v>
      </c>
    </row>
    <row r="101" spans="2:15">
      <c r="B101" t="s">
        <v>236</v>
      </c>
      <c r="E101" s="16"/>
      <c r="F101" s="16"/>
      <c r="G101" s="16"/>
    </row>
    <row r="102" spans="2:15">
      <c r="B102" t="s">
        <v>253</v>
      </c>
      <c r="E102" s="16"/>
      <c r="F102" s="16"/>
      <c r="G102" s="16"/>
    </row>
    <row r="103" spans="2:15">
      <c r="B103" t="s">
        <v>254</v>
      </c>
      <c r="E103" s="16"/>
      <c r="F103" s="16"/>
      <c r="G103" s="16"/>
    </row>
    <row r="104" spans="2:15">
      <c r="B104" t="s">
        <v>255</v>
      </c>
      <c r="E104" s="16"/>
      <c r="F104" s="16"/>
      <c r="G104" s="16"/>
    </row>
    <row r="105" spans="2:15">
      <c r="B105" t="s">
        <v>256</v>
      </c>
      <c r="E105" s="16"/>
      <c r="F105" s="16"/>
      <c r="G105" s="16"/>
    </row>
    <row r="106" spans="2:15">
      <c r="E106" s="16"/>
      <c r="F106" s="16"/>
      <c r="G106" s="16"/>
    </row>
    <row r="107" spans="2:15">
      <c r="E107" s="16"/>
      <c r="F107" s="16"/>
      <c r="G107" s="16"/>
    </row>
    <row r="108" spans="2:15">
      <c r="E108" s="16"/>
      <c r="F108" s="16"/>
      <c r="G108" s="16"/>
    </row>
    <row r="109" spans="2:15">
      <c r="E109" s="16"/>
      <c r="F109" s="16"/>
      <c r="G109" s="16"/>
    </row>
    <row r="110" spans="2:15">
      <c r="E110" s="16"/>
      <c r="F110" s="16"/>
      <c r="G110" s="16"/>
    </row>
    <row r="111" spans="2:15">
      <c r="E111" s="16"/>
      <c r="F111" s="16"/>
      <c r="G111" s="16"/>
    </row>
    <row r="112" spans="2:15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BK6" s="19"/>
    </row>
    <row r="7" spans="2:63" ht="26.25" customHeight="1">
      <c r="B7" s="100" t="s">
        <v>194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2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1450055</v>
      </c>
      <c r="I11" s="7"/>
      <c r="J11" s="75">
        <v>35.015900000000002</v>
      </c>
      <c r="K11" s="75">
        <v>151776.61310367999</v>
      </c>
      <c r="L11" s="7"/>
      <c r="M11" s="76">
        <v>1</v>
      </c>
      <c r="N11" s="76">
        <v>0.45939999999999998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1292610</v>
      </c>
      <c r="J12" s="81">
        <v>0</v>
      </c>
      <c r="K12" s="81">
        <v>85554.764639999994</v>
      </c>
      <c r="M12" s="80">
        <v>0.56369999999999998</v>
      </c>
      <c r="N12" s="80">
        <v>0.25900000000000001</v>
      </c>
    </row>
    <row r="13" spans="2:63">
      <c r="B13" s="79" t="s">
        <v>536</v>
      </c>
      <c r="D13" s="16"/>
      <c r="E13" s="16"/>
      <c r="F13" s="16"/>
      <c r="G13" s="16"/>
      <c r="H13" s="81">
        <v>160273</v>
      </c>
      <c r="J13" s="81">
        <v>0</v>
      </c>
      <c r="K13" s="81">
        <v>9200.6833700000007</v>
      </c>
      <c r="M13" s="80">
        <v>6.0600000000000001E-2</v>
      </c>
      <c r="N13" s="80">
        <v>2.7799999999999998E-2</v>
      </c>
    </row>
    <row r="14" spans="2:63">
      <c r="B14" t="s">
        <v>537</v>
      </c>
      <c r="C14" t="s">
        <v>538</v>
      </c>
      <c r="D14" t="s">
        <v>100</v>
      </c>
      <c r="E14" t="s">
        <v>539</v>
      </c>
      <c r="F14" t="s">
        <v>540</v>
      </c>
      <c r="G14" t="s">
        <v>102</v>
      </c>
      <c r="H14" s="77">
        <v>14482</v>
      </c>
      <c r="I14" s="77">
        <v>3100</v>
      </c>
      <c r="J14" s="77">
        <v>0</v>
      </c>
      <c r="K14" s="77">
        <v>448.94200000000001</v>
      </c>
      <c r="L14" s="78">
        <v>1E-4</v>
      </c>
      <c r="M14" s="78">
        <v>3.0000000000000001E-3</v>
      </c>
      <c r="N14" s="78">
        <v>1.4E-3</v>
      </c>
    </row>
    <row r="15" spans="2:63">
      <c r="B15" t="s">
        <v>541</v>
      </c>
      <c r="C15" t="s">
        <v>542</v>
      </c>
      <c r="D15" t="s">
        <v>100</v>
      </c>
      <c r="E15" t="s">
        <v>539</v>
      </c>
      <c r="F15" t="s">
        <v>540</v>
      </c>
      <c r="G15" t="s">
        <v>102</v>
      </c>
      <c r="H15" s="77">
        <v>40493</v>
      </c>
      <c r="I15" s="77">
        <v>1732</v>
      </c>
      <c r="J15" s="77">
        <v>0</v>
      </c>
      <c r="K15" s="77">
        <v>701.33875999999998</v>
      </c>
      <c r="L15" s="78">
        <v>2.0000000000000001E-4</v>
      </c>
      <c r="M15" s="78">
        <v>4.5999999999999999E-3</v>
      </c>
      <c r="N15" s="78">
        <v>2.0999999999999999E-3</v>
      </c>
    </row>
    <row r="16" spans="2:63">
      <c r="B16" t="s">
        <v>543</v>
      </c>
      <c r="C16" t="s">
        <v>544</v>
      </c>
      <c r="D16" t="s">
        <v>100</v>
      </c>
      <c r="E16" t="s">
        <v>539</v>
      </c>
      <c r="F16" t="s">
        <v>540</v>
      </c>
      <c r="G16" t="s">
        <v>102</v>
      </c>
      <c r="H16" s="77">
        <v>26927</v>
      </c>
      <c r="I16" s="77">
        <v>1763</v>
      </c>
      <c r="J16" s="77">
        <v>0</v>
      </c>
      <c r="K16" s="77">
        <v>474.72300999999999</v>
      </c>
      <c r="L16" s="78">
        <v>1E-4</v>
      </c>
      <c r="M16" s="78">
        <v>3.0999999999999999E-3</v>
      </c>
      <c r="N16" s="78">
        <v>1.4E-3</v>
      </c>
    </row>
    <row r="17" spans="2:14">
      <c r="B17" t="s">
        <v>545</v>
      </c>
      <c r="C17" t="s">
        <v>546</v>
      </c>
      <c r="D17" t="s">
        <v>100</v>
      </c>
      <c r="E17" t="s">
        <v>547</v>
      </c>
      <c r="F17" t="s">
        <v>540</v>
      </c>
      <c r="G17" t="s">
        <v>102</v>
      </c>
      <c r="H17" s="77">
        <v>48500</v>
      </c>
      <c r="I17" s="77">
        <v>5127</v>
      </c>
      <c r="J17" s="77">
        <v>0</v>
      </c>
      <c r="K17" s="77">
        <v>2486.5949999999998</v>
      </c>
      <c r="L17" s="78">
        <v>4.7000000000000002E-3</v>
      </c>
      <c r="M17" s="78">
        <v>1.6400000000000001E-2</v>
      </c>
      <c r="N17" s="78">
        <v>7.4999999999999997E-3</v>
      </c>
    </row>
    <row r="18" spans="2:14">
      <c r="B18" t="s">
        <v>548</v>
      </c>
      <c r="C18" t="s">
        <v>549</v>
      </c>
      <c r="D18" t="s">
        <v>100</v>
      </c>
      <c r="E18" t="s">
        <v>547</v>
      </c>
      <c r="F18" t="s">
        <v>540</v>
      </c>
      <c r="G18" t="s">
        <v>102</v>
      </c>
      <c r="H18" s="77">
        <v>8371</v>
      </c>
      <c r="I18" s="77">
        <v>17260</v>
      </c>
      <c r="J18" s="77">
        <v>0</v>
      </c>
      <c r="K18" s="77">
        <v>1444.8345999999999</v>
      </c>
      <c r="L18" s="78">
        <v>2.9999999999999997E-4</v>
      </c>
      <c r="M18" s="78">
        <v>9.4999999999999998E-3</v>
      </c>
      <c r="N18" s="78">
        <v>4.4000000000000003E-3</v>
      </c>
    </row>
    <row r="19" spans="2:14">
      <c r="B19" t="s">
        <v>550</v>
      </c>
      <c r="C19" t="s">
        <v>551</v>
      </c>
      <c r="D19" t="s">
        <v>100</v>
      </c>
      <c r="E19" t="s">
        <v>547</v>
      </c>
      <c r="F19" t="s">
        <v>540</v>
      </c>
      <c r="G19" t="s">
        <v>102</v>
      </c>
      <c r="H19" s="77">
        <v>21500</v>
      </c>
      <c r="I19" s="77">
        <v>16950</v>
      </c>
      <c r="J19" s="77">
        <v>0</v>
      </c>
      <c r="K19" s="77">
        <v>3644.25</v>
      </c>
      <c r="L19" s="78">
        <v>5.9999999999999995E-4</v>
      </c>
      <c r="M19" s="78">
        <v>2.4E-2</v>
      </c>
      <c r="N19" s="78">
        <v>1.0999999999999999E-2</v>
      </c>
    </row>
    <row r="20" spans="2:14">
      <c r="B20" s="79" t="s">
        <v>552</v>
      </c>
      <c r="D20" s="16"/>
      <c r="E20" s="16"/>
      <c r="F20" s="16"/>
      <c r="G20" s="16"/>
      <c r="H20" s="81">
        <v>1132337</v>
      </c>
      <c r="J20" s="81">
        <v>0</v>
      </c>
      <c r="K20" s="81">
        <v>76354.081269999995</v>
      </c>
      <c r="M20" s="80">
        <v>0.50309999999999999</v>
      </c>
      <c r="N20" s="80">
        <v>0.2311</v>
      </c>
    </row>
    <row r="21" spans="2:14">
      <c r="B21" t="s">
        <v>553</v>
      </c>
      <c r="C21" t="s">
        <v>554</v>
      </c>
      <c r="D21" t="s">
        <v>100</v>
      </c>
      <c r="E21" t="s">
        <v>555</v>
      </c>
      <c r="F21" t="s">
        <v>540</v>
      </c>
      <c r="G21" t="s">
        <v>102</v>
      </c>
      <c r="H21" s="77">
        <v>240101</v>
      </c>
      <c r="I21" s="77">
        <v>4353</v>
      </c>
      <c r="J21" s="77">
        <v>0</v>
      </c>
      <c r="K21" s="77">
        <v>10451.596530000001</v>
      </c>
      <c r="L21" s="78">
        <v>2E-3</v>
      </c>
      <c r="M21" s="78">
        <v>6.8900000000000003E-2</v>
      </c>
      <c r="N21" s="78">
        <v>3.1600000000000003E-2</v>
      </c>
    </row>
    <row r="22" spans="2:14">
      <c r="B22" t="s">
        <v>556</v>
      </c>
      <c r="C22" t="s">
        <v>557</v>
      </c>
      <c r="D22" t="s">
        <v>100</v>
      </c>
      <c r="E22" t="s">
        <v>558</v>
      </c>
      <c r="F22" t="s">
        <v>540</v>
      </c>
      <c r="G22" t="s">
        <v>102</v>
      </c>
      <c r="H22" s="77">
        <v>353916</v>
      </c>
      <c r="I22" s="77">
        <v>6958</v>
      </c>
      <c r="J22" s="77">
        <v>0</v>
      </c>
      <c r="K22" s="77">
        <v>24625.475279999999</v>
      </c>
      <c r="L22" s="78">
        <v>1.47E-2</v>
      </c>
      <c r="M22" s="78">
        <v>0.16220000000000001</v>
      </c>
      <c r="N22" s="78">
        <v>7.4499999999999997E-2</v>
      </c>
    </row>
    <row r="23" spans="2:14">
      <c r="B23" t="s">
        <v>559</v>
      </c>
      <c r="C23" t="s">
        <v>560</v>
      </c>
      <c r="D23" t="s">
        <v>100</v>
      </c>
      <c r="E23" t="s">
        <v>561</v>
      </c>
      <c r="F23" t="s">
        <v>540</v>
      </c>
      <c r="G23" t="s">
        <v>102</v>
      </c>
      <c r="H23" s="77">
        <v>8691</v>
      </c>
      <c r="I23" s="77">
        <v>14150</v>
      </c>
      <c r="J23" s="77">
        <v>0</v>
      </c>
      <c r="K23" s="77">
        <v>1229.7764999999999</v>
      </c>
      <c r="L23" s="78">
        <v>4.0000000000000002E-4</v>
      </c>
      <c r="M23" s="78">
        <v>8.0999999999999996E-3</v>
      </c>
      <c r="N23" s="78">
        <v>3.7000000000000002E-3</v>
      </c>
    </row>
    <row r="24" spans="2:14">
      <c r="B24" t="s">
        <v>562</v>
      </c>
      <c r="C24" t="s">
        <v>563</v>
      </c>
      <c r="D24" t="s">
        <v>100</v>
      </c>
      <c r="E24" t="s">
        <v>561</v>
      </c>
      <c r="F24" t="s">
        <v>540</v>
      </c>
      <c r="G24" t="s">
        <v>102</v>
      </c>
      <c r="H24" s="77">
        <v>159876</v>
      </c>
      <c r="I24" s="77">
        <v>6897</v>
      </c>
      <c r="J24" s="77">
        <v>0</v>
      </c>
      <c r="K24" s="77">
        <v>11026.647720000001</v>
      </c>
      <c r="L24" s="78">
        <v>1.6000000000000001E-3</v>
      </c>
      <c r="M24" s="78">
        <v>7.2700000000000001E-2</v>
      </c>
      <c r="N24" s="78">
        <v>3.3399999999999999E-2</v>
      </c>
    </row>
    <row r="25" spans="2:14">
      <c r="B25" t="s">
        <v>564</v>
      </c>
      <c r="C25" t="s">
        <v>565</v>
      </c>
      <c r="D25" t="s">
        <v>100</v>
      </c>
      <c r="E25" t="s">
        <v>561</v>
      </c>
      <c r="F25" t="s">
        <v>540</v>
      </c>
      <c r="G25" t="s">
        <v>102</v>
      </c>
      <c r="H25" s="77">
        <v>28335</v>
      </c>
      <c r="I25" s="77">
        <v>15830</v>
      </c>
      <c r="J25" s="77">
        <v>0</v>
      </c>
      <c r="K25" s="77">
        <v>4485.4305000000004</v>
      </c>
      <c r="L25" s="78">
        <v>2.9999999999999997E-4</v>
      </c>
      <c r="M25" s="78">
        <v>2.9600000000000001E-2</v>
      </c>
      <c r="N25" s="78">
        <v>1.3599999999999999E-2</v>
      </c>
    </row>
    <row r="26" spans="2:14">
      <c r="B26" t="s">
        <v>566</v>
      </c>
      <c r="C26" t="s">
        <v>567</v>
      </c>
      <c r="D26" t="s">
        <v>100</v>
      </c>
      <c r="E26" t="s">
        <v>547</v>
      </c>
      <c r="F26" t="s">
        <v>540</v>
      </c>
      <c r="G26" t="s">
        <v>102</v>
      </c>
      <c r="H26" s="77">
        <v>249</v>
      </c>
      <c r="I26" s="77">
        <v>5624</v>
      </c>
      <c r="J26" s="77">
        <v>0</v>
      </c>
      <c r="K26" s="77">
        <v>14.00376</v>
      </c>
      <c r="L26" s="78">
        <v>0</v>
      </c>
      <c r="M26" s="78">
        <v>1E-4</v>
      </c>
      <c r="N26" s="78">
        <v>0</v>
      </c>
    </row>
    <row r="27" spans="2:14">
      <c r="B27" t="s">
        <v>568</v>
      </c>
      <c r="C27" t="s">
        <v>569</v>
      </c>
      <c r="D27" t="s">
        <v>100</v>
      </c>
      <c r="E27" t="s">
        <v>547</v>
      </c>
      <c r="F27" t="s">
        <v>540</v>
      </c>
      <c r="G27" t="s">
        <v>102</v>
      </c>
      <c r="H27" s="77">
        <v>85780</v>
      </c>
      <c r="I27" s="77">
        <v>12940</v>
      </c>
      <c r="J27" s="77">
        <v>0</v>
      </c>
      <c r="K27" s="77">
        <v>11099.932000000001</v>
      </c>
      <c r="L27" s="78">
        <v>1.06E-2</v>
      </c>
      <c r="M27" s="78">
        <v>7.3099999999999998E-2</v>
      </c>
      <c r="N27" s="78">
        <v>3.3599999999999998E-2</v>
      </c>
    </row>
    <row r="28" spans="2:14">
      <c r="B28" t="s">
        <v>570</v>
      </c>
      <c r="C28" t="s">
        <v>571</v>
      </c>
      <c r="D28" t="s">
        <v>100</v>
      </c>
      <c r="E28" t="s">
        <v>547</v>
      </c>
      <c r="F28" t="s">
        <v>540</v>
      </c>
      <c r="G28" t="s">
        <v>102</v>
      </c>
      <c r="H28" s="77">
        <v>237132</v>
      </c>
      <c r="I28" s="77">
        <v>4304</v>
      </c>
      <c r="J28" s="77">
        <v>0</v>
      </c>
      <c r="K28" s="77">
        <v>10206.16128</v>
      </c>
      <c r="L28" s="78">
        <v>3.3999999999999998E-3</v>
      </c>
      <c r="M28" s="78">
        <v>6.7199999999999996E-2</v>
      </c>
      <c r="N28" s="78">
        <v>3.09E-2</v>
      </c>
    </row>
    <row r="29" spans="2:14">
      <c r="B29" t="s">
        <v>572</v>
      </c>
      <c r="C29" t="s">
        <v>573</v>
      </c>
      <c r="D29" t="s">
        <v>100</v>
      </c>
      <c r="E29" t="s">
        <v>547</v>
      </c>
      <c r="F29" t="s">
        <v>540</v>
      </c>
      <c r="G29" t="s">
        <v>102</v>
      </c>
      <c r="H29" s="77">
        <v>18257</v>
      </c>
      <c r="I29" s="77">
        <v>17610</v>
      </c>
      <c r="J29" s="77">
        <v>0</v>
      </c>
      <c r="K29" s="77">
        <v>3215.0576999999998</v>
      </c>
      <c r="L29" s="78">
        <v>6.9999999999999999E-4</v>
      </c>
      <c r="M29" s="78">
        <v>2.12E-2</v>
      </c>
      <c r="N29" s="78">
        <v>9.7000000000000003E-3</v>
      </c>
    </row>
    <row r="30" spans="2:14">
      <c r="B30" s="79" t="s">
        <v>574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229</v>
      </c>
      <c r="C31" t="s">
        <v>229</v>
      </c>
      <c r="D31" s="16"/>
      <c r="E31" s="16"/>
      <c r="F31" t="s">
        <v>229</v>
      </c>
      <c r="G31" t="s">
        <v>229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575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229</v>
      </c>
      <c r="C33" t="s">
        <v>229</v>
      </c>
      <c r="D33" s="16"/>
      <c r="E33" s="16"/>
      <c r="F33" t="s">
        <v>229</v>
      </c>
      <c r="G33" t="s">
        <v>229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s="79" t="s">
        <v>261</v>
      </c>
      <c r="D34" s="16"/>
      <c r="E34" s="16"/>
      <c r="F34" s="16"/>
      <c r="G34" s="16"/>
      <c r="H34" s="81">
        <v>0</v>
      </c>
      <c r="J34" s="81">
        <v>0</v>
      </c>
      <c r="K34" s="81">
        <v>0</v>
      </c>
      <c r="M34" s="80">
        <v>0</v>
      </c>
      <c r="N34" s="80">
        <v>0</v>
      </c>
    </row>
    <row r="35" spans="2:14">
      <c r="B35" t="s">
        <v>229</v>
      </c>
      <c r="C35" t="s">
        <v>229</v>
      </c>
      <c r="D35" s="16"/>
      <c r="E35" s="16"/>
      <c r="F35" t="s">
        <v>229</v>
      </c>
      <c r="G35" t="s">
        <v>229</v>
      </c>
      <c r="H35" s="77">
        <v>0</v>
      </c>
      <c r="I35" s="77">
        <v>0</v>
      </c>
      <c r="K35" s="77">
        <v>0</v>
      </c>
      <c r="L35" s="78">
        <v>0</v>
      </c>
      <c r="M35" s="78">
        <v>0</v>
      </c>
      <c r="N35" s="78">
        <v>0</v>
      </c>
    </row>
    <row r="36" spans="2:14">
      <c r="B36" s="79" t="s">
        <v>576</v>
      </c>
      <c r="D36" s="16"/>
      <c r="E36" s="16"/>
      <c r="F36" s="16"/>
      <c r="G36" s="16"/>
      <c r="H36" s="81">
        <v>0</v>
      </c>
      <c r="J36" s="81">
        <v>0</v>
      </c>
      <c r="K36" s="81">
        <v>0</v>
      </c>
      <c r="M36" s="80">
        <v>0</v>
      </c>
      <c r="N36" s="80">
        <v>0</v>
      </c>
    </row>
    <row r="37" spans="2:14">
      <c r="B37" t="s">
        <v>229</v>
      </c>
      <c r="C37" t="s">
        <v>229</v>
      </c>
      <c r="D37" s="16"/>
      <c r="E37" s="16"/>
      <c r="F37" t="s">
        <v>229</v>
      </c>
      <c r="G37" t="s">
        <v>229</v>
      </c>
      <c r="H37" s="77">
        <v>0</v>
      </c>
      <c r="I37" s="77">
        <v>0</v>
      </c>
      <c r="K37" s="77">
        <v>0</v>
      </c>
      <c r="L37" s="78">
        <v>0</v>
      </c>
      <c r="M37" s="78">
        <v>0</v>
      </c>
      <c r="N37" s="78">
        <v>0</v>
      </c>
    </row>
    <row r="38" spans="2:14">
      <c r="B38" s="79" t="s">
        <v>234</v>
      </c>
      <c r="D38" s="16"/>
      <c r="E38" s="16"/>
      <c r="F38" s="16"/>
      <c r="G38" s="16"/>
      <c r="H38" s="81">
        <v>157445</v>
      </c>
      <c r="J38" s="81">
        <v>35.015900000000002</v>
      </c>
      <c r="K38" s="81">
        <v>66221.848463679999</v>
      </c>
      <c r="M38" s="80">
        <v>0.43630000000000002</v>
      </c>
      <c r="N38" s="80">
        <v>0.20039999999999999</v>
      </c>
    </row>
    <row r="39" spans="2:14">
      <c r="B39" s="79" t="s">
        <v>577</v>
      </c>
      <c r="D39" s="16"/>
      <c r="E39" s="16"/>
      <c r="F39" s="16"/>
      <c r="G39" s="16"/>
      <c r="H39" s="81">
        <v>137963</v>
      </c>
      <c r="J39" s="81">
        <v>35.015900000000002</v>
      </c>
      <c r="K39" s="81">
        <v>64636.374080679998</v>
      </c>
      <c r="M39" s="80">
        <v>0.4259</v>
      </c>
      <c r="N39" s="80">
        <v>0.1956</v>
      </c>
    </row>
    <row r="40" spans="2:14">
      <c r="B40" t="s">
        <v>578</v>
      </c>
      <c r="C40" t="s">
        <v>579</v>
      </c>
      <c r="D40" t="s">
        <v>476</v>
      </c>
      <c r="E40" t="s">
        <v>580</v>
      </c>
      <c r="F40" t="s">
        <v>581</v>
      </c>
      <c r="G40" t="s">
        <v>106</v>
      </c>
      <c r="H40" s="77">
        <v>13380</v>
      </c>
      <c r="I40" s="77">
        <v>6544</v>
      </c>
      <c r="J40" s="77">
        <v>0</v>
      </c>
      <c r="K40" s="77">
        <v>3239.6726399999998</v>
      </c>
      <c r="L40" s="78">
        <v>0</v>
      </c>
      <c r="M40" s="78">
        <v>2.1299999999999999E-2</v>
      </c>
      <c r="N40" s="78">
        <v>9.7999999999999997E-3</v>
      </c>
    </row>
    <row r="41" spans="2:14">
      <c r="B41" t="s">
        <v>582</v>
      </c>
      <c r="C41" t="s">
        <v>583</v>
      </c>
      <c r="D41" t="s">
        <v>476</v>
      </c>
      <c r="E41" t="s">
        <v>584</v>
      </c>
      <c r="F41" t="s">
        <v>516</v>
      </c>
      <c r="G41" t="s">
        <v>106</v>
      </c>
      <c r="H41" s="77">
        <v>5988</v>
      </c>
      <c r="I41" s="77">
        <v>8320</v>
      </c>
      <c r="J41" s="77">
        <v>0</v>
      </c>
      <c r="K41" s="77">
        <v>1843.34592</v>
      </c>
      <c r="L41" s="78">
        <v>0</v>
      </c>
      <c r="M41" s="78">
        <v>1.21E-2</v>
      </c>
      <c r="N41" s="78">
        <v>5.5999999999999999E-3</v>
      </c>
    </row>
    <row r="42" spans="2:14">
      <c r="B42" t="s">
        <v>585</v>
      </c>
      <c r="C42" t="s">
        <v>586</v>
      </c>
      <c r="D42" t="s">
        <v>476</v>
      </c>
      <c r="E42" t="s">
        <v>587</v>
      </c>
      <c r="F42" t="s">
        <v>540</v>
      </c>
      <c r="G42" t="s">
        <v>106</v>
      </c>
      <c r="H42" s="77">
        <v>8239</v>
      </c>
      <c r="I42" s="77">
        <v>4414</v>
      </c>
      <c r="J42" s="77">
        <v>0</v>
      </c>
      <c r="K42" s="77">
        <v>1345.577002</v>
      </c>
      <c r="L42" s="78">
        <v>0</v>
      </c>
      <c r="M42" s="78">
        <v>8.8999999999999999E-3</v>
      </c>
      <c r="N42" s="78">
        <v>4.1000000000000003E-3</v>
      </c>
    </row>
    <row r="43" spans="2:14">
      <c r="B43" t="s">
        <v>588</v>
      </c>
      <c r="C43" t="s">
        <v>589</v>
      </c>
      <c r="D43" t="s">
        <v>476</v>
      </c>
      <c r="E43" t="s">
        <v>590</v>
      </c>
      <c r="F43" t="s">
        <v>540</v>
      </c>
      <c r="G43" t="s">
        <v>106</v>
      </c>
      <c r="H43" s="77">
        <v>24929</v>
      </c>
      <c r="I43" s="77">
        <v>14964</v>
      </c>
      <c r="J43" s="77">
        <v>0</v>
      </c>
      <c r="K43" s="77">
        <v>13802.389572</v>
      </c>
      <c r="L43" s="78">
        <v>0</v>
      </c>
      <c r="M43" s="78">
        <v>9.0899999999999995E-2</v>
      </c>
      <c r="N43" s="78">
        <v>4.1799999999999997E-2</v>
      </c>
    </row>
    <row r="44" spans="2:14">
      <c r="B44" t="s">
        <v>591</v>
      </c>
      <c r="C44" t="s">
        <v>592</v>
      </c>
      <c r="D44" t="s">
        <v>482</v>
      </c>
      <c r="E44" t="s">
        <v>593</v>
      </c>
      <c r="F44" t="s">
        <v>540</v>
      </c>
      <c r="G44" t="s">
        <v>106</v>
      </c>
      <c r="H44" s="77">
        <v>318</v>
      </c>
      <c r="I44" s="77">
        <v>36942</v>
      </c>
      <c r="J44" s="77">
        <v>0.44627</v>
      </c>
      <c r="K44" s="77">
        <v>435.105842</v>
      </c>
      <c r="L44" s="78">
        <v>0</v>
      </c>
      <c r="M44" s="78">
        <v>2.8999999999999998E-3</v>
      </c>
      <c r="N44" s="78">
        <v>1.2999999999999999E-3</v>
      </c>
    </row>
    <row r="45" spans="2:14">
      <c r="B45" t="s">
        <v>594</v>
      </c>
      <c r="C45" t="s">
        <v>595</v>
      </c>
      <c r="D45" t="s">
        <v>596</v>
      </c>
      <c r="E45" t="s">
        <v>597</v>
      </c>
      <c r="F45" t="s">
        <v>540</v>
      </c>
      <c r="G45" t="s">
        <v>110</v>
      </c>
      <c r="H45" s="77">
        <v>8798</v>
      </c>
      <c r="I45" s="77">
        <v>13536</v>
      </c>
      <c r="J45" s="77">
        <v>0</v>
      </c>
      <c r="K45" s="77">
        <v>4785.6207196799996</v>
      </c>
      <c r="L45" s="78">
        <v>0</v>
      </c>
      <c r="M45" s="78">
        <v>3.15E-2</v>
      </c>
      <c r="N45" s="78">
        <v>1.4500000000000001E-2</v>
      </c>
    </row>
    <row r="46" spans="2:14">
      <c r="B46" t="s">
        <v>598</v>
      </c>
      <c r="C46" t="s">
        <v>599</v>
      </c>
      <c r="D46" t="s">
        <v>123</v>
      </c>
      <c r="E46" t="s">
        <v>597</v>
      </c>
      <c r="F46" t="s">
        <v>540</v>
      </c>
      <c r="G46" t="s">
        <v>106</v>
      </c>
      <c r="H46" s="77">
        <v>27991</v>
      </c>
      <c r="I46" s="77">
        <v>2719</v>
      </c>
      <c r="J46" s="77">
        <v>0</v>
      </c>
      <c r="K46" s="77">
        <v>2815.9785729999999</v>
      </c>
      <c r="L46" s="78">
        <v>0</v>
      </c>
      <c r="M46" s="78">
        <v>1.8599999999999998E-2</v>
      </c>
      <c r="N46" s="78">
        <v>8.5000000000000006E-3</v>
      </c>
    </row>
    <row r="47" spans="2:14">
      <c r="B47" t="s">
        <v>600</v>
      </c>
      <c r="C47" t="s">
        <v>601</v>
      </c>
      <c r="D47" t="s">
        <v>476</v>
      </c>
      <c r="E47" t="s">
        <v>597</v>
      </c>
      <c r="F47" t="s">
        <v>540</v>
      </c>
      <c r="G47" t="s">
        <v>106</v>
      </c>
      <c r="H47" s="77">
        <v>4518</v>
      </c>
      <c r="I47" s="77">
        <v>44571</v>
      </c>
      <c r="J47" s="77">
        <v>0</v>
      </c>
      <c r="K47" s="77">
        <v>7450.7557859999997</v>
      </c>
      <c r="L47" s="78">
        <v>0</v>
      </c>
      <c r="M47" s="78">
        <v>4.9099999999999998E-2</v>
      </c>
      <c r="N47" s="78">
        <v>2.2599999999999999E-2</v>
      </c>
    </row>
    <row r="48" spans="2:14">
      <c r="B48" t="s">
        <v>602</v>
      </c>
      <c r="C48" t="s">
        <v>603</v>
      </c>
      <c r="D48" t="s">
        <v>476</v>
      </c>
      <c r="E48" t="s">
        <v>597</v>
      </c>
      <c r="F48" t="s">
        <v>540</v>
      </c>
      <c r="G48" t="s">
        <v>106</v>
      </c>
      <c r="H48" s="77">
        <v>2660</v>
      </c>
      <c r="I48" s="77">
        <v>18727</v>
      </c>
      <c r="J48" s="77">
        <v>0</v>
      </c>
      <c r="K48" s="77">
        <v>1843.1113399999999</v>
      </c>
      <c r="L48" s="78">
        <v>0</v>
      </c>
      <c r="M48" s="78">
        <v>1.21E-2</v>
      </c>
      <c r="N48" s="78">
        <v>5.5999999999999999E-3</v>
      </c>
    </row>
    <row r="49" spans="2:14">
      <c r="B49" t="s">
        <v>604</v>
      </c>
      <c r="C49" t="s">
        <v>605</v>
      </c>
      <c r="D49" t="s">
        <v>476</v>
      </c>
      <c r="E49" t="s">
        <v>580</v>
      </c>
      <c r="F49" t="s">
        <v>540</v>
      </c>
      <c r="G49" t="s">
        <v>106</v>
      </c>
      <c r="H49" s="77">
        <v>7032</v>
      </c>
      <c r="I49" s="77">
        <v>13273</v>
      </c>
      <c r="J49" s="77">
        <v>0</v>
      </c>
      <c r="K49" s="77">
        <v>3453.4222319999999</v>
      </c>
      <c r="L49" s="78">
        <v>0</v>
      </c>
      <c r="M49" s="78">
        <v>2.2800000000000001E-2</v>
      </c>
      <c r="N49" s="78">
        <v>1.0500000000000001E-2</v>
      </c>
    </row>
    <row r="50" spans="2:14">
      <c r="B50" t="s">
        <v>606</v>
      </c>
      <c r="C50" t="s">
        <v>607</v>
      </c>
      <c r="D50" t="s">
        <v>476</v>
      </c>
      <c r="E50" t="s">
        <v>580</v>
      </c>
      <c r="F50" t="s">
        <v>540</v>
      </c>
      <c r="G50" t="s">
        <v>106</v>
      </c>
      <c r="H50" s="77">
        <v>9557</v>
      </c>
      <c r="I50" s="77">
        <v>44328</v>
      </c>
      <c r="J50" s="77">
        <v>34.569629999999997</v>
      </c>
      <c r="K50" s="77">
        <v>15709.349382</v>
      </c>
      <c r="L50" s="78">
        <v>0</v>
      </c>
      <c r="M50" s="78">
        <v>0.10349999999999999</v>
      </c>
      <c r="N50" s="78">
        <v>4.7600000000000003E-2</v>
      </c>
    </row>
    <row r="51" spans="2:14">
      <c r="B51" t="s">
        <v>608</v>
      </c>
      <c r="C51" t="s">
        <v>609</v>
      </c>
      <c r="D51" t="s">
        <v>476</v>
      </c>
      <c r="E51" t="s">
        <v>580</v>
      </c>
      <c r="F51" t="s">
        <v>540</v>
      </c>
      <c r="G51" t="s">
        <v>106</v>
      </c>
      <c r="H51" s="77">
        <v>4486</v>
      </c>
      <c r="I51" s="77">
        <v>8287</v>
      </c>
      <c r="J51" s="77">
        <v>0</v>
      </c>
      <c r="K51" s="77">
        <v>1375.4928339999999</v>
      </c>
      <c r="L51" s="78">
        <v>0</v>
      </c>
      <c r="M51" s="78">
        <v>9.1000000000000004E-3</v>
      </c>
      <c r="N51" s="78">
        <v>4.1999999999999997E-3</v>
      </c>
    </row>
    <row r="52" spans="2:14">
      <c r="B52" t="s">
        <v>610</v>
      </c>
      <c r="C52" t="s">
        <v>611</v>
      </c>
      <c r="D52" t="s">
        <v>476</v>
      </c>
      <c r="E52" t="s">
        <v>580</v>
      </c>
      <c r="F52" t="s">
        <v>540</v>
      </c>
      <c r="G52" t="s">
        <v>106</v>
      </c>
      <c r="H52" s="77">
        <v>8454</v>
      </c>
      <c r="I52" s="77">
        <v>8117</v>
      </c>
      <c r="J52" s="77">
        <v>0</v>
      </c>
      <c r="K52" s="77">
        <v>2538.981366</v>
      </c>
      <c r="L52" s="78">
        <v>0</v>
      </c>
      <c r="M52" s="78">
        <v>1.67E-2</v>
      </c>
      <c r="N52" s="78">
        <v>7.7000000000000002E-3</v>
      </c>
    </row>
    <row r="53" spans="2:14">
      <c r="B53" t="s">
        <v>612</v>
      </c>
      <c r="C53" t="s">
        <v>613</v>
      </c>
      <c r="D53" t="s">
        <v>476</v>
      </c>
      <c r="E53" t="s">
        <v>580</v>
      </c>
      <c r="F53" t="s">
        <v>540</v>
      </c>
      <c r="G53" t="s">
        <v>106</v>
      </c>
      <c r="H53" s="77">
        <v>6609</v>
      </c>
      <c r="I53" s="77">
        <v>10732</v>
      </c>
      <c r="J53" s="77">
        <v>0</v>
      </c>
      <c r="K53" s="77">
        <v>2624.328156</v>
      </c>
      <c r="L53" s="78">
        <v>0</v>
      </c>
      <c r="M53" s="78">
        <v>1.7299999999999999E-2</v>
      </c>
      <c r="N53" s="78">
        <v>7.9000000000000008E-3</v>
      </c>
    </row>
    <row r="54" spans="2:14">
      <c r="B54" t="s">
        <v>614</v>
      </c>
      <c r="C54" t="s">
        <v>615</v>
      </c>
      <c r="D54" t="s">
        <v>476</v>
      </c>
      <c r="E54" t="s">
        <v>580</v>
      </c>
      <c r="F54" t="s">
        <v>540</v>
      </c>
      <c r="G54" t="s">
        <v>106</v>
      </c>
      <c r="H54" s="77">
        <v>5004</v>
      </c>
      <c r="I54" s="77">
        <v>7417</v>
      </c>
      <c r="J54" s="77">
        <v>0</v>
      </c>
      <c r="K54" s="77">
        <v>1373.242716</v>
      </c>
      <c r="L54" s="78">
        <v>0</v>
      </c>
      <c r="M54" s="78">
        <v>8.9999999999999993E-3</v>
      </c>
      <c r="N54" s="78">
        <v>4.1999999999999997E-3</v>
      </c>
    </row>
    <row r="55" spans="2:14">
      <c r="B55" s="79" t="s">
        <v>616</v>
      </c>
      <c r="D55" s="16"/>
      <c r="E55" s="16"/>
      <c r="F55" s="16"/>
      <c r="G55" s="16"/>
      <c r="H55" s="81">
        <v>0</v>
      </c>
      <c r="J55" s="81">
        <v>0</v>
      </c>
      <c r="K55" s="81">
        <v>0</v>
      </c>
      <c r="M55" s="80">
        <v>0</v>
      </c>
      <c r="N55" s="80">
        <v>0</v>
      </c>
    </row>
    <row r="56" spans="2:14">
      <c r="B56" t="s">
        <v>229</v>
      </c>
      <c r="C56" t="s">
        <v>229</v>
      </c>
      <c r="D56" s="16"/>
      <c r="E56" s="16"/>
      <c r="F56" t="s">
        <v>229</v>
      </c>
      <c r="G56" t="s">
        <v>229</v>
      </c>
      <c r="H56" s="77">
        <v>0</v>
      </c>
      <c r="I56" s="77">
        <v>0</v>
      </c>
      <c r="K56" s="77">
        <v>0</v>
      </c>
      <c r="L56" s="78">
        <v>0</v>
      </c>
      <c r="M56" s="78">
        <v>0</v>
      </c>
      <c r="N56" s="78">
        <v>0</v>
      </c>
    </row>
    <row r="57" spans="2:14">
      <c r="B57" s="79" t="s">
        <v>261</v>
      </c>
      <c r="D57" s="16"/>
      <c r="E57" s="16"/>
      <c r="F57" s="16"/>
      <c r="G57" s="16"/>
      <c r="H57" s="81">
        <v>19482</v>
      </c>
      <c r="J57" s="81">
        <v>0</v>
      </c>
      <c r="K57" s="81">
        <v>1585.474383</v>
      </c>
      <c r="M57" s="80">
        <v>1.04E-2</v>
      </c>
      <c r="N57" s="80">
        <v>4.7999999999999996E-3</v>
      </c>
    </row>
    <row r="58" spans="2:14">
      <c r="B58" t="s">
        <v>617</v>
      </c>
      <c r="C58" t="s">
        <v>618</v>
      </c>
      <c r="D58" t="s">
        <v>619</v>
      </c>
      <c r="E58" t="s">
        <v>593</v>
      </c>
      <c r="F58" t="s">
        <v>540</v>
      </c>
      <c r="G58" t="s">
        <v>106</v>
      </c>
      <c r="H58" s="77">
        <v>19482</v>
      </c>
      <c r="I58" s="77">
        <v>2199.5</v>
      </c>
      <c r="J58" s="77">
        <v>0</v>
      </c>
      <c r="K58" s="77">
        <v>1585.474383</v>
      </c>
      <c r="L58" s="78">
        <v>0</v>
      </c>
      <c r="M58" s="78">
        <v>1.04E-2</v>
      </c>
      <c r="N58" s="78">
        <v>4.7999999999999996E-3</v>
      </c>
    </row>
    <row r="59" spans="2:14">
      <c r="B59" s="79" t="s">
        <v>576</v>
      </c>
      <c r="D59" s="16"/>
      <c r="E59" s="16"/>
      <c r="F59" s="16"/>
      <c r="G59" s="16"/>
      <c r="H59" s="81">
        <v>0</v>
      </c>
      <c r="J59" s="81">
        <v>0</v>
      </c>
      <c r="K59" s="81">
        <v>0</v>
      </c>
      <c r="M59" s="80">
        <v>0</v>
      </c>
      <c r="N59" s="80">
        <v>0</v>
      </c>
    </row>
    <row r="60" spans="2:14">
      <c r="B60" t="s">
        <v>229</v>
      </c>
      <c r="C60" t="s">
        <v>229</v>
      </c>
      <c r="D60" s="16"/>
      <c r="E60" s="16"/>
      <c r="F60" t="s">
        <v>229</v>
      </c>
      <c r="G60" t="s">
        <v>229</v>
      </c>
      <c r="H60" s="77">
        <v>0</v>
      </c>
      <c r="I60" s="77">
        <v>0</v>
      </c>
      <c r="K60" s="77">
        <v>0</v>
      </c>
      <c r="L60" s="78">
        <v>0</v>
      </c>
      <c r="M60" s="78">
        <v>0</v>
      </c>
      <c r="N60" s="78">
        <v>0</v>
      </c>
    </row>
    <row r="61" spans="2:14">
      <c r="B61" t="s">
        <v>236</v>
      </c>
      <c r="D61" s="16"/>
      <c r="E61" s="16"/>
      <c r="F61" s="16"/>
      <c r="G61" s="16"/>
    </row>
    <row r="62" spans="2:14">
      <c r="B62" t="s">
        <v>253</v>
      </c>
      <c r="D62" s="16"/>
      <c r="E62" s="16"/>
      <c r="F62" s="16"/>
      <c r="G62" s="16"/>
    </row>
    <row r="63" spans="2:14">
      <c r="B63" t="s">
        <v>254</v>
      </c>
      <c r="D63" s="16"/>
      <c r="E63" s="16"/>
      <c r="F63" s="16"/>
      <c r="G63" s="16"/>
    </row>
    <row r="64" spans="2:14">
      <c r="B64" t="s">
        <v>255</v>
      </c>
      <c r="D64" s="16"/>
      <c r="E64" s="16"/>
      <c r="F64" s="16"/>
      <c r="G64" s="16"/>
    </row>
    <row r="65" spans="2:7">
      <c r="B65" t="s">
        <v>256</v>
      </c>
      <c r="D65" s="16"/>
      <c r="E65" s="16"/>
      <c r="F65" s="16"/>
      <c r="G65" s="16"/>
    </row>
    <row r="66" spans="2:7">
      <c r="D66" s="16"/>
      <c r="E66" s="16"/>
      <c r="F66" s="16"/>
      <c r="G66" s="16"/>
    </row>
    <row r="67" spans="2:7">
      <c r="D67" s="16"/>
      <c r="E67" s="16"/>
      <c r="F67" s="16"/>
      <c r="G67" s="16"/>
    </row>
    <row r="68" spans="2:7">
      <c r="D68" s="16"/>
      <c r="E68" s="16"/>
      <c r="F68" s="16"/>
      <c r="G68" s="16"/>
    </row>
    <row r="69" spans="2:7">
      <c r="D69" s="16"/>
      <c r="E69" s="16"/>
      <c r="F69" s="16"/>
      <c r="G69" s="16"/>
    </row>
    <row r="70" spans="2:7">
      <c r="D70" s="16"/>
      <c r="E70" s="16"/>
      <c r="F70" s="16"/>
      <c r="G70" s="16"/>
    </row>
    <row r="71" spans="2:7">
      <c r="D71" s="16"/>
      <c r="E71" s="16"/>
      <c r="F71" s="16"/>
      <c r="G71" s="16"/>
    </row>
    <row r="72" spans="2:7">
      <c r="D72" s="16"/>
      <c r="E72" s="16"/>
      <c r="F72" s="16"/>
      <c r="G72" s="16"/>
    </row>
    <row r="73" spans="2:7">
      <c r="D73" s="16"/>
      <c r="E73" s="16"/>
      <c r="F73" s="16"/>
      <c r="G73" s="16"/>
    </row>
    <row r="74" spans="2:7">
      <c r="D74" s="16"/>
      <c r="E74" s="16"/>
      <c r="F74" s="16"/>
      <c r="G74" s="16"/>
    </row>
    <row r="75" spans="2:7">
      <c r="D75" s="16"/>
      <c r="E75" s="16"/>
      <c r="F75" s="16"/>
      <c r="G75" s="16"/>
    </row>
    <row r="76" spans="2:7">
      <c r="D76" s="16"/>
      <c r="E76" s="16"/>
      <c r="F76" s="16"/>
      <c r="G76" s="16"/>
    </row>
    <row r="77" spans="2:7">
      <c r="D77" s="16"/>
      <c r="E77" s="16"/>
      <c r="F77" s="16"/>
      <c r="G77" s="16"/>
    </row>
    <row r="78" spans="2:7">
      <c r="D78" s="16"/>
      <c r="E78" s="16"/>
      <c r="F78" s="16"/>
      <c r="G78" s="16"/>
    </row>
    <row r="79" spans="2:7">
      <c r="D79" s="16"/>
      <c r="E79" s="16"/>
      <c r="F79" s="16"/>
      <c r="G79" s="16"/>
    </row>
    <row r="80" spans="2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2:65" ht="26.25" customHeight="1">
      <c r="B7" s="100" t="s">
        <v>93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467187.20000000001</v>
      </c>
      <c r="K11" s="7"/>
      <c r="L11" s="75">
        <v>5519.9983006656003</v>
      </c>
      <c r="M11" s="7"/>
      <c r="N11" s="76">
        <v>1</v>
      </c>
      <c r="O11" s="76">
        <v>1.67E-2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380640.82</v>
      </c>
      <c r="L12" s="81">
        <v>235.99730840000001</v>
      </c>
      <c r="N12" s="80">
        <v>4.2799999999999998E-2</v>
      </c>
      <c r="O12" s="80">
        <v>6.9999999999999999E-4</v>
      </c>
    </row>
    <row r="13" spans="2:65">
      <c r="B13" s="79" t="s">
        <v>620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229</v>
      </c>
      <c r="C14" t="s">
        <v>229</v>
      </c>
      <c r="D14" s="16"/>
      <c r="E14" s="16"/>
      <c r="F14" t="s">
        <v>229</v>
      </c>
      <c r="G14" t="s">
        <v>229</v>
      </c>
      <c r="I14" t="s">
        <v>229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621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229</v>
      </c>
      <c r="C16" t="s">
        <v>229</v>
      </c>
      <c r="D16" s="16"/>
      <c r="E16" s="16"/>
      <c r="F16" t="s">
        <v>229</v>
      </c>
      <c r="G16" t="s">
        <v>229</v>
      </c>
      <c r="I16" t="s">
        <v>229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380640.82</v>
      </c>
      <c r="L17" s="81">
        <v>235.99730840000001</v>
      </c>
      <c r="N17" s="80">
        <v>4.2799999999999998E-2</v>
      </c>
      <c r="O17" s="80">
        <v>6.9999999999999999E-4</v>
      </c>
    </row>
    <row r="18" spans="2:15">
      <c r="B18" t="s">
        <v>622</v>
      </c>
      <c r="C18" t="s">
        <v>623</v>
      </c>
      <c r="D18" t="s">
        <v>100</v>
      </c>
      <c r="E18" t="s">
        <v>624</v>
      </c>
      <c r="F18" t="s">
        <v>540</v>
      </c>
      <c r="G18" t="s">
        <v>625</v>
      </c>
      <c r="H18" t="s">
        <v>210</v>
      </c>
      <c r="I18" t="s">
        <v>102</v>
      </c>
      <c r="J18" s="77">
        <v>380640.82</v>
      </c>
      <c r="K18" s="77">
        <v>62</v>
      </c>
      <c r="L18" s="77">
        <v>235.99730840000001</v>
      </c>
      <c r="M18" s="78">
        <v>1.1000000000000001E-3</v>
      </c>
      <c r="N18" s="78">
        <v>4.2799999999999998E-2</v>
      </c>
      <c r="O18" s="78">
        <v>6.9999999999999999E-4</v>
      </c>
    </row>
    <row r="19" spans="2:15">
      <c r="B19" s="79" t="s">
        <v>261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229</v>
      </c>
      <c r="C20" t="s">
        <v>229</v>
      </c>
      <c r="D20" s="16"/>
      <c r="E20" s="16"/>
      <c r="F20" t="s">
        <v>229</v>
      </c>
      <c r="G20" t="s">
        <v>229</v>
      </c>
      <c r="I20" t="s">
        <v>229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234</v>
      </c>
      <c r="C21" s="16"/>
      <c r="D21" s="16"/>
      <c r="E21" s="16"/>
      <c r="J21" s="81">
        <v>86546.38</v>
      </c>
      <c r="L21" s="81">
        <v>5284.0009922656</v>
      </c>
      <c r="N21" s="80">
        <v>0.95720000000000005</v>
      </c>
      <c r="O21" s="80">
        <v>1.6E-2</v>
      </c>
    </row>
    <row r="22" spans="2:15">
      <c r="B22" s="79" t="s">
        <v>620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229</v>
      </c>
      <c r="C23" t="s">
        <v>229</v>
      </c>
      <c r="D23" s="16"/>
      <c r="E23" s="16"/>
      <c r="F23" t="s">
        <v>229</v>
      </c>
      <c r="G23" t="s">
        <v>229</v>
      </c>
      <c r="I23" t="s">
        <v>229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621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229</v>
      </c>
      <c r="C25" t="s">
        <v>229</v>
      </c>
      <c r="D25" s="16"/>
      <c r="E25" s="16"/>
      <c r="F25" t="s">
        <v>229</v>
      </c>
      <c r="G25" t="s">
        <v>229</v>
      </c>
      <c r="I25" t="s">
        <v>229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86546.38</v>
      </c>
      <c r="L26" s="81">
        <v>5284.0009922656</v>
      </c>
      <c r="N26" s="80">
        <v>0.95720000000000005</v>
      </c>
      <c r="O26" s="80">
        <v>1.6E-2</v>
      </c>
    </row>
    <row r="27" spans="2:15">
      <c r="B27" t="s">
        <v>626</v>
      </c>
      <c r="C27" t="s">
        <v>627</v>
      </c>
      <c r="D27" t="s">
        <v>123</v>
      </c>
      <c r="E27" t="s">
        <v>628</v>
      </c>
      <c r="F27" t="s">
        <v>540</v>
      </c>
      <c r="G27" t="s">
        <v>229</v>
      </c>
      <c r="H27" t="s">
        <v>629</v>
      </c>
      <c r="I27" t="s">
        <v>106</v>
      </c>
      <c r="J27" s="77">
        <v>1122</v>
      </c>
      <c r="K27" s="77">
        <v>19790</v>
      </c>
      <c r="L27" s="77">
        <v>821.56205999999997</v>
      </c>
      <c r="M27" s="78">
        <v>0</v>
      </c>
      <c r="N27" s="78">
        <v>0.14879999999999999</v>
      </c>
      <c r="O27" s="78">
        <v>2.5000000000000001E-3</v>
      </c>
    </row>
    <row r="28" spans="2:15">
      <c r="B28" t="s">
        <v>630</v>
      </c>
      <c r="C28" t="s">
        <v>631</v>
      </c>
      <c r="D28" t="s">
        <v>123</v>
      </c>
      <c r="E28" t="s">
        <v>632</v>
      </c>
      <c r="F28" t="s">
        <v>540</v>
      </c>
      <c r="G28" t="s">
        <v>229</v>
      </c>
      <c r="H28" t="s">
        <v>629</v>
      </c>
      <c r="I28" t="s">
        <v>106</v>
      </c>
      <c r="J28" s="77">
        <v>1576</v>
      </c>
      <c r="K28" s="77">
        <v>18122.5</v>
      </c>
      <c r="L28" s="77">
        <v>1056.7592199999999</v>
      </c>
      <c r="M28" s="78">
        <v>0</v>
      </c>
      <c r="N28" s="78">
        <v>0.19139999999999999</v>
      </c>
      <c r="O28" s="78">
        <v>3.2000000000000002E-3</v>
      </c>
    </row>
    <row r="29" spans="2:15">
      <c r="B29" t="s">
        <v>633</v>
      </c>
      <c r="C29" t="s">
        <v>634</v>
      </c>
      <c r="D29" t="s">
        <v>123</v>
      </c>
      <c r="E29" t="s">
        <v>635</v>
      </c>
      <c r="F29" t="s">
        <v>540</v>
      </c>
      <c r="G29" t="s">
        <v>229</v>
      </c>
      <c r="H29" t="s">
        <v>629</v>
      </c>
      <c r="I29" t="s">
        <v>106</v>
      </c>
      <c r="J29" s="77">
        <v>83848.38</v>
      </c>
      <c r="K29" s="77">
        <v>1097.76</v>
      </c>
      <c r="L29" s="77">
        <v>3405.6797122655998</v>
      </c>
      <c r="M29" s="78">
        <v>0</v>
      </c>
      <c r="N29" s="78">
        <v>0.61699999999999999</v>
      </c>
      <c r="O29" s="78">
        <v>1.03E-2</v>
      </c>
    </row>
    <row r="30" spans="2:15">
      <c r="B30" s="79" t="s">
        <v>261</v>
      </c>
      <c r="C30" s="16"/>
      <c r="D30" s="16"/>
      <c r="E30" s="16"/>
      <c r="J30" s="81">
        <v>0</v>
      </c>
      <c r="L30" s="81">
        <v>0</v>
      </c>
      <c r="N30" s="80">
        <v>0</v>
      </c>
      <c r="O30" s="80">
        <v>0</v>
      </c>
    </row>
    <row r="31" spans="2:15">
      <c r="B31" t="s">
        <v>229</v>
      </c>
      <c r="C31" t="s">
        <v>229</v>
      </c>
      <c r="D31" s="16"/>
      <c r="E31" s="16"/>
      <c r="F31" t="s">
        <v>229</v>
      </c>
      <c r="G31" t="s">
        <v>229</v>
      </c>
      <c r="I31" t="s">
        <v>229</v>
      </c>
      <c r="J31" s="77">
        <v>0</v>
      </c>
      <c r="K31" s="77">
        <v>0</v>
      </c>
      <c r="L31" s="77">
        <v>0</v>
      </c>
      <c r="M31" s="78">
        <v>0</v>
      </c>
      <c r="N31" s="78">
        <v>0</v>
      </c>
      <c r="O31" s="78">
        <v>0</v>
      </c>
    </row>
    <row r="32" spans="2:15">
      <c r="B32" t="s">
        <v>236</v>
      </c>
      <c r="C32" s="16"/>
      <c r="D32" s="16"/>
      <c r="E32" s="16"/>
    </row>
    <row r="33" spans="2:5">
      <c r="B33" t="s">
        <v>253</v>
      </c>
      <c r="C33" s="16"/>
      <c r="D33" s="16"/>
      <c r="E33" s="16"/>
    </row>
    <row r="34" spans="2:5">
      <c r="B34" t="s">
        <v>254</v>
      </c>
      <c r="C34" s="16"/>
      <c r="D34" s="16"/>
      <c r="E34" s="16"/>
    </row>
    <row r="35" spans="2:5">
      <c r="B35" t="s">
        <v>255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0" ht="26.25" customHeight="1">
      <c r="B7" s="100" t="s">
        <v>95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531445</v>
      </c>
      <c r="H11" s="7"/>
      <c r="I11" s="75">
        <v>234.591162</v>
      </c>
      <c r="J11" s="25"/>
      <c r="K11" s="76">
        <v>1</v>
      </c>
      <c r="L11" s="76">
        <v>6.9999999999999999E-4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531445</v>
      </c>
      <c r="I12" s="81">
        <v>234.591162</v>
      </c>
      <c r="K12" s="80">
        <v>1</v>
      </c>
      <c r="L12" s="80">
        <v>6.9999999999999999E-4</v>
      </c>
    </row>
    <row r="13" spans="2:60">
      <c r="B13" s="79" t="s">
        <v>636</v>
      </c>
      <c r="D13" s="16"/>
      <c r="E13" s="16"/>
      <c r="G13" s="81">
        <v>531445</v>
      </c>
      <c r="I13" s="81">
        <v>234.591162</v>
      </c>
      <c r="K13" s="80">
        <v>1</v>
      </c>
      <c r="L13" s="80">
        <v>6.9999999999999999E-4</v>
      </c>
    </row>
    <row r="14" spans="2:60">
      <c r="B14" t="s">
        <v>637</v>
      </c>
      <c r="C14" t="s">
        <v>638</v>
      </c>
      <c r="D14" t="s">
        <v>100</v>
      </c>
      <c r="E14" t="s">
        <v>639</v>
      </c>
      <c r="F14" t="s">
        <v>106</v>
      </c>
      <c r="G14" s="77">
        <v>88800</v>
      </c>
      <c r="H14" s="77">
        <v>54</v>
      </c>
      <c r="I14" s="77">
        <v>47.951999999999998</v>
      </c>
      <c r="J14" s="78">
        <v>1.7000000000000001E-2</v>
      </c>
      <c r="K14" s="78">
        <v>0.2044</v>
      </c>
      <c r="L14" s="78">
        <v>1E-4</v>
      </c>
    </row>
    <row r="15" spans="2:60">
      <c r="B15" t="s">
        <v>640</v>
      </c>
      <c r="C15" t="s">
        <v>641</v>
      </c>
      <c r="D15" t="s">
        <v>100</v>
      </c>
      <c r="E15" t="s">
        <v>307</v>
      </c>
      <c r="F15" t="s">
        <v>102</v>
      </c>
      <c r="G15" s="77">
        <v>10500</v>
      </c>
      <c r="H15" s="77">
        <v>1500</v>
      </c>
      <c r="I15" s="77">
        <v>157.5</v>
      </c>
      <c r="J15" s="78">
        <v>5.3E-3</v>
      </c>
      <c r="K15" s="78">
        <v>0.6714</v>
      </c>
      <c r="L15" s="78">
        <v>5.0000000000000001E-4</v>
      </c>
    </row>
    <row r="16" spans="2:60">
      <c r="B16" t="s">
        <v>642</v>
      </c>
      <c r="C16" t="s">
        <v>643</v>
      </c>
      <c r="D16" t="s">
        <v>100</v>
      </c>
      <c r="E16" t="s">
        <v>451</v>
      </c>
      <c r="F16" t="s">
        <v>106</v>
      </c>
      <c r="G16" s="77">
        <v>20200</v>
      </c>
      <c r="H16" s="77">
        <v>2.2999999999999998</v>
      </c>
      <c r="I16" s="77">
        <v>0.46460000000000001</v>
      </c>
      <c r="J16" s="78">
        <v>5.7999999999999996E-3</v>
      </c>
      <c r="K16" s="78">
        <v>2E-3</v>
      </c>
      <c r="L16" s="78">
        <v>0</v>
      </c>
    </row>
    <row r="17" spans="2:12">
      <c r="B17" t="s">
        <v>644</v>
      </c>
      <c r="C17" t="s">
        <v>645</v>
      </c>
      <c r="D17" t="s">
        <v>100</v>
      </c>
      <c r="E17" t="s">
        <v>646</v>
      </c>
      <c r="F17" t="s">
        <v>102</v>
      </c>
      <c r="G17" s="77">
        <v>24350</v>
      </c>
      <c r="H17" s="77">
        <v>2.2000000000000002</v>
      </c>
      <c r="I17" s="77">
        <v>0.53569999999999995</v>
      </c>
      <c r="J17" s="78">
        <v>2.4799999999999999E-2</v>
      </c>
      <c r="K17" s="78">
        <v>2.3E-3</v>
      </c>
      <c r="L17" s="78">
        <v>0</v>
      </c>
    </row>
    <row r="18" spans="2:12">
      <c r="B18" t="s">
        <v>647</v>
      </c>
      <c r="C18" t="s">
        <v>648</v>
      </c>
      <c r="D18" t="s">
        <v>100</v>
      </c>
      <c r="E18" t="s">
        <v>129</v>
      </c>
      <c r="F18" t="s">
        <v>106</v>
      </c>
      <c r="G18" s="77">
        <v>379108</v>
      </c>
      <c r="H18" s="77">
        <v>7.4</v>
      </c>
      <c r="I18" s="77">
        <v>28.053992000000001</v>
      </c>
      <c r="J18" s="78">
        <v>2.53E-2</v>
      </c>
      <c r="K18" s="78">
        <v>0.1196</v>
      </c>
      <c r="L18" s="78">
        <v>1E-4</v>
      </c>
    </row>
    <row r="19" spans="2:12">
      <c r="B19" t="s">
        <v>649</v>
      </c>
      <c r="C19" t="s">
        <v>650</v>
      </c>
      <c r="D19" t="s">
        <v>100</v>
      </c>
      <c r="E19" t="s">
        <v>129</v>
      </c>
      <c r="F19" t="s">
        <v>102</v>
      </c>
      <c r="G19" s="77">
        <v>8487</v>
      </c>
      <c r="H19" s="77">
        <v>1</v>
      </c>
      <c r="I19" s="77">
        <v>8.4870000000000001E-2</v>
      </c>
      <c r="J19" s="78">
        <v>1.1599999999999999E-2</v>
      </c>
      <c r="K19" s="78">
        <v>4.0000000000000002E-4</v>
      </c>
      <c r="L19" s="78">
        <v>0</v>
      </c>
    </row>
    <row r="20" spans="2:12">
      <c r="B20" s="79" t="s">
        <v>234</v>
      </c>
      <c r="D20" s="16"/>
      <c r="E20" s="16"/>
      <c r="G20" s="81">
        <v>0</v>
      </c>
      <c r="I20" s="81">
        <v>0</v>
      </c>
      <c r="K20" s="80">
        <v>0</v>
      </c>
      <c r="L20" s="80">
        <v>0</v>
      </c>
    </row>
    <row r="21" spans="2:12">
      <c r="B21" s="79" t="s">
        <v>651</v>
      </c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229</v>
      </c>
      <c r="C22" t="s">
        <v>229</v>
      </c>
      <c r="D22" s="16"/>
      <c r="E22" t="s">
        <v>229</v>
      </c>
      <c r="F22" t="s">
        <v>229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t="s">
        <v>236</v>
      </c>
      <c r="D23" s="16"/>
      <c r="E23" s="16"/>
    </row>
    <row r="24" spans="2:12">
      <c r="B24" t="s">
        <v>253</v>
      </c>
      <c r="D24" s="16"/>
      <c r="E24" s="16"/>
    </row>
    <row r="25" spans="2:12">
      <c r="B25" t="s">
        <v>254</v>
      </c>
      <c r="D25" s="16"/>
      <c r="E25" s="16"/>
    </row>
    <row r="26" spans="2:12">
      <c r="B26" t="s">
        <v>255</v>
      </c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F43ADBC-006D-4D49-BDD0-4E8D5BC18FF6}"/>
</file>

<file path=customXml/itemProps2.xml><?xml version="1.0" encoding="utf-8"?>
<ds:datastoreItem xmlns:ds="http://schemas.openxmlformats.org/officeDocument/2006/customXml" ds:itemID="{F8152B08-84BB-4509-B4DD-E81185ABDBA8}"/>
</file>

<file path=customXml/itemProps3.xml><?xml version="1.0" encoding="utf-8"?>
<ds:datastoreItem xmlns:ds="http://schemas.openxmlformats.org/officeDocument/2006/customXml" ds:itemID="{DA299B70-18E2-4C09-B8C6-CE0F1046C5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2023-07-16T04:23:20Z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