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23" i="16" l="1"/>
  <c r="C43" i="1" l="1"/>
  <c r="C20" i="27" l="1"/>
  <c r="C12" i="27"/>
  <c r="C11" i="27" s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9" i="2" s="1"/>
  <c r="C11" i="1"/>
  <c r="K39" i="2"/>
  <c r="L38" i="2"/>
  <c r="K38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L37" i="2" l="1"/>
</calcChain>
</file>

<file path=xl/sharedStrings.xml><?xml version="1.0" encoding="utf-8"?>
<sst xmlns="http://schemas.openxmlformats.org/spreadsheetml/2006/main" count="3536" uniqueCount="852">
  <si>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</si>
  <si>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</si>
  <si>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</si>
  <si>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</si>
  <si>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</si>
  <si>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</si>
  <si>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</si>
  <si>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</si>
  <si>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</si>
  <si>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</si>
  <si>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</si>
  <si>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</si>
  <si>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</si>
  <si>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</si>
  <si>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</si>
  <si>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</si>
  <si>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</si>
  <si>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</si>
  <si>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</si>
  <si>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</si>
  <si>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</si>
  <si>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</si>
  <si>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</si>
  <si>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</si>
  <si>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</si>
  <si>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</si>
  <si>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</si>
  <si>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</si>
  <si>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</si>
  <si>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</si>
  <si>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</si>
  <si>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</si>
  <si>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</si>
  <si>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</si>
  <si>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</si>
  <si>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</si>
  <si>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</si>
  <si>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</si>
  <si>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</si>
  <si>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</si>
  <si>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</si>
  <si>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</si>
  <si>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</si>
  <si>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</si>
  <si>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</si>
  <si>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</si>
  <si>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</si>
  <si>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</si>
  <si>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</si>
  <si>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</si>
  <si>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</si>
  <si>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</si>
  <si>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</si>
  <si>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</si>
  <si>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</si>
  <si>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</si>
  <si>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</si>
  <si>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</si>
  <si>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</si>
  <si>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</si>
  <si>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</si>
  <si>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</si>
  <si>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</si>
  <si>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</si>
  <si>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</si>
  <si>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</si>
  <si>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</si>
  <si>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</si>
  <si>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</si>
  <si>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</si>
  <si>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</si>
  <si>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</si>
  <si>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</si>
  <si>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</si>
  <si>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</si>
  <si>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</si>
  <si>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</si>
  <si>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</si>
  <si>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</si>
  <si>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</si>
  <si>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</si>
  <si>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</si>
  <si>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</si>
  <si>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</si>
  <si>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</si>
  <si>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</si>
  <si>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</si>
  <si>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</si>
  <si>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</si>
  <si>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</si>
  <si>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</si>
  <si>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</si>
  <si>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</si>
  <si>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</si>
  <si>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</si>
  <si>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</si>
  <si>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</si>
  <si>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</si>
  <si>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</si>
  <si>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</si>
  <si>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</si>
  <si>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</si>
  <si>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</si>
  <si>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</si>
  <si>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</si>
  <si>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</si>
  <si>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</si>
  <si>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</si>
  <si>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</si>
  <si>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</si>
  <si>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</si>
  <si>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</si>
  <si>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</si>
  <si>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</si>
  <si>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</si>
  <si>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</si>
  <si>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</si>
  <si>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</si>
  <si>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</si>
  <si>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</si>
  <si>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</si>
  <si>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</si>
  <si>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</si>
  <si>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</si>
  <si>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</si>
  <si>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</si>
  <si>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</si>
  <si>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</si>
  <si>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</si>
  <si>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</si>
  <si>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</si>
  <si>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</si>
  <si>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</si>
  <si>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</si>
  <si>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</si>
  <si>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</si>
  <si>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</si>
  <si>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</si>
  <si>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</si>
  <si>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</si>
  <si>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</si>
  <si>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</si>
  <si>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</si>
  <si>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</si>
  <si>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</si>
  <si>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</si>
  <si>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</si>
  <si>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</si>
  <si>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</si>
  <si>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</si>
  <si>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</si>
  <si>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</si>
  <si>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</si>
  <si>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</si>
  <si>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</si>
  <si>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</si>
  <si>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</si>
  <si>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</si>
  <si>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</si>
  <si>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</si>
  <si>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</si>
  <si>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</si>
  <si>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</si>
  <si>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</si>
  <si>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</si>
  <si>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</si>
  <si>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</si>
  <si>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</si>
  <si>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</si>
  <si>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</si>
  <si>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</si>
  <si>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</si>
  <si>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</si>
  <si>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</si>
  <si>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</si>
  <si>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</si>
  <si>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</si>
  <si>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</si>
  <si>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</si>
  <si>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</si>
  <si>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</si>
  <si>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</si>
  <si>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</si>
  <si>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</si>
  <si>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</si>
  <si>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</si>
  <si>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</si>
  <si>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</si>
  <si>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</si>
  <si>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</si>
  <si>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</si>
  <si>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</si>
  <si>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</si>
  <si>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</si>
  <si>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</si>
  <si>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</si>
  <si>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</si>
  <si>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</si>
  <si>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</si>
  <si>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</si>
  <si>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</si>
  <si>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</si>
  <si>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</si>
  <si>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</si>
  <si>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</si>
  <si>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</si>
  <si>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</si>
  <si>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</si>
  <si>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</si>
  <si>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</si>
  <si>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</si>
  <si>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</si>
  <si>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</si>
  <si>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</si>
  <si>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</si>
  <si>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</si>
  <si>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</si>
  <si>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</si>
  <si>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</si>
  <si>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</si>
  <si>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</si>
  <si>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</si>
  <si>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</si>
  <si>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</si>
  <si>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</si>
  <si>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</si>
  <si>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</si>
  <si>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</si>
  <si>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</si>
  <si>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</si>
  <si>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</si>
  <si>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</si>
  <si>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</si>
  <si>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</si>
  <si>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</si>
  <si>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</si>
  <si>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</si>
  <si>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</si>
  <si>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</si>
  <si>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</si>
  <si>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</si>
  <si>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</si>
  <si>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</si>
  <si>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</si>
  <si>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</si>
  <si>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</si>
  <si>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</si>
  <si>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</si>
  <si>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</si>
  <si>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</si>
  <si>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</si>
  <si>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</si>
  <si>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</si>
  <si>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</si>
  <si>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</si>
  <si>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</si>
  <si>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</si>
  <si>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</si>
  <si>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</si>
  <si>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</si>
  <si>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</si>
  <si>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</si>
  <si>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</si>
  <si>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</si>
  <si>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</si>
  <si>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</si>
  <si>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</si>
  <si>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</si>
  <si>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</si>
  <si>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</si>
  <si>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</si>
  <si>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</si>
  <si>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</si>
  <si>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</si>
  <si>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 זכויות 2- שיכון ובינוי</t>
  </si>
  <si>
    <t>1187095</t>
  </si>
  <si>
    <t>520036104</t>
  </si>
  <si>
    <t>בנייה</t>
  </si>
  <si>
    <t>שיכון ובינוי- שיכון ובינוי</t>
  </si>
  <si>
    <t>1081942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</si>
  <si>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</si>
  <si>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</si>
  <si>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</si>
  <si>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</si>
  <si>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</si>
  <si>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</si>
  <si>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</si>
  <si>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</si>
  <si>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</si>
  <si>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</si>
  <si>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</si>
  <si>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</si>
  <si>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</si>
  <si>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</si>
  <si>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</si>
  <si>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</si>
  <si>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</si>
  <si>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</si>
  <si>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</si>
  <si>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</si>
  <si>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</si>
  <si>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</si>
  <si>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</si>
  <si>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</si>
  <si>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</si>
  <si>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1635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</si>
  <si>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</si>
  <si>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</si>
  <si>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</si>
  <si>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</si>
  <si>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</si>
  <si>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</si>
  <si>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</si>
  <si>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</si>
  <si>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</si>
  <si>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</si>
  <si>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</si>
  <si>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</si>
  <si>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</si>
  <si>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</si>
  <si>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</si>
  <si>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</si>
  <si>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</si>
  <si>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</si>
  <si>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</si>
  <si>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</si>
  <si>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</si>
  <si>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</si>
  <si>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</si>
  <si>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</si>
  <si>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</si>
  <si>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</si>
  <si>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</si>
  <si>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</si>
  <si>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</si>
  <si>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</si>
  <si>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</si>
  <si>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</si>
  <si>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</si>
  <si>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</si>
  <si>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</si>
  <si>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</si>
  <si>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</si>
  <si>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</si>
  <si>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</si>
  <si>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</si>
  <si>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</si>
  <si>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</si>
  <si>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</si>
  <si>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</si>
  <si>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</si>
  <si>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</si>
  <si>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</si>
  <si>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</si>
  <si>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</si>
  <si>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</si>
  <si>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</si>
  <si>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</si>
  <si>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</si>
  <si>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</si>
  <si>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</si>
  <si>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</si>
  <si>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בזן (בתי זיקוק)</t>
  </si>
  <si>
    <t>2590248</t>
  </si>
  <si>
    <t>520036658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</si>
  <si>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</si>
  <si>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</si>
  <si>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</si>
  <si>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</si>
  <si>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</si>
  <si>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</si>
  <si>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</si>
  <si>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</si>
  <si>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</si>
  <si>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</si>
  <si>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</si>
  <si>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</si>
  <si>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</si>
  <si>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</si>
  <si>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</si>
  <si>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</si>
  <si>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</si>
  <si>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</si>
  <si>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</si>
  <si>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</si>
  <si>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</si>
  <si>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</si>
  <si>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</si>
  <si>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</si>
  <si>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</si>
  <si>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</si>
  <si>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</si>
  <si>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</si>
  <si>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</si>
  <si>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</si>
  <si>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נאוויטס פטר יהש- נאוויטס פטרו</t>
  </si>
  <si>
    <t>1141969</t>
  </si>
  <si>
    <t>550263107</t>
  </si>
  <si>
    <t>חיפושי נפט וגז</t>
  </si>
  <si>
    <t>פולירם- פולירם</t>
  </si>
  <si>
    <t>1170216</t>
  </si>
  <si>
    <t>515251593</t>
  </si>
  <si>
    <t>קמטק- קמטק</t>
  </si>
  <si>
    <t>1095264</t>
  </si>
  <si>
    <t>511235434</t>
  </si>
  <si>
    <t>פתאל החזקות- פתאל החזקות</t>
  </si>
  <si>
    <t>1143429</t>
  </si>
  <si>
    <t>512607888</t>
  </si>
  <si>
    <t>מלונאות ותיירות</t>
  </si>
  <si>
    <t>דלק רכב- דלק רכב</t>
  </si>
  <si>
    <t>829010</t>
  </si>
  <si>
    <t>520033291</t>
  </si>
  <si>
    <t>מסחר</t>
  </si>
  <si>
    <t>נטו מלינדה 1- נטו מלינדה</t>
  </si>
  <si>
    <t>1105097</t>
  </si>
  <si>
    <t>511725459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</si>
  <si>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</si>
  <si>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</si>
  <si>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</si>
  <si>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</si>
  <si>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</si>
  <si>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</si>
  <si>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</si>
  <si>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נדלן מניב בחו"ל</t>
  </si>
  <si>
    <t>ג'י סיטי- ג'י סיטי</t>
  </si>
  <si>
    <t>126011</t>
  </si>
  <si>
    <t>520033234</t>
  </si>
  <si>
    <t>סאמיט- סאמיט</t>
  </si>
  <si>
    <t>1081686</t>
  </si>
  <si>
    <t>520043720</t>
  </si>
  <si>
    <t>מגה אור- מגה אור</t>
  </si>
  <si>
    <t>1104488</t>
  </si>
  <si>
    <t>513257873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</si>
  <si>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</si>
  <si>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</si>
  <si>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</si>
  <si>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</si>
  <si>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</si>
  <si>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</si>
  <si>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</si>
  <si>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</si>
  <si>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</si>
  <si>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</si>
  <si>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</si>
  <si>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</si>
  <si>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</si>
  <si>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</si>
  <si>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</si>
  <si>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</si>
  <si>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</si>
  <si>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</si>
  <si>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</si>
  <si>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</si>
  <si>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שרותים</t>
  </si>
  <si>
    <t>אלטשולר פיננסים- אלטשולר שחם פיננסים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</si>
  <si>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</si>
  <si>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</si>
  <si>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</si>
  <si>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</si>
  <si>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</si>
  <si>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</si>
  <si>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</si>
  <si>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</si>
  <si>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</si>
  <si>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</si>
  <si>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</si>
  <si>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</si>
  <si>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פרטנר- פרטנר</t>
  </si>
  <si>
    <t>1083484</t>
  </si>
  <si>
    <t>520044314</t>
  </si>
  <si>
    <t>סה"כ מניות היתר</t>
  </si>
  <si>
    <t>אימאג'סט- אימאג'סט אינטרנשיונל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</si>
  <si>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</si>
  <si>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</si>
  <si>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</si>
  <si>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</si>
  <si>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</si>
  <si>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</si>
  <si>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</si>
  <si>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</si>
  <si>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</si>
  <si>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</si>
  <si>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</si>
  <si>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</si>
  <si>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</si>
  <si>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</si>
  <si>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</si>
  <si>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גלוברנדס- גלוברנדס גרופ</t>
  </si>
  <si>
    <t>1147487</t>
  </si>
  <si>
    <t>515809499</t>
  </si>
  <si>
    <t>מגוריט- מגוריט</t>
  </si>
  <si>
    <t>1139195</t>
  </si>
  <si>
    <t>515434074</t>
  </si>
  <si>
    <t>רני צים- רני צים</t>
  </si>
  <si>
    <t>1143619</t>
  </si>
  <si>
    <t>514353671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</si>
  <si>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</si>
  <si>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</si>
  <si>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</si>
  <si>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</si>
  <si>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</si>
  <si>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</si>
  <si>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</si>
  <si>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אוריין- אוריין</t>
  </si>
  <si>
    <t>1103506</t>
  </si>
  <si>
    <t>511068256</t>
  </si>
  <si>
    <t>סיפיה וויז'ן- סיפיה ווז'ן</t>
  </si>
  <si>
    <t>1181932</t>
  </si>
  <si>
    <t>513476010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</si>
  <si>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</si>
  <si>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</si>
  <si>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</si>
  <si>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</si>
  <si>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</si>
  <si>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</si>
  <si>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</si>
  <si>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</si>
  <si>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</si>
  <si>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</si>
  <si>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</si>
  <si>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</si>
  <si>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ZIM INTEGRATED- ZIM</t>
  </si>
  <si>
    <t>IL0065100930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</si>
  <si>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</si>
  <si>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</si>
  <si>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</si>
  <si>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</si>
  <si>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</si>
  <si>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</si>
  <si>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</si>
  <si>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</si>
  <si>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</si>
  <si>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</si>
  <si>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</si>
  <si>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</si>
  <si>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</si>
  <si>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</si>
  <si>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</si>
  <si>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</si>
  <si>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</si>
  <si>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</si>
  <si>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</si>
  <si>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</si>
  <si>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</si>
  <si>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</si>
  <si>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</si>
  <si>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</si>
  <si>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</si>
  <si>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</si>
  <si>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</si>
  <si>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</si>
  <si>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</si>
  <si>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</si>
  <si>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Semiconductors &amp; Semicon Equip</t>
  </si>
  <si>
    <t>AMAZON-AMZN COM</t>
  </si>
  <si>
    <t>US0231351067</t>
  </si>
  <si>
    <t>4865</t>
  </si>
  <si>
    <t>MSFT -  MICROSOFT- MICROSOFT</t>
  </si>
  <si>
    <t>us5949181045</t>
  </si>
  <si>
    <t>5083</t>
  </si>
  <si>
    <t>סה"כ שמחקות מדדי מניות בישראל</t>
  </si>
  <si>
    <t>MTF סל (4A) ת"א-בנייה- מגדל קרנות נאמנות</t>
  </si>
  <si>
    <t>1165653</t>
  </si>
  <si>
    <t>511303661</t>
  </si>
  <si>
    <t>מניות</t>
  </si>
  <si>
    <t>תכלית סל (4A) ת"א בנקים- מיטב קרנות נאמנות</t>
  </si>
  <si>
    <t>1143726</t>
  </si>
  <si>
    <t>513534974</t>
  </si>
  <si>
    <t>קסם 4A) ETF) ת"א SME60- קסם קרנות נאמנות</t>
  </si>
  <si>
    <t>1146539</t>
  </si>
  <si>
    <t>510938608</t>
  </si>
  <si>
    <t>קסם ETF ביטוח מניות והמירים- קסם קרנות נאמנות</t>
  </si>
  <si>
    <t>1146125</t>
  </si>
  <si>
    <t>סה"כ שמחקות מדדי מניות בחו"ל</t>
  </si>
  <si>
    <t>הראל NASDAQ100</t>
  </si>
  <si>
    <t>1149038</t>
  </si>
  <si>
    <t>511776783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</si>
  <si>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</si>
  <si>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</si>
  <si>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</si>
  <si>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</si>
  <si>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</si>
  <si>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</si>
  <si>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</si>
  <si>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</si>
  <si>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</si>
  <si>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</si>
  <si>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</si>
  <si>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</si>
  <si>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</si>
  <si>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</si>
  <si>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</si>
  <si>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</si>
  <si>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FTSE CHINA 50 (D4) ETF קסם- קסם קרנות נאמנות</t>
  </si>
  <si>
    <t>1146521</t>
  </si>
  <si>
    <t>קסם NASDAQ100</t>
  </si>
  <si>
    <t>1146505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</si>
  <si>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</si>
  <si>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</si>
  <si>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</si>
  <si>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</si>
  <si>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</si>
  <si>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</si>
  <si>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</si>
  <si>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</si>
  <si>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</si>
  <si>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</si>
  <si>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FWB</t>
  </si>
  <si>
    <t>4601</t>
  </si>
  <si>
    <t>FXI - CHINA 50- ISHARES</t>
  </si>
  <si>
    <t>US4642871846</t>
  </si>
  <si>
    <t>ISHARE JAPAN EWJ- ISHARES</t>
  </si>
  <si>
    <t>US46434G8226</t>
  </si>
  <si>
    <t>ISHARES S&amp;P 500- ISHARES</t>
  </si>
  <si>
    <t>US4642872000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</si>
  <si>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</si>
  <si>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</si>
  <si>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</si>
  <si>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</si>
  <si>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</si>
  <si>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</si>
  <si>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</si>
  <si>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</si>
  <si>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</si>
  <si>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</si>
  <si>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</si>
  <si>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</si>
  <si>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</si>
  <si>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</si>
  <si>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</si>
  <si>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</si>
  <si>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SMH US-VANECK VECTORS</t>
  </si>
  <si>
    <t>US92189F6768</t>
  </si>
  <si>
    <t>4816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</si>
  <si>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</si>
  <si>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</si>
  <si>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</si>
  <si>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</si>
  <si>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</si>
  <si>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</si>
  <si>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</si>
  <si>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</si>
  <si>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</si>
  <si>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</si>
  <si>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</si>
  <si>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</si>
  <si>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</si>
  <si>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</si>
  <si>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</si>
  <si>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</si>
  <si>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</si>
  <si>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</si>
  <si>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</si>
  <si>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</si>
  <si>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</si>
  <si>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</si>
  <si>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</si>
  <si>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</si>
  <si>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סיפיה אופציה 1 18/11/24- סיפיה ווז'ן</t>
  </si>
  <si>
    <t>1182005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</si>
  <si>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</si>
  <si>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</si>
  <si>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</si>
  <si>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</si>
  <si>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</si>
  <si>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</si>
  <si>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PUT 3400 15/07/2022</t>
  </si>
  <si>
    <t>BBG015HCJBN2</t>
  </si>
  <si>
    <t>Other</t>
  </si>
  <si>
    <t>SPXW PUT 3600 15/07/2022</t>
  </si>
  <si>
    <t>BBG015HCJC50</t>
  </si>
  <si>
    <t>סה"כ מטבע</t>
  </si>
  <si>
    <t>סה"כ סחורות</t>
  </si>
  <si>
    <t>DAX - DFWU2 - 16/09/2022</t>
  </si>
  <si>
    <t>DE000C6JGFD4</t>
  </si>
  <si>
    <t>EURO STOXX 50 - VGU2 - 16/09/2022</t>
  </si>
  <si>
    <t>DE000C5SKSC4</t>
  </si>
  <si>
    <t>FUT VAL EUR HSBC - רוו"ה מחוזים</t>
  </si>
  <si>
    <t>333740</t>
  </si>
  <si>
    <t>FUT VAL USD - רוו"ה מחוזים</t>
  </si>
  <si>
    <t>415349</t>
  </si>
  <si>
    <t>NASDAQ 100 MINI - NQU2 - 16/09/2022</t>
  </si>
  <si>
    <t>BBG011CK2XT2</t>
  </si>
  <si>
    <t>S&amp;P500 EMINI  ESU2 16/09/22</t>
  </si>
  <si>
    <t>BBG011BQCM31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</si>
  <si>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</si>
  <si>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</si>
  <si>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</si>
  <si>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</si>
  <si>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</si>
  <si>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</si>
  <si>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</si>
  <si>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</si>
  <si>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</si>
  <si>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</si>
  <si>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</si>
  <si>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</si>
  <si>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</si>
  <si>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</si>
  <si>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</si>
  <si>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</si>
  <si>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</si>
  <si>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</si>
  <si>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</si>
  <si>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</si>
  <si>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</si>
  <si>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</si>
  <si>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520040775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</si>
  <si>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</si>
  <si>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</si>
  <si>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</si>
  <si>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</si>
  <si>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</si>
  <si>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</si>
  <si>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</si>
  <si>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</si>
  <si>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</si>
  <si>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</si>
  <si>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</si>
  <si>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</si>
  <si>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</si>
  <si>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11% חברות הנכס בראון גרמניה- מלונות בראון</t>
  </si>
  <si>
    <t>74195</t>
  </si>
  <si>
    <t>סה"כ קרנות הון סיכון</t>
  </si>
  <si>
    <t>קרן FinTLV 2- FINTLV 2</t>
  </si>
  <si>
    <t>74221</t>
  </si>
  <si>
    <t>12/08/21</t>
  </si>
  <si>
    <t>First Time 2 קרן- First Time</t>
  </si>
  <si>
    <t>74173</t>
  </si>
  <si>
    <t>11/04/22</t>
  </si>
  <si>
    <t>קרן ION CROSS OVER 2- ION</t>
  </si>
  <si>
    <t>74216</t>
  </si>
  <si>
    <t>14/12/21</t>
  </si>
  <si>
    <t>ורטקס אופרטיוניטי 2- ורטקס אופרטיוניטי</t>
  </si>
  <si>
    <t>74228</t>
  </si>
  <si>
    <t>30/12/21</t>
  </si>
  <si>
    <t>סה"כ קרנות גידור</t>
  </si>
  <si>
    <t>קרן טוטאל - משתתף- טוטאל קפיטל</t>
  </si>
  <si>
    <t>74233</t>
  </si>
  <si>
    <t>02/03/22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</si>
  <si>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</si>
  <si>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</si>
  <si>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</si>
  <si>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</si>
  <si>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</si>
  <si>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</si>
  <si>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</si>
  <si>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3 JTLV- קרן JTLV 3</t>
  </si>
  <si>
    <t>74238</t>
  </si>
  <si>
    <t>09/06/22</t>
  </si>
  <si>
    <t>סה"כ קרנות השקעה אחרות</t>
  </si>
  <si>
    <t>קרן ריאלטי חוב- קרן ריאלטי חוב</t>
  </si>
  <si>
    <t>74239</t>
  </si>
  <si>
    <t>29/06/22</t>
  </si>
  <si>
    <t>דן תחבורה- דן תחבורה</t>
  </si>
  <si>
    <t>74196</t>
  </si>
  <si>
    <t>11/02/21</t>
  </si>
  <si>
    <t>סה"כ קרנות הון סיכון בחו"ל</t>
  </si>
  <si>
    <t>SG VC 5 קרן- SG VC</t>
  </si>
  <si>
    <t>74215</t>
  </si>
  <si>
    <t>22/09/21</t>
  </si>
  <si>
    <t>SG VC 6 קרן- SG VC</t>
  </si>
  <si>
    <t>74235</t>
  </si>
  <si>
    <t>26/05/22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</si>
  <si>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</si>
  <si>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</si>
  <si>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</si>
  <si>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</si>
  <si>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</si>
  <si>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</si>
  <si>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</si>
  <si>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</si>
  <si>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LCN Sterling Fund SLP- LCN Sterling Fund SLP</t>
  </si>
  <si>
    <t>74237</t>
  </si>
  <si>
    <t>סה"כ קרנות השקעה אחרות בחו"ל</t>
  </si>
  <si>
    <t>LPA  Nordic Power- LPA  Nordic Power</t>
  </si>
  <si>
    <t>74205</t>
  </si>
  <si>
    <t>24/11/20</t>
  </si>
  <si>
    <t>קרן COLLER 8 (Phoenix Value CIP) - קרן COLLER 8</t>
  </si>
  <si>
    <t>74207</t>
  </si>
  <si>
    <t>28/06/22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</si>
  <si>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</si>
  <si>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</si>
  <si>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</si>
  <si>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</si>
  <si>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</si>
  <si>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</si>
  <si>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</si>
  <si>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</si>
  <si>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20/09/22 3.6408 154128</t>
  </si>
  <si>
    <t>154128</t>
  </si>
  <si>
    <t>30/06/22</t>
  </si>
  <si>
    <t>פורוורד אירו/שקל 3.53 20/09/22 154092</t>
  </si>
  <si>
    <t>154092</t>
  </si>
  <si>
    <t>17/05/22</t>
  </si>
  <si>
    <t>פורוורד דולר/שקל 3.319 20/09/22 154100</t>
  </si>
  <si>
    <t>154100</t>
  </si>
  <si>
    <t>23/05/22</t>
  </si>
  <si>
    <t>פורוורד דולר/שקל 3.326 20/09/22 154110</t>
  </si>
  <si>
    <t>154110</t>
  </si>
  <si>
    <t>02/06/22</t>
  </si>
  <si>
    <t>פורוורד דולר/שקל 3.3467 20/09/22 154091</t>
  </si>
  <si>
    <t>154091</t>
  </si>
  <si>
    <t>פורוורד דולר/שקל 3.347 20/09/22 154093</t>
  </si>
  <si>
    <t>154093</t>
  </si>
  <si>
    <t>פורוורד שטרלינג/שקל 20/09/22 שער 4.18 154115</t>
  </si>
  <si>
    <t>154115</t>
  </si>
  <si>
    <t>08/06/22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</si>
  <si>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</si>
  <si>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</si>
  <si>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</si>
  <si>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</si>
  <si>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</si>
  <si>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</si>
  <si>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</si>
  <si>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</si>
  <si>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</si>
  <si>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</si>
  <si>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</si>
  <si>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</si>
  <si>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</si>
  <si>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</si>
  <si>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</si>
  <si>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</si>
  <si>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</si>
  <si>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</si>
  <si>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</si>
  <si>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</si>
  <si>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</si>
  <si>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</si>
  <si>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</si>
  <si>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</si>
  <si>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</si>
  <si>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</si>
  <si>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</si>
  <si>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</si>
  <si>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</si>
  <si>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</si>
  <si>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</si>
  <si>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</si>
  <si>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</si>
  <si>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</si>
  <si>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</si>
  <si>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</si>
  <si>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</si>
  <si>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</si>
  <si>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</si>
  <si>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קרן COLLER 8</t>
  </si>
  <si>
    <t>SG VC 6</t>
  </si>
  <si>
    <t>LCN Sterling Fund SLP</t>
  </si>
  <si>
    <t>קרן 3 JTLV</t>
  </si>
  <si>
    <t>קרן ריאלטי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</si>
</sst>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3" fontId="1" fillId="0" borderId="0" xfId="0" applyNumberFormat="1" applyFont="1"/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6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51700.123137026982</v>
      </c>
      <c r="D11" s="76">
        <f>C11/$C$42</f>
        <v>0.16403301381339383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4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103512.74210800001</v>
      </c>
      <c r="D16" s="78">
        <f t="shared" si="0"/>
        <v>0.3284229519349699</v>
      </c>
    </row>
    <row r="17" spans="1:4">
      <c r="A17" s="10" t="s">
        <v>13</v>
      </c>
      <c r="B17" s="70" t="s">
        <v>195</v>
      </c>
      <c r="C17" s="77">
        <v>134504.09999314399</v>
      </c>
      <c r="D17" s="78">
        <f t="shared" si="0"/>
        <v>0.42675165073895477</v>
      </c>
    </row>
    <row r="18" spans="1:4">
      <c r="A18" s="10" t="s">
        <v>13</v>
      </c>
      <c r="B18" s="70" t="s">
        <v>20</v>
      </c>
      <c r="C18" s="77">
        <v>987.21880199999998</v>
      </c>
      <c r="D18" s="78">
        <f t="shared" si="0"/>
        <v>3.1322261062339952E-3</v>
      </c>
    </row>
    <row r="19" spans="1:4">
      <c r="A19" s="10" t="s">
        <v>13</v>
      </c>
      <c r="B19" s="70" t="s">
        <v>21</v>
      </c>
      <c r="C19" s="77">
        <v>526.97649899999999</v>
      </c>
      <c r="D19" s="78">
        <f t="shared" si="0"/>
        <v>1.6719794479153295E-3</v>
      </c>
    </row>
    <row r="20" spans="1:4">
      <c r="A20" s="10" t="s">
        <v>13</v>
      </c>
      <c r="B20" s="70" t="s">
        <v>22</v>
      </c>
      <c r="C20" s="77">
        <v>155.52600000000001</v>
      </c>
      <c r="D20" s="78">
        <f t="shared" si="0"/>
        <v>4.9344947281316912E-4</v>
      </c>
    </row>
    <row r="21" spans="1:4">
      <c r="A21" s="10" t="s">
        <v>13</v>
      </c>
      <c r="B21" s="70" t="s">
        <v>23</v>
      </c>
      <c r="C21" s="77">
        <v>96.946505863904804</v>
      </c>
      <c r="D21" s="78">
        <f t="shared" si="0"/>
        <v>3.0758974196997693E-4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0"/>
        <v>0</v>
      </c>
    </row>
    <row r="27" spans="1:4">
      <c r="A27" s="10" t="s">
        <v>13</v>
      </c>
      <c r="B27" s="70" t="s">
        <v>28</v>
      </c>
      <c r="C27" s="77">
        <v>8750.1738496062808</v>
      </c>
      <c r="D27" s="78">
        <f t="shared" si="0"/>
        <v>2.7762359175390595E-2</v>
      </c>
    </row>
    <row r="28" spans="1:4">
      <c r="A28" s="10" t="s">
        <v>13</v>
      </c>
      <c r="B28" s="70" t="s">
        <v>29</v>
      </c>
      <c r="C28" s="77">
        <v>9991.3855008721239</v>
      </c>
      <c r="D28" s="78">
        <f t="shared" si="0"/>
        <v>3.1700448208521345E-2</v>
      </c>
    </row>
    <row r="29" spans="1:4">
      <c r="A29" s="10" t="s">
        <v>13</v>
      </c>
      <c r="B29" s="70" t="s">
        <v>30</v>
      </c>
      <c r="C29" s="77">
        <v>77.177808353730001</v>
      </c>
      <c r="D29" s="78">
        <f t="shared" si="0"/>
        <v>2.4486805321955086E-4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-1920.3565805091391</v>
      </c>
      <c r="D31" s="78">
        <f t="shared" si="0"/>
        <v>-6.0928651303674931E-3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279.09183840639599</v>
      </c>
      <c r="D33" s="78">
        <f t="shared" si="0"/>
        <v>8.8549644771995859E-4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6520.1006571560001</v>
      </c>
      <c r="D37" s="78">
        <f t="shared" si="0"/>
        <v>2.0686831989264982E-2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315181.20611892029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8382.1399173999998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3.6507000000000001</v>
      </c>
    </row>
    <row r="48" spans="1:4">
      <c r="C48" t="s">
        <v>110</v>
      </c>
      <c r="D48">
        <v>3.6364000000000001</v>
      </c>
    </row>
    <row r="49" spans="3:4">
      <c r="C49" t="s">
        <v>203</v>
      </c>
      <c r="D49">
        <v>0.4461</v>
      </c>
    </row>
    <row r="50" spans="3:4">
      <c r="C50" t="s">
        <v>106</v>
      </c>
      <c r="D50">
        <v>3.5</v>
      </c>
    </row>
    <row r="51" spans="3:4">
      <c r="C51" t="s">
        <v>113</v>
      </c>
      <c r="D51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J12+J35</f>
        <v>51700.123137026982</v>
      </c>
      <c r="K11" s="76">
        <f>J11/$J$11</f>
        <v>1</v>
      </c>
      <c r="L11" s="76">
        <f>J11/'סכום נכסי הקרן'!$C$42</f>
        <v>0.16403301381339383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J13+J17+J25+J27+J29+J31+J33</f>
        <v>51700.123137026982</v>
      </c>
      <c r="K12" s="80">
        <f t="shared" ref="K12:K39" si="0">J12/$J$11</f>
        <v>1</v>
      </c>
      <c r="L12" s="80">
        <f>J12/'סכום נכסי הקרן'!$C$42</f>
        <v>0.16403301381339383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SUM(J14:J16)</f>
        <v>21447.657669999986</v>
      </c>
      <c r="K13" s="80">
        <f t="shared" si="0"/>
        <v>0.41484732276468106</v>
      </c>
      <c r="L13" s="80">
        <f>J13/'סכום נכסי הקרן'!$C$42</f>
        <v>6.804865662550838E-2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161.69667000000001</v>
      </c>
      <c r="K14" s="78">
        <f t="shared" si="0"/>
        <v>3.1275877152446255E-3</v>
      </c>
      <c r="L14" s="78">
        <f>J14/'סכום נכסי הקרן'!$C$42</f>
        <v>5.1302763889732252E-4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18479.0173+236.161919999984</f>
        <v>18715.179219999984</v>
      </c>
      <c r="K15" s="78">
        <f t="shared" si="0"/>
        <v>0.36199486740866982</v>
      </c>
      <c r="L15" s="78">
        <f>J15/'סכום נכסי הקרן'!$C$42</f>
        <v>5.9379109086024E-2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2570.7817799999998</v>
      </c>
      <c r="K16" s="78">
        <f t="shared" si="0"/>
        <v>4.9724867640766564E-2</v>
      </c>
      <c r="L16" s="78">
        <f>J16/'סכום נכסי הקרן'!$C$42</f>
        <v>8.1565199005870417E-3</v>
      </c>
    </row>
    <row r="17" spans="2:12">
      <c r="B17" s="79" t="s">
        <v>215</v>
      </c>
      <c r="D17" s="16"/>
      <c r="I17" s="80">
        <v>0</v>
      </c>
      <c r="J17" s="81">
        <v>30252.465467026999</v>
      </c>
      <c r="K17" s="80">
        <f t="shared" si="0"/>
        <v>0.58515267723531905</v>
      </c>
      <c r="L17" s="80">
        <f>J17/'סכום נכסי הקרן'!$C$42</f>
        <v>9.5984357187885477E-2</v>
      </c>
    </row>
    <row r="18" spans="2:12">
      <c r="B18" t="s">
        <v>216</v>
      </c>
      <c r="C18" t="s">
        <v>217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625.59516498000005</v>
      </c>
      <c r="K18" s="78">
        <f t="shared" si="0"/>
        <v>1.2100457929701847E-2</v>
      </c>
      <c r="L18" s="78">
        <f>J18/'סכום נכסי הקרן'!$C$42</f>
        <v>1.9848745827311738E-3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495.69054499999999</v>
      </c>
      <c r="K19" s="78">
        <f t="shared" si="0"/>
        <v>9.5878020190824764E-3</v>
      </c>
      <c r="L19" s="78">
        <f>J19/'סכום נכסי הקרן'!$C$42</f>
        <v>1.5727160610362412E-3</v>
      </c>
    </row>
    <row r="20" spans="2:12">
      <c r="B20" t="s">
        <v>220</v>
      </c>
      <c r="C20" t="s">
        <v>221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25359.478760000002</v>
      </c>
      <c r="K20" s="78">
        <f t="shared" si="0"/>
        <v>0.49051099342233212</v>
      </c>
      <c r="L20" s="78">
        <f>J20/'סכום נכסי הקרן'!$C$42</f>
        <v>8.045999655966693E-2</v>
      </c>
    </row>
    <row r="21" spans="2:12">
      <c r="B21" t="s">
        <v>222</v>
      </c>
      <c r="C21" t="s">
        <v>221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12676.349875</v>
      </c>
      <c r="K21" s="78">
        <f t="shared" si="0"/>
        <v>0.24518993584217127</v>
      </c>
      <c r="L21" s="78">
        <f>J21/'סכום נכסי הקרן'!$C$42</f>
        <v>4.0219244132904029E-2</v>
      </c>
    </row>
    <row r="22" spans="2:12">
      <c r="B22" t="s">
        <v>223</v>
      </c>
      <c r="C22" t="s">
        <v>221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-9078.0408950000001</v>
      </c>
      <c r="K22" s="78">
        <f t="shared" si="0"/>
        <v>-0.17559031476461651</v>
      </c>
      <c r="L22" s="78">
        <f>J22/'סכום נכסי הקרן'!$C$42</f>
        <v>-2.880260852728251E-2</v>
      </c>
    </row>
    <row r="23" spans="2:12">
      <c r="B23" t="s">
        <v>224</v>
      </c>
      <c r="C23" t="s">
        <v>225</v>
      </c>
      <c r="D23" t="s">
        <v>213</v>
      </c>
      <c r="E23" t="s">
        <v>209</v>
      </c>
      <c r="F23" t="s">
        <v>210</v>
      </c>
      <c r="G23" t="s">
        <v>203</v>
      </c>
      <c r="H23" s="78">
        <v>0</v>
      </c>
      <c r="I23" s="78">
        <v>0</v>
      </c>
      <c r="J23" s="77">
        <v>1.7286375E-2</v>
      </c>
      <c r="K23" s="78">
        <f t="shared" si="0"/>
        <v>3.3435848797079002E-7</v>
      </c>
      <c r="L23" s="78">
        <f>J23/'סכום נכסי הקרן'!$C$42</f>
        <v>5.4845830475938078E-8</v>
      </c>
    </row>
    <row r="24" spans="2:12">
      <c r="B24" t="s">
        <v>226</v>
      </c>
      <c r="C24" t="s">
        <v>227</v>
      </c>
      <c r="D24" t="s">
        <v>213</v>
      </c>
      <c r="E24" t="s">
        <v>209</v>
      </c>
      <c r="F24" t="s">
        <v>210</v>
      </c>
      <c r="G24" t="s">
        <v>113</v>
      </c>
      <c r="H24" s="78">
        <v>0</v>
      </c>
      <c r="I24" s="78">
        <v>0</v>
      </c>
      <c r="J24" s="77">
        <v>173.374730672</v>
      </c>
      <c r="K24" s="78">
        <f t="shared" si="0"/>
        <v>3.3534684281599164E-3</v>
      </c>
      <c r="L24" s="78">
        <f>J24/'סכום נכסי הקרן'!$C$42</f>
        <v>5.5007953299913569E-4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229</v>
      </c>
      <c r="C26" t="s">
        <v>229</v>
      </c>
      <c r="D26" s="16"/>
      <c r="E26" t="s">
        <v>229</v>
      </c>
      <c r="G26" t="s">
        <v>229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229</v>
      </c>
      <c r="C28" t="s">
        <v>229</v>
      </c>
      <c r="D28" s="16"/>
      <c r="E28" t="s">
        <v>229</v>
      </c>
      <c r="G28" t="s">
        <v>229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229</v>
      </c>
      <c r="C30" t="s">
        <v>229</v>
      </c>
      <c r="D30" s="16"/>
      <c r="E30" t="s">
        <v>229</v>
      </c>
      <c r="G30" t="s">
        <v>229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229</v>
      </c>
      <c r="C32" t="s">
        <v>229</v>
      </c>
      <c r="D32" s="16"/>
      <c r="E32" t="s">
        <v>229</v>
      </c>
      <c r="G32" t="s">
        <v>229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229</v>
      </c>
      <c r="C34" t="s">
        <v>229</v>
      </c>
      <c r="D34" s="16"/>
      <c r="E34" t="s">
        <v>229</v>
      </c>
      <c r="G34" t="s">
        <v>229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235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229</v>
      </c>
      <c r="C37" t="s">
        <v>229</v>
      </c>
      <c r="D37" s="16"/>
      <c r="E37" t="s">
        <v>229</v>
      </c>
      <c r="G37" t="s">
        <v>229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s="79" t="s">
        <v>233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229</v>
      </c>
      <c r="C39" t="s">
        <v>229</v>
      </c>
      <c r="D39" s="16"/>
      <c r="E39" t="s">
        <v>229</v>
      </c>
      <c r="G39" t="s">
        <v>229</v>
      </c>
      <c r="H39" s="78">
        <v>0</v>
      </c>
      <c r="I39" s="78">
        <v>0</v>
      </c>
      <c r="J39" s="77">
        <v>0</v>
      </c>
      <c r="K39" s="78">
        <f t="shared" si="0"/>
        <v>0</v>
      </c>
      <c r="L39" s="78">
        <f>J39/'סכום נכסי הקרן'!$C$42</f>
        <v>0</v>
      </c>
    </row>
    <row r="40" spans="2:12">
      <c r="B40" t="s">
        <v>236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238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229</v>
      </c>
      <c r="C17" t="s">
        <v>229</v>
      </c>
      <c r="D17" s="16"/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229</v>
      </c>
      <c r="C18" t="s">
        <v>229</v>
      </c>
      <c r="D18" s="16"/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229</v>
      </c>
      <c r="C20" t="s">
        <v>229</v>
      </c>
      <c r="D20" s="16"/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240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242</v>
      </c>
      <c r="C26" s="16"/>
      <c r="D26" s="16"/>
    </row>
    <row r="27" spans="2:18">
      <c r="B27" t="s">
        <v>243</v>
      </c>
      <c r="C27" s="16"/>
      <c r="D27" s="16"/>
    </row>
    <row r="28" spans="2:18">
      <c r="B28" t="s">
        <v>244</v>
      </c>
      <c r="C28" s="16"/>
      <c r="D28" s="16"/>
    </row>
    <row r="29" spans="2:18">
      <c r="B29" t="s">
        <v>245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242</v>
      </c>
      <c r="C25" s="16"/>
      <c r="D25" s="16"/>
      <c r="E25" s="16"/>
      <c r="F25" s="16"/>
      <c r="G25" s="16"/>
    </row>
    <row r="26" spans="2:21">
      <c r="B26" t="s">
        <v>243</v>
      </c>
      <c r="C26" s="16"/>
      <c r="D26" s="16"/>
      <c r="E26" s="16"/>
      <c r="F26" s="16"/>
      <c r="G26" s="16"/>
    </row>
    <row r="27" spans="2:21">
      <c r="B27" t="s">
        <v>244</v>
      </c>
      <c r="C27" s="16"/>
      <c r="D27" s="16"/>
      <c r="E27" s="16"/>
      <c r="F27" s="16"/>
      <c r="G27" s="16"/>
    </row>
    <row r="28" spans="2:21">
      <c r="B28" t="s">
        <v>245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229</v>
      </c>
      <c r="C20" t="s">
        <v>229</v>
      </c>
      <c r="D20" s="16"/>
      <c r="E20" s="16"/>
      <c r="F20" s="16"/>
      <c r="G20" t="s">
        <v>229</v>
      </c>
      <c r="H20" t="s">
        <v>229</v>
      </c>
      <c r="K20" s="77">
        <v>0</v>
      </c>
      <c r="L20" t="s">
        <v>229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234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229</v>
      </c>
      <c r="C25" t="s">
        <v>229</v>
      </c>
      <c r="D25" s="16"/>
      <c r="E25" s="16"/>
      <c r="F25" s="16"/>
      <c r="G25" t="s">
        <v>229</v>
      </c>
      <c r="H25" t="s">
        <v>229</v>
      </c>
      <c r="K25" s="77">
        <v>0</v>
      </c>
      <c r="L25" t="s">
        <v>229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236</v>
      </c>
      <c r="C26" s="16"/>
      <c r="D26" s="16"/>
      <c r="E26" s="16"/>
      <c r="F26" s="16"/>
    </row>
    <row r="27" spans="2:21">
      <c r="B27" t="s">
        <v>242</v>
      </c>
      <c r="C27" s="16"/>
      <c r="D27" s="16"/>
      <c r="E27" s="16"/>
      <c r="F27" s="16"/>
    </row>
    <row r="28" spans="2:21">
      <c r="B28" t="s">
        <v>243</v>
      </c>
      <c r="C28" s="16"/>
      <c r="D28" s="16"/>
      <c r="E28" s="16"/>
      <c r="F28" s="16"/>
    </row>
    <row r="29" spans="2:21">
      <c r="B29" t="s">
        <v>244</v>
      </c>
      <c r="C29" s="16"/>
      <c r="D29" s="16"/>
      <c r="E29" s="16"/>
      <c r="F29" s="16"/>
    </row>
    <row r="30" spans="2:21">
      <c r="B30" t="s">
        <v>245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6763189.4500000002</v>
      </c>
      <c r="J11" s="7"/>
      <c r="K11" s="75">
        <v>191.14949999999999</v>
      </c>
      <c r="L11" s="75">
        <v>103512.74210800001</v>
      </c>
      <c r="M11" s="7"/>
      <c r="N11" s="76">
        <v>1</v>
      </c>
      <c r="O11" s="76">
        <v>0.32869999999999999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6589953.4500000002</v>
      </c>
      <c r="K12" s="81">
        <v>191.14949999999999</v>
      </c>
      <c r="L12" s="81">
        <v>90177.434458000003</v>
      </c>
      <c r="N12" s="80">
        <v>0.87119999999999997</v>
      </c>
      <c r="O12" s="80">
        <v>0.2863</v>
      </c>
    </row>
    <row r="13" spans="2:62">
      <c r="B13" s="79" t="s">
        <v>251</v>
      </c>
      <c r="E13" s="16"/>
      <c r="F13" s="16"/>
      <c r="G13" s="16"/>
      <c r="I13" s="81">
        <v>1790821.6</v>
      </c>
      <c r="K13" s="81">
        <v>147.15450000000001</v>
      </c>
      <c r="L13" s="81">
        <v>55897.788042</v>
      </c>
      <c r="N13" s="80">
        <v>0.54</v>
      </c>
      <c r="O13" s="80">
        <v>0.17749999999999999</v>
      </c>
    </row>
    <row r="14" spans="2:62">
      <c r="B14" t="s">
        <v>252</v>
      </c>
      <c r="C14" t="s">
        <v>253</v>
      </c>
      <c r="D14" t="s">
        <v>100</v>
      </c>
      <c r="E14" t="s">
        <v>123</v>
      </c>
      <c r="F14" t="s">
        <v>254</v>
      </c>
      <c r="G14" t="s">
        <v>255</v>
      </c>
      <c r="H14" t="s">
        <v>102</v>
      </c>
      <c r="I14" s="77">
        <v>35580</v>
      </c>
      <c r="J14" s="77">
        <v>3425</v>
      </c>
      <c r="K14" s="77">
        <v>0</v>
      </c>
      <c r="L14" s="77">
        <v>1218.615</v>
      </c>
      <c r="M14" s="78">
        <v>2.0000000000000001E-4</v>
      </c>
      <c r="N14" s="78">
        <v>1.18E-2</v>
      </c>
      <c r="O14" s="78">
        <v>3.8999999999999998E-3</v>
      </c>
    </row>
    <row r="15" spans="2:62">
      <c r="B15" t="s">
        <v>256</v>
      </c>
      <c r="C15" t="s">
        <v>257</v>
      </c>
      <c r="D15" t="s">
        <v>100</v>
      </c>
      <c r="E15" t="s">
        <v>123</v>
      </c>
      <c r="F15" t="s">
        <v>258</v>
      </c>
      <c r="G15" t="s">
        <v>259</v>
      </c>
      <c r="H15" t="s">
        <v>102</v>
      </c>
      <c r="I15" s="77">
        <v>3138</v>
      </c>
      <c r="J15" s="77">
        <v>26550</v>
      </c>
      <c r="K15" s="77">
        <v>0</v>
      </c>
      <c r="L15" s="77">
        <v>833.13900000000001</v>
      </c>
      <c r="M15" s="78">
        <v>1E-4</v>
      </c>
      <c r="N15" s="78">
        <v>8.0000000000000002E-3</v>
      </c>
      <c r="O15" s="78">
        <v>2.5999999999999999E-3</v>
      </c>
    </row>
    <row r="16" spans="2:62">
      <c r="B16" t="s">
        <v>260</v>
      </c>
      <c r="C16" t="s">
        <v>261</v>
      </c>
      <c r="D16" t="s">
        <v>100</v>
      </c>
      <c r="E16" t="s">
        <v>123</v>
      </c>
      <c r="F16" t="s">
        <v>262</v>
      </c>
      <c r="G16" t="s">
        <v>259</v>
      </c>
      <c r="H16" t="s">
        <v>102</v>
      </c>
      <c r="I16" s="77">
        <v>30394</v>
      </c>
      <c r="J16" s="77">
        <v>1057</v>
      </c>
      <c r="K16" s="77">
        <v>0</v>
      </c>
      <c r="L16" s="77">
        <v>321.26458000000002</v>
      </c>
      <c r="M16" s="78">
        <v>1E-4</v>
      </c>
      <c r="N16" s="78">
        <v>3.0999999999999999E-3</v>
      </c>
      <c r="O16" s="78">
        <v>1E-3</v>
      </c>
    </row>
    <row r="17" spans="2:15">
      <c r="B17" t="s">
        <v>263</v>
      </c>
      <c r="C17" t="s">
        <v>264</v>
      </c>
      <c r="D17" t="s">
        <v>100</v>
      </c>
      <c r="E17" t="s">
        <v>123</v>
      </c>
      <c r="F17" t="s">
        <v>265</v>
      </c>
      <c r="G17" t="s">
        <v>266</v>
      </c>
      <c r="H17" t="s">
        <v>102</v>
      </c>
      <c r="I17" s="77">
        <v>14722</v>
      </c>
      <c r="J17" s="77">
        <v>3446</v>
      </c>
      <c r="K17" s="77">
        <v>0</v>
      </c>
      <c r="L17" s="77">
        <v>507.32011999999997</v>
      </c>
      <c r="M17" s="78">
        <v>1E-4</v>
      </c>
      <c r="N17" s="78">
        <v>4.8999999999999998E-3</v>
      </c>
      <c r="O17" s="78">
        <v>1.6000000000000001E-3</v>
      </c>
    </row>
    <row r="18" spans="2:15">
      <c r="B18" t="s">
        <v>267</v>
      </c>
      <c r="C18" t="s">
        <v>268</v>
      </c>
      <c r="D18" t="s">
        <v>100</v>
      </c>
      <c r="E18" t="s">
        <v>123</v>
      </c>
      <c r="F18" t="s">
        <v>269</v>
      </c>
      <c r="G18" t="s">
        <v>266</v>
      </c>
      <c r="H18" t="s">
        <v>102</v>
      </c>
      <c r="I18" s="77">
        <v>15854</v>
      </c>
      <c r="J18" s="77">
        <v>3402</v>
      </c>
      <c r="K18" s="77">
        <v>0</v>
      </c>
      <c r="L18" s="77">
        <v>539.35307999999998</v>
      </c>
      <c r="M18" s="78">
        <v>1E-4</v>
      </c>
      <c r="N18" s="78">
        <v>5.1999999999999998E-3</v>
      </c>
      <c r="O18" s="78">
        <v>1.6999999999999999E-3</v>
      </c>
    </row>
    <row r="19" spans="2:15">
      <c r="B19" t="s">
        <v>270</v>
      </c>
      <c r="C19" t="s">
        <v>271</v>
      </c>
      <c r="D19" t="s">
        <v>100</v>
      </c>
      <c r="E19" t="s">
        <v>123</v>
      </c>
      <c r="F19" t="s">
        <v>272</v>
      </c>
      <c r="G19" t="s">
        <v>273</v>
      </c>
      <c r="H19" t="s">
        <v>102</v>
      </c>
      <c r="I19" s="77">
        <v>2154</v>
      </c>
      <c r="J19" s="77">
        <v>79720</v>
      </c>
      <c r="K19" s="77">
        <v>2.9943200000000001</v>
      </c>
      <c r="L19" s="77">
        <v>1720.1631199999999</v>
      </c>
      <c r="M19" s="78">
        <v>0</v>
      </c>
      <c r="N19" s="78">
        <v>1.66E-2</v>
      </c>
      <c r="O19" s="78">
        <v>5.4999999999999997E-3</v>
      </c>
    </row>
    <row r="20" spans="2:15">
      <c r="B20" t="s">
        <v>274</v>
      </c>
      <c r="C20" t="s">
        <v>275</v>
      </c>
      <c r="D20" t="s">
        <v>100</v>
      </c>
      <c r="E20" t="s">
        <v>123</v>
      </c>
      <c r="F20" t="s">
        <v>276</v>
      </c>
      <c r="G20" t="s">
        <v>277</v>
      </c>
      <c r="H20" t="s">
        <v>102</v>
      </c>
      <c r="I20" s="77">
        <v>252.6</v>
      </c>
      <c r="J20" s="77">
        <v>2062</v>
      </c>
      <c r="K20" s="77">
        <v>0</v>
      </c>
      <c r="L20" s="77">
        <v>5.2086119999999996</v>
      </c>
      <c r="M20" s="78">
        <v>1E-4</v>
      </c>
      <c r="N20" s="78">
        <v>1E-4</v>
      </c>
      <c r="O20" s="78">
        <v>0</v>
      </c>
    </row>
    <row r="21" spans="2:15">
      <c r="B21" t="s">
        <v>278</v>
      </c>
      <c r="C21" t="s">
        <v>279</v>
      </c>
      <c r="D21" t="s">
        <v>100</v>
      </c>
      <c r="E21" t="s">
        <v>123</v>
      </c>
      <c r="F21" t="s">
        <v>276</v>
      </c>
      <c r="G21" t="s">
        <v>277</v>
      </c>
      <c r="H21" t="s">
        <v>102</v>
      </c>
      <c r="I21" s="77">
        <v>51784</v>
      </c>
      <c r="J21" s="77">
        <v>1422</v>
      </c>
      <c r="K21" s="77">
        <v>0</v>
      </c>
      <c r="L21" s="77">
        <v>736.36847999999998</v>
      </c>
      <c r="M21" s="78">
        <v>1E-4</v>
      </c>
      <c r="N21" s="78">
        <v>7.1000000000000004E-3</v>
      </c>
      <c r="O21" s="78">
        <v>2.3E-3</v>
      </c>
    </row>
    <row r="22" spans="2:15">
      <c r="B22" t="s">
        <v>280</v>
      </c>
      <c r="C22" t="s">
        <v>281</v>
      </c>
      <c r="D22" t="s">
        <v>100</v>
      </c>
      <c r="E22" t="s">
        <v>123</v>
      </c>
      <c r="F22" t="s">
        <v>282</v>
      </c>
      <c r="G22" t="s">
        <v>283</v>
      </c>
      <c r="H22" t="s">
        <v>102</v>
      </c>
      <c r="I22" s="77">
        <v>31936</v>
      </c>
      <c r="J22" s="77">
        <v>13010</v>
      </c>
      <c r="K22" s="77">
        <v>0</v>
      </c>
      <c r="L22" s="77">
        <v>4154.8735999999999</v>
      </c>
      <c r="M22" s="78">
        <v>2.9999999999999997E-4</v>
      </c>
      <c r="N22" s="78">
        <v>4.0099999999999997E-2</v>
      </c>
      <c r="O22" s="78">
        <v>1.32E-2</v>
      </c>
    </row>
    <row r="23" spans="2:15">
      <c r="B23" t="s">
        <v>284</v>
      </c>
      <c r="C23" t="s">
        <v>285</v>
      </c>
      <c r="D23" t="s">
        <v>100</v>
      </c>
      <c r="E23" t="s">
        <v>123</v>
      </c>
      <c r="F23" t="s">
        <v>286</v>
      </c>
      <c r="G23" t="s">
        <v>283</v>
      </c>
      <c r="H23" t="s">
        <v>102</v>
      </c>
      <c r="I23" s="77">
        <v>203600</v>
      </c>
      <c r="J23" s="77">
        <v>1816</v>
      </c>
      <c r="K23" s="77">
        <v>0</v>
      </c>
      <c r="L23" s="77">
        <v>3697.3760000000002</v>
      </c>
      <c r="M23" s="78">
        <v>2.0000000000000001E-4</v>
      </c>
      <c r="N23" s="78">
        <v>3.5700000000000003E-2</v>
      </c>
      <c r="O23" s="78">
        <v>1.17E-2</v>
      </c>
    </row>
    <row r="24" spans="2:15">
      <c r="B24" t="s">
        <v>287</v>
      </c>
      <c r="C24" t="s">
        <v>288</v>
      </c>
      <c r="D24" t="s">
        <v>100</v>
      </c>
      <c r="E24" t="s">
        <v>123</v>
      </c>
      <c r="F24" t="s">
        <v>289</v>
      </c>
      <c r="G24" t="s">
        <v>283</v>
      </c>
      <c r="H24" t="s">
        <v>102</v>
      </c>
      <c r="I24" s="77">
        <v>282198</v>
      </c>
      <c r="J24" s="77">
        <v>3105</v>
      </c>
      <c r="K24" s="77">
        <v>0</v>
      </c>
      <c r="L24" s="77">
        <v>8762.2479000000003</v>
      </c>
      <c r="M24" s="78">
        <v>2.0000000000000001E-4</v>
      </c>
      <c r="N24" s="78">
        <v>8.4599999999999995E-2</v>
      </c>
      <c r="O24" s="78">
        <v>2.7799999999999998E-2</v>
      </c>
    </row>
    <row r="25" spans="2:15">
      <c r="B25" t="s">
        <v>290</v>
      </c>
      <c r="C25" t="s">
        <v>291</v>
      </c>
      <c r="D25" t="s">
        <v>100</v>
      </c>
      <c r="E25" t="s">
        <v>123</v>
      </c>
      <c r="F25" t="s">
        <v>292</v>
      </c>
      <c r="G25" t="s">
        <v>283</v>
      </c>
      <c r="H25" t="s">
        <v>102</v>
      </c>
      <c r="I25" s="77">
        <v>16644</v>
      </c>
      <c r="J25" s="77">
        <v>11550</v>
      </c>
      <c r="K25" s="77">
        <v>0</v>
      </c>
      <c r="L25" s="77">
        <v>1922.3820000000001</v>
      </c>
      <c r="M25" s="78">
        <v>1E-4</v>
      </c>
      <c r="N25" s="78">
        <v>1.8599999999999998E-2</v>
      </c>
      <c r="O25" s="78">
        <v>6.1000000000000004E-3</v>
      </c>
    </row>
    <row r="26" spans="2:15">
      <c r="B26" t="s">
        <v>293</v>
      </c>
      <c r="C26" t="s">
        <v>294</v>
      </c>
      <c r="D26" t="s">
        <v>100</v>
      </c>
      <c r="E26" t="s">
        <v>123</v>
      </c>
      <c r="F26" t="s">
        <v>295</v>
      </c>
      <c r="G26" t="s">
        <v>283</v>
      </c>
      <c r="H26" t="s">
        <v>102</v>
      </c>
      <c r="I26" s="77">
        <v>127244</v>
      </c>
      <c r="J26" s="77">
        <v>2916</v>
      </c>
      <c r="K26" s="77">
        <v>0</v>
      </c>
      <c r="L26" s="77">
        <v>3710.4350399999998</v>
      </c>
      <c r="M26" s="78">
        <v>1E-4</v>
      </c>
      <c r="N26" s="78">
        <v>3.5799999999999998E-2</v>
      </c>
      <c r="O26" s="78">
        <v>1.18E-2</v>
      </c>
    </row>
    <row r="27" spans="2:15">
      <c r="B27" t="s">
        <v>296</v>
      </c>
      <c r="C27" t="s">
        <v>297</v>
      </c>
      <c r="D27" t="s">
        <v>100</v>
      </c>
      <c r="E27" t="s">
        <v>123</v>
      </c>
      <c r="F27" t="s">
        <v>298</v>
      </c>
      <c r="G27" t="s">
        <v>299</v>
      </c>
      <c r="H27" t="s">
        <v>102</v>
      </c>
      <c r="I27" s="77">
        <v>301</v>
      </c>
      <c r="J27" s="77">
        <v>194040</v>
      </c>
      <c r="K27" s="77">
        <v>0</v>
      </c>
      <c r="L27" s="77">
        <v>584.06039999999996</v>
      </c>
      <c r="M27" s="78">
        <v>1E-4</v>
      </c>
      <c r="N27" s="78">
        <v>5.5999999999999999E-3</v>
      </c>
      <c r="O27" s="78">
        <v>1.9E-3</v>
      </c>
    </row>
    <row r="28" spans="2:15">
      <c r="B28" t="s">
        <v>300</v>
      </c>
      <c r="C28" t="s">
        <v>301</v>
      </c>
      <c r="D28" t="s">
        <v>100</v>
      </c>
      <c r="E28" t="s">
        <v>123</v>
      </c>
      <c r="F28" t="s">
        <v>302</v>
      </c>
      <c r="G28" t="s">
        <v>299</v>
      </c>
      <c r="H28" t="s">
        <v>102</v>
      </c>
      <c r="I28" s="77">
        <v>1182</v>
      </c>
      <c r="J28" s="77">
        <v>153500</v>
      </c>
      <c r="K28" s="77">
        <v>0</v>
      </c>
      <c r="L28" s="77">
        <v>1814.37</v>
      </c>
      <c r="M28" s="78">
        <v>2.0000000000000001E-4</v>
      </c>
      <c r="N28" s="78">
        <v>1.7500000000000002E-2</v>
      </c>
      <c r="O28" s="78">
        <v>5.7999999999999996E-3</v>
      </c>
    </row>
    <row r="29" spans="2:15">
      <c r="B29" t="s">
        <v>303</v>
      </c>
      <c r="C29" t="s">
        <v>304</v>
      </c>
      <c r="D29" t="s">
        <v>100</v>
      </c>
      <c r="E29" t="s">
        <v>123</v>
      </c>
      <c r="F29" t="s">
        <v>305</v>
      </c>
      <c r="G29" t="s">
        <v>299</v>
      </c>
      <c r="H29" t="s">
        <v>102</v>
      </c>
      <c r="I29" s="77">
        <v>4023</v>
      </c>
      <c r="J29" s="77">
        <v>13990</v>
      </c>
      <c r="K29" s="77">
        <v>144.16018</v>
      </c>
      <c r="L29" s="77">
        <v>706.97788000000003</v>
      </c>
      <c r="M29" s="78">
        <v>1E-4</v>
      </c>
      <c r="N29" s="78">
        <v>6.7999999999999996E-3</v>
      </c>
      <c r="O29" s="78">
        <v>2.2000000000000001E-3</v>
      </c>
    </row>
    <row r="30" spans="2:15">
      <c r="B30" t="s">
        <v>306</v>
      </c>
      <c r="C30" t="s">
        <v>307</v>
      </c>
      <c r="D30" t="s">
        <v>100</v>
      </c>
      <c r="E30" t="s">
        <v>123</v>
      </c>
      <c r="F30" t="s">
        <v>308</v>
      </c>
      <c r="G30" t="s">
        <v>309</v>
      </c>
      <c r="H30" t="s">
        <v>102</v>
      </c>
      <c r="I30" s="77">
        <v>90344</v>
      </c>
      <c r="J30" s="77">
        <v>3169</v>
      </c>
      <c r="K30" s="77">
        <v>0</v>
      </c>
      <c r="L30" s="77">
        <v>2863.0013600000002</v>
      </c>
      <c r="M30" s="78">
        <v>1E-4</v>
      </c>
      <c r="N30" s="78">
        <v>2.7699999999999999E-2</v>
      </c>
      <c r="O30" s="78">
        <v>9.1000000000000004E-3</v>
      </c>
    </row>
    <row r="31" spans="2:15">
      <c r="B31" t="s">
        <v>310</v>
      </c>
      <c r="C31" t="s">
        <v>311</v>
      </c>
      <c r="D31" t="s">
        <v>100</v>
      </c>
      <c r="E31" t="s">
        <v>123</v>
      </c>
      <c r="F31" t="s">
        <v>312</v>
      </c>
      <c r="G31" t="s">
        <v>313</v>
      </c>
      <c r="H31" t="s">
        <v>102</v>
      </c>
      <c r="I31" s="77">
        <v>8874</v>
      </c>
      <c r="J31" s="77">
        <v>16270</v>
      </c>
      <c r="K31" s="77">
        <v>0</v>
      </c>
      <c r="L31" s="77">
        <v>1443.7998</v>
      </c>
      <c r="M31" s="78">
        <v>1E-4</v>
      </c>
      <c r="N31" s="78">
        <v>1.3899999999999999E-2</v>
      </c>
      <c r="O31" s="78">
        <v>4.5999999999999999E-3</v>
      </c>
    </row>
    <row r="32" spans="2:15">
      <c r="B32" t="s">
        <v>314</v>
      </c>
      <c r="C32" t="s">
        <v>315</v>
      </c>
      <c r="D32" t="s">
        <v>100</v>
      </c>
      <c r="E32" t="s">
        <v>123</v>
      </c>
      <c r="F32" t="s">
        <v>316</v>
      </c>
      <c r="G32" t="s">
        <v>313</v>
      </c>
      <c r="H32" t="s">
        <v>102</v>
      </c>
      <c r="I32" s="77">
        <v>4546</v>
      </c>
      <c r="J32" s="77">
        <v>30360</v>
      </c>
      <c r="K32" s="77">
        <v>0</v>
      </c>
      <c r="L32" s="77">
        <v>1380.1656</v>
      </c>
      <c r="M32" s="78">
        <v>2.0000000000000001E-4</v>
      </c>
      <c r="N32" s="78">
        <v>1.3299999999999999E-2</v>
      </c>
      <c r="O32" s="78">
        <v>4.4000000000000003E-3</v>
      </c>
    </row>
    <row r="33" spans="2:15">
      <c r="B33" t="s">
        <v>317</v>
      </c>
      <c r="C33" t="s">
        <v>318</v>
      </c>
      <c r="D33" t="s">
        <v>100</v>
      </c>
      <c r="E33" t="s">
        <v>123</v>
      </c>
      <c r="F33" t="s">
        <v>319</v>
      </c>
      <c r="G33" t="s">
        <v>320</v>
      </c>
      <c r="H33" t="s">
        <v>102</v>
      </c>
      <c r="I33" s="77">
        <v>6214</v>
      </c>
      <c r="J33" s="77">
        <v>8574</v>
      </c>
      <c r="K33" s="77">
        <v>0</v>
      </c>
      <c r="L33" s="77">
        <v>532.78836000000001</v>
      </c>
      <c r="M33" s="78">
        <v>1E-4</v>
      </c>
      <c r="N33" s="78">
        <v>5.1000000000000004E-3</v>
      </c>
      <c r="O33" s="78">
        <v>1.6999999999999999E-3</v>
      </c>
    </row>
    <row r="34" spans="2:15">
      <c r="B34" t="s">
        <v>321</v>
      </c>
      <c r="C34" t="s">
        <v>322</v>
      </c>
      <c r="D34" t="s">
        <v>100</v>
      </c>
      <c r="E34" t="s">
        <v>123</v>
      </c>
      <c r="F34" t="s">
        <v>323</v>
      </c>
      <c r="G34" t="s">
        <v>324</v>
      </c>
      <c r="H34" t="s">
        <v>102</v>
      </c>
      <c r="I34" s="77">
        <v>2633</v>
      </c>
      <c r="J34" s="77">
        <v>5958</v>
      </c>
      <c r="K34" s="77">
        <v>0</v>
      </c>
      <c r="L34" s="77">
        <v>156.87414000000001</v>
      </c>
      <c r="M34" s="78">
        <v>0</v>
      </c>
      <c r="N34" s="78">
        <v>1.5E-3</v>
      </c>
      <c r="O34" s="78">
        <v>5.0000000000000001E-4</v>
      </c>
    </row>
    <row r="35" spans="2:15">
      <c r="B35" t="s">
        <v>325</v>
      </c>
      <c r="C35" t="s">
        <v>326</v>
      </c>
      <c r="D35" t="s">
        <v>100</v>
      </c>
      <c r="E35" t="s">
        <v>123</v>
      </c>
      <c r="F35" t="s">
        <v>327</v>
      </c>
      <c r="G35" t="s">
        <v>324</v>
      </c>
      <c r="H35" t="s">
        <v>102</v>
      </c>
      <c r="I35" s="77">
        <v>14764</v>
      </c>
      <c r="J35" s="77">
        <v>4376</v>
      </c>
      <c r="K35" s="77">
        <v>0</v>
      </c>
      <c r="L35" s="77">
        <v>646.07263999999998</v>
      </c>
      <c r="M35" s="78">
        <v>1E-4</v>
      </c>
      <c r="N35" s="78">
        <v>6.1999999999999998E-3</v>
      </c>
      <c r="O35" s="78">
        <v>2.0999999999999999E-3</v>
      </c>
    </row>
    <row r="36" spans="2:15">
      <c r="B36" t="s">
        <v>328</v>
      </c>
      <c r="C36" t="s">
        <v>329</v>
      </c>
      <c r="D36" t="s">
        <v>100</v>
      </c>
      <c r="E36" t="s">
        <v>123</v>
      </c>
      <c r="F36" t="s">
        <v>330</v>
      </c>
      <c r="G36" t="s">
        <v>324</v>
      </c>
      <c r="H36" t="s">
        <v>102</v>
      </c>
      <c r="I36" s="77">
        <v>29517</v>
      </c>
      <c r="J36" s="77">
        <v>2098</v>
      </c>
      <c r="K36" s="77">
        <v>0</v>
      </c>
      <c r="L36" s="77">
        <v>619.26666</v>
      </c>
      <c r="M36" s="78">
        <v>1E-4</v>
      </c>
      <c r="N36" s="78">
        <v>6.0000000000000001E-3</v>
      </c>
      <c r="O36" s="78">
        <v>2E-3</v>
      </c>
    </row>
    <row r="37" spans="2:15">
      <c r="B37" t="s">
        <v>331</v>
      </c>
      <c r="C37" t="s">
        <v>332</v>
      </c>
      <c r="D37" t="s">
        <v>100</v>
      </c>
      <c r="E37" t="s">
        <v>123</v>
      </c>
      <c r="F37" t="s">
        <v>333</v>
      </c>
      <c r="G37" t="s">
        <v>324</v>
      </c>
      <c r="H37" t="s">
        <v>102</v>
      </c>
      <c r="I37" s="77">
        <v>5369</v>
      </c>
      <c r="J37" s="77">
        <v>42990</v>
      </c>
      <c r="K37" s="77">
        <v>0</v>
      </c>
      <c r="L37" s="77">
        <v>2308.1331</v>
      </c>
      <c r="M37" s="78">
        <v>2.9999999999999997E-4</v>
      </c>
      <c r="N37" s="78">
        <v>2.23E-2</v>
      </c>
      <c r="O37" s="78">
        <v>7.3000000000000001E-3</v>
      </c>
    </row>
    <row r="38" spans="2:15">
      <c r="B38" t="s">
        <v>334</v>
      </c>
      <c r="C38" t="s">
        <v>335</v>
      </c>
      <c r="D38" t="s">
        <v>100</v>
      </c>
      <c r="E38" t="s">
        <v>123</v>
      </c>
      <c r="F38" t="s">
        <v>336</v>
      </c>
      <c r="G38" t="s">
        <v>324</v>
      </c>
      <c r="H38" t="s">
        <v>102</v>
      </c>
      <c r="I38" s="77">
        <v>59455</v>
      </c>
      <c r="J38" s="77">
        <v>1016</v>
      </c>
      <c r="K38" s="77">
        <v>0</v>
      </c>
      <c r="L38" s="77">
        <v>604.06280000000004</v>
      </c>
      <c r="M38" s="78">
        <v>1E-4</v>
      </c>
      <c r="N38" s="78">
        <v>5.7999999999999996E-3</v>
      </c>
      <c r="O38" s="78">
        <v>1.9E-3</v>
      </c>
    </row>
    <row r="39" spans="2:15">
      <c r="B39" t="s">
        <v>337</v>
      </c>
      <c r="C39" t="s">
        <v>338</v>
      </c>
      <c r="D39" t="s">
        <v>100</v>
      </c>
      <c r="E39" t="s">
        <v>123</v>
      </c>
      <c r="F39" t="s">
        <v>339</v>
      </c>
      <c r="G39" t="s">
        <v>324</v>
      </c>
      <c r="H39" t="s">
        <v>102</v>
      </c>
      <c r="I39" s="77">
        <v>8053</v>
      </c>
      <c r="J39" s="77">
        <v>23300</v>
      </c>
      <c r="K39" s="77">
        <v>0</v>
      </c>
      <c r="L39" s="77">
        <v>1876.3489999999999</v>
      </c>
      <c r="M39" s="78">
        <v>2.0000000000000001E-4</v>
      </c>
      <c r="N39" s="78">
        <v>1.8100000000000002E-2</v>
      </c>
      <c r="O39" s="78">
        <v>6.0000000000000001E-3</v>
      </c>
    </row>
    <row r="40" spans="2:15">
      <c r="B40" t="s">
        <v>340</v>
      </c>
      <c r="C40" t="s">
        <v>341</v>
      </c>
      <c r="D40" t="s">
        <v>100</v>
      </c>
      <c r="E40" t="s">
        <v>123</v>
      </c>
      <c r="F40" t="s">
        <v>342</v>
      </c>
      <c r="G40" t="s">
        <v>324</v>
      </c>
      <c r="H40" t="s">
        <v>102</v>
      </c>
      <c r="I40" s="77">
        <v>5032</v>
      </c>
      <c r="J40" s="77">
        <v>24440</v>
      </c>
      <c r="K40" s="77">
        <v>0</v>
      </c>
      <c r="L40" s="77">
        <v>1229.8208</v>
      </c>
      <c r="M40" s="78">
        <v>0</v>
      </c>
      <c r="N40" s="78">
        <v>1.1900000000000001E-2</v>
      </c>
      <c r="O40" s="78">
        <v>3.8999999999999998E-3</v>
      </c>
    </row>
    <row r="41" spans="2:15">
      <c r="B41" t="s">
        <v>343</v>
      </c>
      <c r="C41" t="s">
        <v>344</v>
      </c>
      <c r="D41" t="s">
        <v>100</v>
      </c>
      <c r="E41" t="s">
        <v>123</v>
      </c>
      <c r="F41" t="s">
        <v>345</v>
      </c>
      <c r="G41" t="s">
        <v>346</v>
      </c>
      <c r="H41" t="s">
        <v>102</v>
      </c>
      <c r="I41" s="77">
        <v>99965</v>
      </c>
      <c r="J41" s="77">
        <v>2670</v>
      </c>
      <c r="K41" s="77">
        <v>0</v>
      </c>
      <c r="L41" s="77">
        <v>2669.0655000000002</v>
      </c>
      <c r="M41" s="78">
        <v>1E-4</v>
      </c>
      <c r="N41" s="78">
        <v>2.58E-2</v>
      </c>
      <c r="O41" s="78">
        <v>8.5000000000000006E-3</v>
      </c>
    </row>
    <row r="42" spans="2:15">
      <c r="B42" t="s">
        <v>347</v>
      </c>
      <c r="C42" t="s">
        <v>348</v>
      </c>
      <c r="D42" t="s">
        <v>100</v>
      </c>
      <c r="E42" t="s">
        <v>123</v>
      </c>
      <c r="F42" t="s">
        <v>349</v>
      </c>
      <c r="G42" t="s">
        <v>350</v>
      </c>
      <c r="H42" t="s">
        <v>102</v>
      </c>
      <c r="I42" s="77">
        <v>8713</v>
      </c>
      <c r="J42" s="77">
        <v>4915</v>
      </c>
      <c r="K42" s="77">
        <v>0</v>
      </c>
      <c r="L42" s="77">
        <v>428.24394999999998</v>
      </c>
      <c r="M42" s="78">
        <v>1E-4</v>
      </c>
      <c r="N42" s="78">
        <v>4.1000000000000003E-3</v>
      </c>
      <c r="O42" s="78">
        <v>1.4E-3</v>
      </c>
    </row>
    <row r="43" spans="2:15">
      <c r="B43" t="s">
        <v>351</v>
      </c>
      <c r="C43" t="s">
        <v>352</v>
      </c>
      <c r="D43" t="s">
        <v>100</v>
      </c>
      <c r="E43" t="s">
        <v>123</v>
      </c>
      <c r="F43" t="s">
        <v>353</v>
      </c>
      <c r="G43" t="s">
        <v>354</v>
      </c>
      <c r="H43" t="s">
        <v>102</v>
      </c>
      <c r="I43" s="77">
        <v>116694</v>
      </c>
      <c r="J43" s="77">
        <v>2290</v>
      </c>
      <c r="K43" s="77">
        <v>0</v>
      </c>
      <c r="L43" s="77">
        <v>2672.2926000000002</v>
      </c>
      <c r="M43" s="78">
        <v>4.0000000000000002E-4</v>
      </c>
      <c r="N43" s="78">
        <v>2.58E-2</v>
      </c>
      <c r="O43" s="78">
        <v>8.5000000000000006E-3</v>
      </c>
    </row>
    <row r="44" spans="2:15">
      <c r="B44" t="s">
        <v>355</v>
      </c>
      <c r="C44" t="s">
        <v>356</v>
      </c>
      <c r="D44" t="s">
        <v>100</v>
      </c>
      <c r="E44" t="s">
        <v>123</v>
      </c>
      <c r="F44" t="s">
        <v>357</v>
      </c>
      <c r="G44" t="s">
        <v>129</v>
      </c>
      <c r="H44" t="s">
        <v>102</v>
      </c>
      <c r="I44" s="77">
        <v>3716</v>
      </c>
      <c r="J44" s="77">
        <v>67050</v>
      </c>
      <c r="K44" s="77">
        <v>0</v>
      </c>
      <c r="L44" s="77">
        <v>2491.578</v>
      </c>
      <c r="M44" s="78">
        <v>0</v>
      </c>
      <c r="N44" s="78">
        <v>2.41E-2</v>
      </c>
      <c r="O44" s="78">
        <v>7.9000000000000008E-3</v>
      </c>
    </row>
    <row r="45" spans="2:15">
      <c r="B45" t="s">
        <v>358</v>
      </c>
      <c r="C45" t="s">
        <v>359</v>
      </c>
      <c r="D45" t="s">
        <v>100</v>
      </c>
      <c r="E45" t="s">
        <v>123</v>
      </c>
      <c r="F45" t="s">
        <v>360</v>
      </c>
      <c r="G45" t="s">
        <v>132</v>
      </c>
      <c r="H45" t="s">
        <v>102</v>
      </c>
      <c r="I45" s="77">
        <v>505926</v>
      </c>
      <c r="J45" s="77">
        <v>542</v>
      </c>
      <c r="K45" s="77">
        <v>0</v>
      </c>
      <c r="L45" s="77">
        <v>2742.1189199999999</v>
      </c>
      <c r="M45" s="78">
        <v>2.0000000000000001E-4</v>
      </c>
      <c r="N45" s="78">
        <v>2.6499999999999999E-2</v>
      </c>
      <c r="O45" s="78">
        <v>8.6999999999999994E-3</v>
      </c>
    </row>
    <row r="46" spans="2:15">
      <c r="B46" s="79" t="s">
        <v>361</v>
      </c>
      <c r="E46" s="16"/>
      <c r="F46" s="16"/>
      <c r="G46" s="16"/>
      <c r="I46" s="81">
        <v>4054398.55</v>
      </c>
      <c r="K46" s="81">
        <v>43.994999999999997</v>
      </c>
      <c r="L46" s="81">
        <v>26810.507624499998</v>
      </c>
      <c r="N46" s="80">
        <v>0.25900000000000001</v>
      </c>
      <c r="O46" s="80">
        <v>8.5099999999999995E-2</v>
      </c>
    </row>
    <row r="47" spans="2:15">
      <c r="B47" t="s">
        <v>362</v>
      </c>
      <c r="C47" t="s">
        <v>363</v>
      </c>
      <c r="D47" t="s">
        <v>100</v>
      </c>
      <c r="E47" t="s">
        <v>123</v>
      </c>
      <c r="F47" t="s">
        <v>364</v>
      </c>
      <c r="G47" t="s">
        <v>255</v>
      </c>
      <c r="H47" t="s">
        <v>102</v>
      </c>
      <c r="I47" s="77">
        <v>3120992</v>
      </c>
      <c r="J47" s="77">
        <v>124.9</v>
      </c>
      <c r="K47" s="77">
        <v>0</v>
      </c>
      <c r="L47" s="77">
        <v>3898.1190080000001</v>
      </c>
      <c r="M47" s="78">
        <v>1E-3</v>
      </c>
      <c r="N47" s="78">
        <v>3.7699999999999997E-2</v>
      </c>
      <c r="O47" s="78">
        <v>1.24E-2</v>
      </c>
    </row>
    <row r="48" spans="2:15">
      <c r="B48" t="s">
        <v>365</v>
      </c>
      <c r="C48" t="s">
        <v>366</v>
      </c>
      <c r="D48" t="s">
        <v>100</v>
      </c>
      <c r="E48" t="s">
        <v>123</v>
      </c>
      <c r="F48" t="s">
        <v>367</v>
      </c>
      <c r="G48" t="s">
        <v>255</v>
      </c>
      <c r="H48" t="s">
        <v>102</v>
      </c>
      <c r="I48" s="77">
        <v>2949</v>
      </c>
      <c r="J48" s="77">
        <v>41840</v>
      </c>
      <c r="K48" s="77">
        <v>0</v>
      </c>
      <c r="L48" s="77">
        <v>1233.8616</v>
      </c>
      <c r="M48" s="78">
        <v>2.0000000000000001E-4</v>
      </c>
      <c r="N48" s="78">
        <v>1.1900000000000001E-2</v>
      </c>
      <c r="O48" s="78">
        <v>3.8999999999999998E-3</v>
      </c>
    </row>
    <row r="49" spans="2:15">
      <c r="B49" t="s">
        <v>368</v>
      </c>
      <c r="C49" t="s">
        <v>369</v>
      </c>
      <c r="D49" t="s">
        <v>100</v>
      </c>
      <c r="E49" t="s">
        <v>123</v>
      </c>
      <c r="F49" t="s">
        <v>370</v>
      </c>
      <c r="G49" t="s">
        <v>259</v>
      </c>
      <c r="H49" t="s">
        <v>102</v>
      </c>
      <c r="I49" s="77">
        <v>463291</v>
      </c>
      <c r="J49" s="77">
        <v>662.9</v>
      </c>
      <c r="K49" s="77">
        <v>0</v>
      </c>
      <c r="L49" s="77">
        <v>3071.156039</v>
      </c>
      <c r="M49" s="78">
        <v>5.0000000000000001E-4</v>
      </c>
      <c r="N49" s="78">
        <v>2.9700000000000001E-2</v>
      </c>
      <c r="O49" s="78">
        <v>9.7999999999999997E-3</v>
      </c>
    </row>
    <row r="50" spans="2:15">
      <c r="B50" t="s">
        <v>371</v>
      </c>
      <c r="C50" t="s">
        <v>372</v>
      </c>
      <c r="D50" t="s">
        <v>100</v>
      </c>
      <c r="E50" t="s">
        <v>123</v>
      </c>
      <c r="F50" t="s">
        <v>373</v>
      </c>
      <c r="G50" t="s">
        <v>266</v>
      </c>
      <c r="H50" t="s">
        <v>102</v>
      </c>
      <c r="I50" s="77">
        <v>13851</v>
      </c>
      <c r="J50" s="77">
        <v>6211</v>
      </c>
      <c r="K50" s="77">
        <v>0</v>
      </c>
      <c r="L50" s="77">
        <v>860.28561000000002</v>
      </c>
      <c r="M50" s="78">
        <v>2.0000000000000001E-4</v>
      </c>
      <c r="N50" s="78">
        <v>8.3000000000000001E-3</v>
      </c>
      <c r="O50" s="78">
        <v>2.7000000000000001E-3</v>
      </c>
    </row>
    <row r="51" spans="2:15">
      <c r="B51" t="s">
        <v>374</v>
      </c>
      <c r="C51" t="s">
        <v>375</v>
      </c>
      <c r="D51" t="s">
        <v>100</v>
      </c>
      <c r="E51" t="s">
        <v>123</v>
      </c>
      <c r="F51" t="s">
        <v>376</v>
      </c>
      <c r="G51" t="s">
        <v>266</v>
      </c>
      <c r="H51" t="s">
        <v>102</v>
      </c>
      <c r="I51" s="77">
        <v>5841</v>
      </c>
      <c r="J51" s="77">
        <v>6412</v>
      </c>
      <c r="K51" s="77">
        <v>0</v>
      </c>
      <c r="L51" s="77">
        <v>374.52492000000001</v>
      </c>
      <c r="M51" s="78">
        <v>1E-4</v>
      </c>
      <c r="N51" s="78">
        <v>3.5999999999999999E-3</v>
      </c>
      <c r="O51" s="78">
        <v>1.1999999999999999E-3</v>
      </c>
    </row>
    <row r="52" spans="2:15">
      <c r="B52" t="s">
        <v>377</v>
      </c>
      <c r="C52" t="s">
        <v>378</v>
      </c>
      <c r="D52" t="s">
        <v>100</v>
      </c>
      <c r="E52" t="s">
        <v>123</v>
      </c>
      <c r="F52" t="s">
        <v>379</v>
      </c>
      <c r="G52" t="s">
        <v>277</v>
      </c>
      <c r="H52" t="s">
        <v>102</v>
      </c>
      <c r="I52" s="77">
        <v>3235</v>
      </c>
      <c r="J52" s="77">
        <v>18000</v>
      </c>
      <c r="K52" s="77">
        <v>0</v>
      </c>
      <c r="L52" s="77">
        <v>582.29999999999995</v>
      </c>
      <c r="M52" s="78">
        <v>2.9999999999999997E-4</v>
      </c>
      <c r="N52" s="78">
        <v>5.5999999999999999E-3</v>
      </c>
      <c r="O52" s="78">
        <v>1.8E-3</v>
      </c>
    </row>
    <row r="53" spans="2:15">
      <c r="B53" t="s">
        <v>380</v>
      </c>
      <c r="C53" t="s">
        <v>381</v>
      </c>
      <c r="D53" t="s">
        <v>100</v>
      </c>
      <c r="E53" t="s">
        <v>123</v>
      </c>
      <c r="F53" t="s">
        <v>382</v>
      </c>
      <c r="G53" t="s">
        <v>277</v>
      </c>
      <c r="H53" t="s">
        <v>102</v>
      </c>
      <c r="I53" s="77">
        <v>748</v>
      </c>
      <c r="J53" s="77">
        <v>26650</v>
      </c>
      <c r="K53" s="77">
        <v>0</v>
      </c>
      <c r="L53" s="77">
        <v>199.34200000000001</v>
      </c>
      <c r="M53" s="78">
        <v>0</v>
      </c>
      <c r="N53" s="78">
        <v>1.9E-3</v>
      </c>
      <c r="O53" s="78">
        <v>5.9999999999999995E-4</v>
      </c>
    </row>
    <row r="54" spans="2:15">
      <c r="B54" t="s">
        <v>383</v>
      </c>
      <c r="C54" t="s">
        <v>384</v>
      </c>
      <c r="D54" t="s">
        <v>100</v>
      </c>
      <c r="E54" t="s">
        <v>123</v>
      </c>
      <c r="F54" t="s">
        <v>385</v>
      </c>
      <c r="G54" t="s">
        <v>277</v>
      </c>
      <c r="H54" t="s">
        <v>102</v>
      </c>
      <c r="I54" s="77">
        <v>21403</v>
      </c>
      <c r="J54" s="77">
        <v>2238</v>
      </c>
      <c r="K54" s="77">
        <v>0</v>
      </c>
      <c r="L54" s="77">
        <v>478.99914000000001</v>
      </c>
      <c r="M54" s="78">
        <v>4.0000000000000002E-4</v>
      </c>
      <c r="N54" s="78">
        <v>4.5999999999999999E-3</v>
      </c>
      <c r="O54" s="78">
        <v>1.5E-3</v>
      </c>
    </row>
    <row r="55" spans="2:15">
      <c r="B55" t="s">
        <v>386</v>
      </c>
      <c r="C55" t="s">
        <v>387</v>
      </c>
      <c r="D55" t="s">
        <v>100</v>
      </c>
      <c r="E55" t="s">
        <v>123</v>
      </c>
      <c r="F55" t="s">
        <v>388</v>
      </c>
      <c r="G55" t="s">
        <v>283</v>
      </c>
      <c r="H55" t="s">
        <v>102</v>
      </c>
      <c r="I55" s="77">
        <v>5860</v>
      </c>
      <c r="J55" s="77">
        <v>14640</v>
      </c>
      <c r="K55" s="77">
        <v>0</v>
      </c>
      <c r="L55" s="77">
        <v>857.904</v>
      </c>
      <c r="M55" s="78">
        <v>2.0000000000000001E-4</v>
      </c>
      <c r="N55" s="78">
        <v>8.3000000000000001E-3</v>
      </c>
      <c r="O55" s="78">
        <v>2.7000000000000001E-3</v>
      </c>
    </row>
    <row r="56" spans="2:15">
      <c r="B56" t="s">
        <v>389</v>
      </c>
      <c r="C56" t="s">
        <v>390</v>
      </c>
      <c r="D56" t="s">
        <v>100</v>
      </c>
      <c r="E56" t="s">
        <v>123</v>
      </c>
      <c r="F56" t="s">
        <v>391</v>
      </c>
      <c r="G56" t="s">
        <v>299</v>
      </c>
      <c r="H56" t="s">
        <v>102</v>
      </c>
      <c r="I56" s="77">
        <v>2817</v>
      </c>
      <c r="J56" s="77">
        <v>22480</v>
      </c>
      <c r="K56" s="77">
        <v>0</v>
      </c>
      <c r="L56" s="77">
        <v>633.26160000000004</v>
      </c>
      <c r="M56" s="78">
        <v>1E-4</v>
      </c>
      <c r="N56" s="78">
        <v>6.1000000000000004E-3</v>
      </c>
      <c r="O56" s="78">
        <v>2E-3</v>
      </c>
    </row>
    <row r="57" spans="2:15">
      <c r="B57" t="s">
        <v>392</v>
      </c>
      <c r="C57" t="s">
        <v>393</v>
      </c>
      <c r="D57" t="s">
        <v>100</v>
      </c>
      <c r="E57" t="s">
        <v>123</v>
      </c>
      <c r="F57" t="s">
        <v>394</v>
      </c>
      <c r="G57" t="s">
        <v>299</v>
      </c>
      <c r="H57" t="s">
        <v>102</v>
      </c>
      <c r="I57" s="77">
        <v>1261</v>
      </c>
      <c r="J57" s="77">
        <v>38700</v>
      </c>
      <c r="K57" s="77">
        <v>0</v>
      </c>
      <c r="L57" s="77">
        <v>488.00700000000001</v>
      </c>
      <c r="M57" s="78">
        <v>2.0000000000000001E-4</v>
      </c>
      <c r="N57" s="78">
        <v>4.7000000000000002E-3</v>
      </c>
      <c r="O57" s="78">
        <v>1.5E-3</v>
      </c>
    </row>
    <row r="58" spans="2:15">
      <c r="B58" t="s">
        <v>395</v>
      </c>
      <c r="C58" t="s">
        <v>396</v>
      </c>
      <c r="D58" t="s">
        <v>100</v>
      </c>
      <c r="E58" t="s">
        <v>123</v>
      </c>
      <c r="F58" t="s">
        <v>397</v>
      </c>
      <c r="G58" t="s">
        <v>398</v>
      </c>
      <c r="H58" t="s">
        <v>102</v>
      </c>
      <c r="I58" s="77">
        <v>28833</v>
      </c>
      <c r="J58" s="77">
        <v>1818</v>
      </c>
      <c r="K58" s="77">
        <v>0</v>
      </c>
      <c r="L58" s="77">
        <v>524.18394000000001</v>
      </c>
      <c r="M58" s="78">
        <v>2.9999999999999997E-4</v>
      </c>
      <c r="N58" s="78">
        <v>5.1000000000000004E-3</v>
      </c>
      <c r="O58" s="78">
        <v>1.6999999999999999E-3</v>
      </c>
    </row>
    <row r="59" spans="2:15">
      <c r="B59" t="s">
        <v>399</v>
      </c>
      <c r="C59" t="s">
        <v>400</v>
      </c>
      <c r="D59" t="s">
        <v>100</v>
      </c>
      <c r="E59" t="s">
        <v>123</v>
      </c>
      <c r="F59" t="s">
        <v>401</v>
      </c>
      <c r="G59" t="s">
        <v>309</v>
      </c>
      <c r="H59" t="s">
        <v>102</v>
      </c>
      <c r="I59" s="77">
        <v>22334</v>
      </c>
      <c r="J59" s="77">
        <v>1416</v>
      </c>
      <c r="K59" s="77">
        <v>0</v>
      </c>
      <c r="L59" s="77">
        <v>316.24943999999999</v>
      </c>
      <c r="M59" s="78">
        <v>2.0000000000000001E-4</v>
      </c>
      <c r="N59" s="78">
        <v>3.0999999999999999E-3</v>
      </c>
      <c r="O59" s="78">
        <v>1E-3</v>
      </c>
    </row>
    <row r="60" spans="2:15">
      <c r="B60" t="s">
        <v>402</v>
      </c>
      <c r="C60" t="s">
        <v>403</v>
      </c>
      <c r="D60" t="s">
        <v>100</v>
      </c>
      <c r="E60" t="s">
        <v>123</v>
      </c>
      <c r="F60" t="s">
        <v>404</v>
      </c>
      <c r="G60" t="s">
        <v>313</v>
      </c>
      <c r="H60" t="s">
        <v>102</v>
      </c>
      <c r="I60" s="77">
        <v>11160</v>
      </c>
      <c r="J60" s="77">
        <v>8443</v>
      </c>
      <c r="K60" s="77">
        <v>0</v>
      </c>
      <c r="L60" s="77">
        <v>942.23879999999997</v>
      </c>
      <c r="M60" s="78">
        <v>2.0000000000000001E-4</v>
      </c>
      <c r="N60" s="78">
        <v>9.1000000000000004E-3</v>
      </c>
      <c r="O60" s="78">
        <v>3.0000000000000001E-3</v>
      </c>
    </row>
    <row r="61" spans="2:15">
      <c r="B61" t="s">
        <v>405</v>
      </c>
      <c r="C61" t="s">
        <v>406</v>
      </c>
      <c r="D61" t="s">
        <v>100</v>
      </c>
      <c r="E61" t="s">
        <v>123</v>
      </c>
      <c r="F61" t="s">
        <v>407</v>
      </c>
      <c r="G61" t="s">
        <v>408</v>
      </c>
      <c r="H61" t="s">
        <v>102</v>
      </c>
      <c r="I61" s="77">
        <v>1622</v>
      </c>
      <c r="J61" s="77">
        <v>36250</v>
      </c>
      <c r="K61" s="77">
        <v>0</v>
      </c>
      <c r="L61" s="77">
        <v>587.97500000000002</v>
      </c>
      <c r="M61" s="78">
        <v>1E-4</v>
      </c>
      <c r="N61" s="78">
        <v>5.7000000000000002E-3</v>
      </c>
      <c r="O61" s="78">
        <v>1.9E-3</v>
      </c>
    </row>
    <row r="62" spans="2:15">
      <c r="B62" t="s">
        <v>409</v>
      </c>
      <c r="C62" t="s">
        <v>410</v>
      </c>
      <c r="D62" t="s">
        <v>100</v>
      </c>
      <c r="E62" t="s">
        <v>123</v>
      </c>
      <c r="F62" t="s">
        <v>411</v>
      </c>
      <c r="G62" t="s">
        <v>412</v>
      </c>
      <c r="H62" t="s">
        <v>102</v>
      </c>
      <c r="I62" s="77">
        <v>17598</v>
      </c>
      <c r="J62" s="77">
        <v>3800</v>
      </c>
      <c r="K62" s="77">
        <v>43.994999999999997</v>
      </c>
      <c r="L62" s="77">
        <v>712.71900000000005</v>
      </c>
      <c r="M62" s="78">
        <v>2.0000000000000001E-4</v>
      </c>
      <c r="N62" s="78">
        <v>6.8999999999999999E-3</v>
      </c>
      <c r="O62" s="78">
        <v>2.3E-3</v>
      </c>
    </row>
    <row r="63" spans="2:15">
      <c r="B63" t="s">
        <v>413</v>
      </c>
      <c r="C63" t="s">
        <v>414</v>
      </c>
      <c r="D63" t="s">
        <v>100</v>
      </c>
      <c r="E63" t="s">
        <v>123</v>
      </c>
      <c r="F63" t="s">
        <v>415</v>
      </c>
      <c r="G63" t="s">
        <v>412</v>
      </c>
      <c r="H63" t="s">
        <v>102</v>
      </c>
      <c r="I63" s="77">
        <v>6288</v>
      </c>
      <c r="J63" s="77">
        <v>14000</v>
      </c>
      <c r="K63" s="77">
        <v>0</v>
      </c>
      <c r="L63" s="77">
        <v>880.32</v>
      </c>
      <c r="M63" s="78">
        <v>2.9999999999999997E-4</v>
      </c>
      <c r="N63" s="78">
        <v>8.5000000000000006E-3</v>
      </c>
      <c r="O63" s="78">
        <v>2.8E-3</v>
      </c>
    </row>
    <row r="64" spans="2:15">
      <c r="B64" t="s">
        <v>416</v>
      </c>
      <c r="C64" t="s">
        <v>417</v>
      </c>
      <c r="D64" t="s">
        <v>100</v>
      </c>
      <c r="E64" t="s">
        <v>123</v>
      </c>
      <c r="F64" t="s">
        <v>418</v>
      </c>
      <c r="G64" t="s">
        <v>419</v>
      </c>
      <c r="H64" t="s">
        <v>102</v>
      </c>
      <c r="I64" s="77">
        <v>53272</v>
      </c>
      <c r="J64" s="77">
        <v>1535</v>
      </c>
      <c r="K64" s="77">
        <v>0</v>
      </c>
      <c r="L64" s="77">
        <v>817.72519999999997</v>
      </c>
      <c r="M64" s="78">
        <v>4.0000000000000002E-4</v>
      </c>
      <c r="N64" s="78">
        <v>7.9000000000000008E-3</v>
      </c>
      <c r="O64" s="78">
        <v>2.5999999999999999E-3</v>
      </c>
    </row>
    <row r="65" spans="2:15">
      <c r="B65" t="s">
        <v>420</v>
      </c>
      <c r="C65" t="s">
        <v>421</v>
      </c>
      <c r="D65" t="s">
        <v>100</v>
      </c>
      <c r="E65" t="s">
        <v>123</v>
      </c>
      <c r="F65" t="s">
        <v>422</v>
      </c>
      <c r="G65" t="s">
        <v>423</v>
      </c>
      <c r="H65" t="s">
        <v>102</v>
      </c>
      <c r="I65" s="77">
        <v>7997</v>
      </c>
      <c r="J65" s="77">
        <v>4900</v>
      </c>
      <c r="K65" s="77">
        <v>0</v>
      </c>
      <c r="L65" s="77">
        <v>391.85300000000001</v>
      </c>
      <c r="M65" s="78">
        <v>1E-4</v>
      </c>
      <c r="N65" s="78">
        <v>3.8E-3</v>
      </c>
      <c r="O65" s="78">
        <v>1.1999999999999999E-3</v>
      </c>
    </row>
    <row r="66" spans="2:15">
      <c r="B66" t="s">
        <v>424</v>
      </c>
      <c r="C66" t="s">
        <v>425</v>
      </c>
      <c r="D66" t="s">
        <v>100</v>
      </c>
      <c r="E66" t="s">
        <v>123</v>
      </c>
      <c r="F66" t="s">
        <v>426</v>
      </c>
      <c r="G66" t="s">
        <v>423</v>
      </c>
      <c r="H66" t="s">
        <v>102</v>
      </c>
      <c r="I66" s="77">
        <v>20331</v>
      </c>
      <c r="J66" s="77">
        <v>1988</v>
      </c>
      <c r="K66" s="77">
        <v>0</v>
      </c>
      <c r="L66" s="77">
        <v>404.18027999999998</v>
      </c>
      <c r="M66" s="78">
        <v>1E-4</v>
      </c>
      <c r="N66" s="78">
        <v>3.8999999999999998E-3</v>
      </c>
      <c r="O66" s="78">
        <v>1.2999999999999999E-3</v>
      </c>
    </row>
    <row r="67" spans="2:15">
      <c r="B67" t="s">
        <v>427</v>
      </c>
      <c r="C67" t="s">
        <v>428</v>
      </c>
      <c r="D67" t="s">
        <v>100</v>
      </c>
      <c r="E67" t="s">
        <v>123</v>
      </c>
      <c r="F67" t="s">
        <v>429</v>
      </c>
      <c r="G67" t="s">
        <v>423</v>
      </c>
      <c r="H67" t="s">
        <v>102</v>
      </c>
      <c r="I67" s="77">
        <v>11723</v>
      </c>
      <c r="J67" s="77">
        <v>5564</v>
      </c>
      <c r="K67" s="77">
        <v>0</v>
      </c>
      <c r="L67" s="77">
        <v>652.26772000000005</v>
      </c>
      <c r="M67" s="78">
        <v>2.0000000000000001E-4</v>
      </c>
      <c r="N67" s="78">
        <v>6.3E-3</v>
      </c>
      <c r="O67" s="78">
        <v>2.0999999999999999E-3</v>
      </c>
    </row>
    <row r="68" spans="2:15">
      <c r="B68" t="s">
        <v>430</v>
      </c>
      <c r="C68" t="s">
        <v>431</v>
      </c>
      <c r="D68" t="s">
        <v>100</v>
      </c>
      <c r="E68" t="s">
        <v>123</v>
      </c>
      <c r="F68" t="s">
        <v>432</v>
      </c>
      <c r="G68" t="s">
        <v>324</v>
      </c>
      <c r="H68" t="s">
        <v>102</v>
      </c>
      <c r="I68" s="77">
        <v>7920</v>
      </c>
      <c r="J68" s="77">
        <v>10500</v>
      </c>
      <c r="K68" s="77">
        <v>0</v>
      </c>
      <c r="L68" s="77">
        <v>831.6</v>
      </c>
      <c r="M68" s="78">
        <v>2.0000000000000001E-4</v>
      </c>
      <c r="N68" s="78">
        <v>8.0000000000000002E-3</v>
      </c>
      <c r="O68" s="78">
        <v>2.5999999999999999E-3</v>
      </c>
    </row>
    <row r="69" spans="2:15">
      <c r="B69" t="s">
        <v>433</v>
      </c>
      <c r="C69" t="s">
        <v>434</v>
      </c>
      <c r="D69" t="s">
        <v>100</v>
      </c>
      <c r="E69" t="s">
        <v>123</v>
      </c>
      <c r="F69" t="s">
        <v>435</v>
      </c>
      <c r="G69" t="s">
        <v>436</v>
      </c>
      <c r="H69" t="s">
        <v>102</v>
      </c>
      <c r="I69" s="77">
        <v>7796</v>
      </c>
      <c r="J69" s="77">
        <v>7613</v>
      </c>
      <c r="K69" s="77">
        <v>0</v>
      </c>
      <c r="L69" s="77">
        <v>593.50948000000005</v>
      </c>
      <c r="M69" s="78">
        <v>1E-4</v>
      </c>
      <c r="N69" s="78">
        <v>5.7000000000000002E-3</v>
      </c>
      <c r="O69" s="78">
        <v>1.9E-3</v>
      </c>
    </row>
    <row r="70" spans="2:15">
      <c r="B70" t="s">
        <v>437</v>
      </c>
      <c r="C70" t="s">
        <v>438</v>
      </c>
      <c r="D70" t="s">
        <v>100</v>
      </c>
      <c r="E70" t="s">
        <v>123</v>
      </c>
      <c r="F70" t="s">
        <v>439</v>
      </c>
      <c r="G70" t="s">
        <v>354</v>
      </c>
      <c r="H70" t="s">
        <v>102</v>
      </c>
      <c r="I70" s="77">
        <v>2765</v>
      </c>
      <c r="J70" s="77">
        <v>39650</v>
      </c>
      <c r="K70" s="77">
        <v>0</v>
      </c>
      <c r="L70" s="77">
        <v>1096.3225</v>
      </c>
      <c r="M70" s="78">
        <v>2.0000000000000001E-4</v>
      </c>
      <c r="N70" s="78">
        <v>1.06E-2</v>
      </c>
      <c r="O70" s="78">
        <v>3.5000000000000001E-3</v>
      </c>
    </row>
    <row r="71" spans="2:15">
      <c r="B71" t="s">
        <v>440</v>
      </c>
      <c r="C71" t="s">
        <v>441</v>
      </c>
      <c r="D71" t="s">
        <v>100</v>
      </c>
      <c r="E71" t="s">
        <v>123</v>
      </c>
      <c r="F71" t="s">
        <v>442</v>
      </c>
      <c r="G71" t="s">
        <v>443</v>
      </c>
      <c r="H71" t="s">
        <v>102</v>
      </c>
      <c r="I71" s="77">
        <v>12223</v>
      </c>
      <c r="J71" s="77">
        <v>5509</v>
      </c>
      <c r="K71" s="77">
        <v>0</v>
      </c>
      <c r="L71" s="77">
        <v>673.36506999999995</v>
      </c>
      <c r="M71" s="78">
        <v>2.0000000000000001E-4</v>
      </c>
      <c r="N71" s="78">
        <v>6.4999999999999997E-3</v>
      </c>
      <c r="O71" s="78">
        <v>2.0999999999999999E-3</v>
      </c>
    </row>
    <row r="72" spans="2:15">
      <c r="B72" t="s">
        <v>444</v>
      </c>
      <c r="C72" t="s">
        <v>445</v>
      </c>
      <c r="D72" t="s">
        <v>100</v>
      </c>
      <c r="E72" t="s">
        <v>123</v>
      </c>
      <c r="F72" t="s">
        <v>446</v>
      </c>
      <c r="G72" t="s">
        <v>443</v>
      </c>
      <c r="H72" t="s">
        <v>102</v>
      </c>
      <c r="I72" s="77">
        <v>2707</v>
      </c>
      <c r="J72" s="77">
        <v>18370</v>
      </c>
      <c r="K72" s="77">
        <v>0</v>
      </c>
      <c r="L72" s="77">
        <v>497.27589999999998</v>
      </c>
      <c r="M72" s="78">
        <v>1E-4</v>
      </c>
      <c r="N72" s="78">
        <v>4.7999999999999996E-3</v>
      </c>
      <c r="O72" s="78">
        <v>1.6000000000000001E-3</v>
      </c>
    </row>
    <row r="73" spans="2:15">
      <c r="B73" t="s">
        <v>447</v>
      </c>
      <c r="C73" t="s">
        <v>448</v>
      </c>
      <c r="D73" t="s">
        <v>100</v>
      </c>
      <c r="E73" t="s">
        <v>123</v>
      </c>
      <c r="F73" t="s">
        <v>449</v>
      </c>
      <c r="G73" t="s">
        <v>443</v>
      </c>
      <c r="H73" t="s">
        <v>102</v>
      </c>
      <c r="I73" s="77">
        <v>2830</v>
      </c>
      <c r="J73" s="77">
        <v>31490</v>
      </c>
      <c r="K73" s="77">
        <v>0</v>
      </c>
      <c r="L73" s="77">
        <v>891.16700000000003</v>
      </c>
      <c r="M73" s="78">
        <v>2.0000000000000001E-4</v>
      </c>
      <c r="N73" s="78">
        <v>8.6E-3</v>
      </c>
      <c r="O73" s="78">
        <v>2.8E-3</v>
      </c>
    </row>
    <row r="74" spans="2:15">
      <c r="B74" t="s">
        <v>450</v>
      </c>
      <c r="C74" t="s">
        <v>451</v>
      </c>
      <c r="D74" t="s">
        <v>100</v>
      </c>
      <c r="E74" t="s">
        <v>123</v>
      </c>
      <c r="F74" t="s">
        <v>452</v>
      </c>
      <c r="G74" t="s">
        <v>453</v>
      </c>
      <c r="H74" t="s">
        <v>102</v>
      </c>
      <c r="I74" s="77">
        <v>1313</v>
      </c>
      <c r="J74" s="77">
        <v>44050</v>
      </c>
      <c r="K74" s="77">
        <v>0</v>
      </c>
      <c r="L74" s="77">
        <v>578.37649999999996</v>
      </c>
      <c r="M74" s="78">
        <v>2.0000000000000001E-4</v>
      </c>
      <c r="N74" s="78">
        <v>5.5999999999999999E-3</v>
      </c>
      <c r="O74" s="78">
        <v>1.8E-3</v>
      </c>
    </row>
    <row r="75" spans="2:15">
      <c r="B75" t="s">
        <v>454</v>
      </c>
      <c r="C75" t="s">
        <v>455</v>
      </c>
      <c r="D75" t="s">
        <v>100</v>
      </c>
      <c r="E75" t="s">
        <v>123</v>
      </c>
      <c r="F75" t="s">
        <v>456</v>
      </c>
      <c r="G75" t="s">
        <v>457</v>
      </c>
      <c r="H75" t="s">
        <v>102</v>
      </c>
      <c r="I75" s="77">
        <v>13630</v>
      </c>
      <c r="J75" s="77">
        <v>924.6</v>
      </c>
      <c r="K75" s="77">
        <v>0</v>
      </c>
      <c r="L75" s="77">
        <v>126.02298</v>
      </c>
      <c r="M75" s="78">
        <v>1E-4</v>
      </c>
      <c r="N75" s="78">
        <v>1.1999999999999999E-3</v>
      </c>
      <c r="O75" s="78">
        <v>4.0000000000000002E-4</v>
      </c>
    </row>
    <row r="76" spans="2:15">
      <c r="B76" t="s">
        <v>458</v>
      </c>
      <c r="C76" t="s">
        <v>459</v>
      </c>
      <c r="D76" t="s">
        <v>100</v>
      </c>
      <c r="E76" t="s">
        <v>123</v>
      </c>
      <c r="F76" t="s">
        <v>460</v>
      </c>
      <c r="G76" t="s">
        <v>457</v>
      </c>
      <c r="H76" t="s">
        <v>102</v>
      </c>
      <c r="I76" s="77">
        <v>75227.55</v>
      </c>
      <c r="J76" s="77">
        <v>1245</v>
      </c>
      <c r="K76" s="77">
        <v>0</v>
      </c>
      <c r="L76" s="77">
        <v>936.58299750000003</v>
      </c>
      <c r="M76" s="78">
        <v>4.0000000000000002E-4</v>
      </c>
      <c r="N76" s="78">
        <v>8.9999999999999993E-3</v>
      </c>
      <c r="O76" s="78">
        <v>3.0000000000000001E-3</v>
      </c>
    </row>
    <row r="77" spans="2:15">
      <c r="B77" t="s">
        <v>461</v>
      </c>
      <c r="C77" t="s">
        <v>462</v>
      </c>
      <c r="D77" t="s">
        <v>100</v>
      </c>
      <c r="E77" t="s">
        <v>123</v>
      </c>
      <c r="F77" t="s">
        <v>463</v>
      </c>
      <c r="G77" t="s">
        <v>129</v>
      </c>
      <c r="H77" t="s">
        <v>102</v>
      </c>
      <c r="I77" s="77">
        <v>9961</v>
      </c>
      <c r="J77" s="77">
        <v>6108</v>
      </c>
      <c r="K77" s="77">
        <v>0</v>
      </c>
      <c r="L77" s="77">
        <v>608.41787999999997</v>
      </c>
      <c r="M77" s="78">
        <v>2.0000000000000001E-4</v>
      </c>
      <c r="N77" s="78">
        <v>5.8999999999999999E-3</v>
      </c>
      <c r="O77" s="78">
        <v>1.9E-3</v>
      </c>
    </row>
    <row r="78" spans="2:15">
      <c r="B78" t="s">
        <v>464</v>
      </c>
      <c r="C78" t="s">
        <v>465</v>
      </c>
      <c r="D78" t="s">
        <v>100</v>
      </c>
      <c r="E78" t="s">
        <v>123</v>
      </c>
      <c r="F78" t="s">
        <v>466</v>
      </c>
      <c r="G78" t="s">
        <v>129</v>
      </c>
      <c r="H78" t="s">
        <v>102</v>
      </c>
      <c r="I78" s="77">
        <v>69574</v>
      </c>
      <c r="J78" s="77">
        <v>645</v>
      </c>
      <c r="K78" s="77">
        <v>0</v>
      </c>
      <c r="L78" s="77">
        <v>448.75229999999999</v>
      </c>
      <c r="M78" s="78">
        <v>2.0000000000000001E-4</v>
      </c>
      <c r="N78" s="78">
        <v>4.3E-3</v>
      </c>
      <c r="O78" s="78">
        <v>1.4E-3</v>
      </c>
    </row>
    <row r="79" spans="2:15">
      <c r="B79" t="s">
        <v>467</v>
      </c>
      <c r="C79" t="s">
        <v>468</v>
      </c>
      <c r="D79" t="s">
        <v>100</v>
      </c>
      <c r="E79" t="s">
        <v>123</v>
      </c>
      <c r="F79" t="s">
        <v>469</v>
      </c>
      <c r="G79" t="s">
        <v>132</v>
      </c>
      <c r="H79" t="s">
        <v>102</v>
      </c>
      <c r="I79" s="77">
        <v>25046</v>
      </c>
      <c r="J79" s="77">
        <v>2482</v>
      </c>
      <c r="K79" s="77">
        <v>0</v>
      </c>
      <c r="L79" s="77">
        <v>621.64171999999996</v>
      </c>
      <c r="M79" s="78">
        <v>1E-4</v>
      </c>
      <c r="N79" s="78">
        <v>6.0000000000000001E-3</v>
      </c>
      <c r="O79" s="78">
        <v>2E-3</v>
      </c>
    </row>
    <row r="80" spans="2:15">
      <c r="B80" s="79" t="s">
        <v>470</v>
      </c>
      <c r="E80" s="16"/>
      <c r="F80" s="16"/>
      <c r="G80" s="16"/>
      <c r="I80" s="81">
        <v>744733.3</v>
      </c>
      <c r="K80" s="81">
        <v>0</v>
      </c>
      <c r="L80" s="81">
        <v>7469.1387914999996</v>
      </c>
      <c r="N80" s="80">
        <v>7.22E-2</v>
      </c>
      <c r="O80" s="80">
        <v>2.3699999999999999E-2</v>
      </c>
    </row>
    <row r="81" spans="2:15">
      <c r="B81" t="s">
        <v>471</v>
      </c>
      <c r="C81" t="s">
        <v>472</v>
      </c>
      <c r="D81" t="s">
        <v>100</v>
      </c>
      <c r="E81" t="s">
        <v>123</v>
      </c>
      <c r="F81" t="s">
        <v>473</v>
      </c>
      <c r="G81" t="s">
        <v>273</v>
      </c>
      <c r="H81" t="s">
        <v>102</v>
      </c>
      <c r="I81" s="77">
        <v>49785</v>
      </c>
      <c r="J81" s="77">
        <v>1639</v>
      </c>
      <c r="K81" s="77">
        <v>0</v>
      </c>
      <c r="L81" s="77">
        <v>815.97614999999996</v>
      </c>
      <c r="M81" s="78">
        <v>8.0000000000000004E-4</v>
      </c>
      <c r="N81" s="78">
        <v>7.9000000000000008E-3</v>
      </c>
      <c r="O81" s="78">
        <v>2.5999999999999999E-3</v>
      </c>
    </row>
    <row r="82" spans="2:15">
      <c r="B82" t="s">
        <v>474</v>
      </c>
      <c r="C82" t="s">
        <v>475</v>
      </c>
      <c r="D82" t="s">
        <v>100</v>
      </c>
      <c r="E82" t="s">
        <v>123</v>
      </c>
      <c r="F82" t="s">
        <v>476</v>
      </c>
      <c r="G82" t="s">
        <v>277</v>
      </c>
      <c r="H82" t="s">
        <v>102</v>
      </c>
      <c r="I82" s="77">
        <v>18127</v>
      </c>
      <c r="J82" s="77">
        <v>3420</v>
      </c>
      <c r="K82" s="77">
        <v>0</v>
      </c>
      <c r="L82" s="77">
        <v>619.9434</v>
      </c>
      <c r="M82" s="78">
        <v>1E-3</v>
      </c>
      <c r="N82" s="78">
        <v>6.0000000000000001E-3</v>
      </c>
      <c r="O82" s="78">
        <v>2E-3</v>
      </c>
    </row>
    <row r="83" spans="2:15">
      <c r="B83" t="s">
        <v>477</v>
      </c>
      <c r="C83" t="s">
        <v>478</v>
      </c>
      <c r="D83" t="s">
        <v>100</v>
      </c>
      <c r="E83" t="s">
        <v>123</v>
      </c>
      <c r="F83" t="s">
        <v>479</v>
      </c>
      <c r="G83" t="s">
        <v>299</v>
      </c>
      <c r="H83" t="s">
        <v>102</v>
      </c>
      <c r="I83" s="77">
        <v>21000</v>
      </c>
      <c r="J83" s="77">
        <v>10000</v>
      </c>
      <c r="K83" s="77">
        <v>0</v>
      </c>
      <c r="L83" s="77">
        <v>2100</v>
      </c>
      <c r="M83" s="78">
        <v>5.3E-3</v>
      </c>
      <c r="N83" s="78">
        <v>2.0299999999999999E-2</v>
      </c>
      <c r="O83" s="78">
        <v>6.7000000000000002E-3</v>
      </c>
    </row>
    <row r="84" spans="2:15">
      <c r="B84" t="s">
        <v>480</v>
      </c>
      <c r="C84" t="s">
        <v>481</v>
      </c>
      <c r="D84" t="s">
        <v>100</v>
      </c>
      <c r="E84" t="s">
        <v>123</v>
      </c>
      <c r="F84" t="s">
        <v>482</v>
      </c>
      <c r="G84" t="s">
        <v>483</v>
      </c>
      <c r="H84" t="s">
        <v>102</v>
      </c>
      <c r="I84" s="77">
        <v>25000</v>
      </c>
      <c r="J84" s="77">
        <v>263</v>
      </c>
      <c r="K84" s="77">
        <v>0</v>
      </c>
      <c r="L84" s="77">
        <v>65.75</v>
      </c>
      <c r="M84" s="78">
        <v>6.1999999999999998E-3</v>
      </c>
      <c r="N84" s="78">
        <v>5.9999999999999995E-4</v>
      </c>
      <c r="O84" s="78">
        <v>2.0000000000000001E-4</v>
      </c>
    </row>
    <row r="85" spans="2:15">
      <c r="B85" t="s">
        <v>484</v>
      </c>
      <c r="C85" t="s">
        <v>485</v>
      </c>
      <c r="D85" t="s">
        <v>100</v>
      </c>
      <c r="E85" t="s">
        <v>123</v>
      </c>
      <c r="F85" t="s">
        <v>486</v>
      </c>
      <c r="G85" t="s">
        <v>483</v>
      </c>
      <c r="H85" t="s">
        <v>102</v>
      </c>
      <c r="I85" s="77">
        <v>40400</v>
      </c>
      <c r="J85" s="77">
        <v>322.3</v>
      </c>
      <c r="K85" s="77">
        <v>0</v>
      </c>
      <c r="L85" s="77">
        <v>130.20920000000001</v>
      </c>
      <c r="M85" s="78">
        <v>3.3E-3</v>
      </c>
      <c r="N85" s="78">
        <v>1.2999999999999999E-3</v>
      </c>
      <c r="O85" s="78">
        <v>4.0000000000000002E-4</v>
      </c>
    </row>
    <row r="86" spans="2:15">
      <c r="B86" t="s">
        <v>487</v>
      </c>
      <c r="C86" t="s">
        <v>488</v>
      </c>
      <c r="D86" t="s">
        <v>100</v>
      </c>
      <c r="E86" t="s">
        <v>123</v>
      </c>
      <c r="F86" t="s">
        <v>489</v>
      </c>
      <c r="G86" t="s">
        <v>412</v>
      </c>
      <c r="H86" t="s">
        <v>102</v>
      </c>
      <c r="I86" s="77">
        <v>870</v>
      </c>
      <c r="J86" s="77">
        <v>34610</v>
      </c>
      <c r="K86" s="77">
        <v>0</v>
      </c>
      <c r="L86" s="77">
        <v>301.10700000000003</v>
      </c>
      <c r="M86" s="78">
        <v>6.9999999999999999E-4</v>
      </c>
      <c r="N86" s="78">
        <v>2.8999999999999998E-3</v>
      </c>
      <c r="O86" s="78">
        <v>1E-3</v>
      </c>
    </row>
    <row r="87" spans="2:15">
      <c r="B87" t="s">
        <v>490</v>
      </c>
      <c r="C87" t="s">
        <v>491</v>
      </c>
      <c r="D87" t="s">
        <v>100</v>
      </c>
      <c r="E87" t="s">
        <v>123</v>
      </c>
      <c r="F87" t="s">
        <v>492</v>
      </c>
      <c r="G87" t="s">
        <v>324</v>
      </c>
      <c r="H87" t="s">
        <v>102</v>
      </c>
      <c r="I87" s="77">
        <v>174437.3</v>
      </c>
      <c r="J87" s="77">
        <v>691.5</v>
      </c>
      <c r="K87" s="77">
        <v>0</v>
      </c>
      <c r="L87" s="77">
        <v>1206.2339294999999</v>
      </c>
      <c r="M87" s="78">
        <v>1.2999999999999999E-3</v>
      </c>
      <c r="N87" s="78">
        <v>1.17E-2</v>
      </c>
      <c r="O87" s="78">
        <v>3.8E-3</v>
      </c>
    </row>
    <row r="88" spans="2:15">
      <c r="B88" t="s">
        <v>493</v>
      </c>
      <c r="C88" t="s">
        <v>494</v>
      </c>
      <c r="D88" t="s">
        <v>100</v>
      </c>
      <c r="E88" t="s">
        <v>123</v>
      </c>
      <c r="F88" t="s">
        <v>495</v>
      </c>
      <c r="G88" t="s">
        <v>324</v>
      </c>
      <c r="H88" t="s">
        <v>102</v>
      </c>
      <c r="I88" s="77">
        <v>127555</v>
      </c>
      <c r="J88" s="77">
        <v>535.6</v>
      </c>
      <c r="K88" s="77">
        <v>0</v>
      </c>
      <c r="L88" s="77">
        <v>683.18457999999998</v>
      </c>
      <c r="M88" s="78">
        <v>8.9999999999999998E-4</v>
      </c>
      <c r="N88" s="78">
        <v>6.6E-3</v>
      </c>
      <c r="O88" s="78">
        <v>2.2000000000000001E-3</v>
      </c>
    </row>
    <row r="89" spans="2:15">
      <c r="B89" t="s">
        <v>496</v>
      </c>
      <c r="C89" t="s">
        <v>497</v>
      </c>
      <c r="D89" t="s">
        <v>100</v>
      </c>
      <c r="E89" t="s">
        <v>123</v>
      </c>
      <c r="F89" t="s">
        <v>498</v>
      </c>
      <c r="G89" t="s">
        <v>499</v>
      </c>
      <c r="H89" t="s">
        <v>102</v>
      </c>
      <c r="I89" s="77">
        <v>20527</v>
      </c>
      <c r="J89" s="77">
        <v>1537</v>
      </c>
      <c r="K89" s="77">
        <v>0</v>
      </c>
      <c r="L89" s="77">
        <v>315.49999000000003</v>
      </c>
      <c r="M89" s="78">
        <v>5.5999999999999999E-3</v>
      </c>
      <c r="N89" s="78">
        <v>3.0000000000000001E-3</v>
      </c>
      <c r="O89" s="78">
        <v>1E-3</v>
      </c>
    </row>
    <row r="90" spans="2:15">
      <c r="B90" t="s">
        <v>500</v>
      </c>
      <c r="C90" t="s">
        <v>501</v>
      </c>
      <c r="D90" t="s">
        <v>100</v>
      </c>
      <c r="E90" t="s">
        <v>123</v>
      </c>
      <c r="F90" t="s">
        <v>502</v>
      </c>
      <c r="G90" t="s">
        <v>125</v>
      </c>
      <c r="H90" t="s">
        <v>102</v>
      </c>
      <c r="I90" s="77">
        <v>151394</v>
      </c>
      <c r="J90" s="77">
        <v>424.3</v>
      </c>
      <c r="K90" s="77">
        <v>0</v>
      </c>
      <c r="L90" s="77">
        <v>642.36474199999998</v>
      </c>
      <c r="M90" s="78">
        <v>1.4E-3</v>
      </c>
      <c r="N90" s="78">
        <v>6.1999999999999998E-3</v>
      </c>
      <c r="O90" s="78">
        <v>2E-3</v>
      </c>
    </row>
    <row r="91" spans="2:15">
      <c r="B91" t="s">
        <v>503</v>
      </c>
      <c r="C91" t="s">
        <v>504</v>
      </c>
      <c r="D91" t="s">
        <v>100</v>
      </c>
      <c r="E91" t="s">
        <v>123</v>
      </c>
      <c r="F91" t="s">
        <v>505</v>
      </c>
      <c r="G91" t="s">
        <v>453</v>
      </c>
      <c r="H91" t="s">
        <v>102</v>
      </c>
      <c r="I91" s="77">
        <v>11843</v>
      </c>
      <c r="J91" s="77">
        <v>3556</v>
      </c>
      <c r="K91" s="77">
        <v>0</v>
      </c>
      <c r="L91" s="77">
        <v>421.13708000000003</v>
      </c>
      <c r="M91" s="78">
        <v>6.9999999999999999E-4</v>
      </c>
      <c r="N91" s="78">
        <v>4.1000000000000003E-3</v>
      </c>
      <c r="O91" s="78">
        <v>1.2999999999999999E-3</v>
      </c>
    </row>
    <row r="92" spans="2:15">
      <c r="B92" t="s">
        <v>506</v>
      </c>
      <c r="C92" t="s">
        <v>507</v>
      </c>
      <c r="D92" t="s">
        <v>100</v>
      </c>
      <c r="E92" t="s">
        <v>123</v>
      </c>
      <c r="F92" t="s">
        <v>508</v>
      </c>
      <c r="G92" t="s">
        <v>129</v>
      </c>
      <c r="H92" t="s">
        <v>102</v>
      </c>
      <c r="I92" s="77">
        <v>103795</v>
      </c>
      <c r="J92" s="77">
        <v>161.6</v>
      </c>
      <c r="K92" s="77">
        <v>0</v>
      </c>
      <c r="L92" s="77">
        <v>167.73272</v>
      </c>
      <c r="M92" s="78">
        <v>1.1999999999999999E-3</v>
      </c>
      <c r="N92" s="78">
        <v>1.6000000000000001E-3</v>
      </c>
      <c r="O92" s="78">
        <v>5.0000000000000001E-4</v>
      </c>
    </row>
    <row r="93" spans="2:15">
      <c r="B93" s="79" t="s">
        <v>509</v>
      </c>
      <c r="E93" s="16"/>
      <c r="F93" s="16"/>
      <c r="G93" s="16"/>
      <c r="I93" s="81">
        <v>0</v>
      </c>
      <c r="K93" s="81">
        <v>0</v>
      </c>
      <c r="L93" s="81">
        <v>0</v>
      </c>
      <c r="N93" s="80">
        <v>0</v>
      </c>
      <c r="O93" s="80">
        <v>0</v>
      </c>
    </row>
    <row r="94" spans="2:15">
      <c r="B94" t="s">
        <v>229</v>
      </c>
      <c r="C94" t="s">
        <v>229</v>
      </c>
      <c r="E94" s="16"/>
      <c r="F94" s="16"/>
      <c r="G94" t="s">
        <v>229</v>
      </c>
      <c r="H94" t="s">
        <v>229</v>
      </c>
      <c r="I94" s="77">
        <v>0</v>
      </c>
      <c r="J94" s="77">
        <v>0</v>
      </c>
      <c r="L94" s="77">
        <v>0</v>
      </c>
      <c r="M94" s="78">
        <v>0</v>
      </c>
      <c r="N94" s="78">
        <v>0</v>
      </c>
      <c r="O94" s="78">
        <v>0</v>
      </c>
    </row>
    <row r="95" spans="2:15">
      <c r="B95" s="79" t="s">
        <v>234</v>
      </c>
      <c r="E95" s="16"/>
      <c r="F95" s="16"/>
      <c r="G95" s="16"/>
      <c r="I95" s="81">
        <v>173236</v>
      </c>
      <c r="K95" s="81">
        <v>0</v>
      </c>
      <c r="L95" s="81">
        <v>13335.307650000001</v>
      </c>
      <c r="N95" s="80">
        <v>0.1288</v>
      </c>
      <c r="O95" s="80">
        <v>4.2299999999999997E-2</v>
      </c>
    </row>
    <row r="96" spans="2:15">
      <c r="B96" s="79" t="s">
        <v>248</v>
      </c>
      <c r="E96" s="16"/>
      <c r="F96" s="16"/>
      <c r="G96" s="16"/>
      <c r="I96" s="81">
        <v>162691</v>
      </c>
      <c r="K96" s="81">
        <v>0</v>
      </c>
      <c r="L96" s="81">
        <v>6435.6634649999996</v>
      </c>
      <c r="N96" s="80">
        <v>6.2199999999999998E-2</v>
      </c>
      <c r="O96" s="80">
        <v>2.0400000000000001E-2</v>
      </c>
    </row>
    <row r="97" spans="2:15">
      <c r="B97" t="s">
        <v>510</v>
      </c>
      <c r="C97" t="s">
        <v>511</v>
      </c>
      <c r="D97" t="s">
        <v>512</v>
      </c>
      <c r="E97" t="s">
        <v>513</v>
      </c>
      <c r="F97" t="s">
        <v>514</v>
      </c>
      <c r="G97" t="s">
        <v>515</v>
      </c>
      <c r="H97" t="s">
        <v>106</v>
      </c>
      <c r="I97" s="77">
        <v>13375</v>
      </c>
      <c r="J97" s="77">
        <v>924</v>
      </c>
      <c r="K97" s="77">
        <v>0</v>
      </c>
      <c r="L97" s="77">
        <v>432.54750000000001</v>
      </c>
      <c r="M97" s="78">
        <v>2.9999999999999997E-4</v>
      </c>
      <c r="N97" s="78">
        <v>4.1999999999999997E-3</v>
      </c>
      <c r="O97" s="78">
        <v>1.4E-3</v>
      </c>
    </row>
    <row r="98" spans="2:15">
      <c r="B98" t="s">
        <v>516</v>
      </c>
      <c r="C98" t="s">
        <v>517</v>
      </c>
      <c r="D98" t="s">
        <v>518</v>
      </c>
      <c r="E98" t="s">
        <v>513</v>
      </c>
      <c r="F98" t="s">
        <v>519</v>
      </c>
      <c r="G98" t="s">
        <v>520</v>
      </c>
      <c r="H98" t="s">
        <v>106</v>
      </c>
      <c r="I98" s="77">
        <v>3063</v>
      </c>
      <c r="J98" s="77">
        <v>3170</v>
      </c>
      <c r="K98" s="77">
        <v>0</v>
      </c>
      <c r="L98" s="77">
        <v>339.83985000000001</v>
      </c>
      <c r="M98" s="78">
        <v>1E-4</v>
      </c>
      <c r="N98" s="78">
        <v>3.3E-3</v>
      </c>
      <c r="O98" s="78">
        <v>1.1000000000000001E-3</v>
      </c>
    </row>
    <row r="99" spans="2:15">
      <c r="B99" t="s">
        <v>521</v>
      </c>
      <c r="C99" t="s">
        <v>522</v>
      </c>
      <c r="D99" t="s">
        <v>518</v>
      </c>
      <c r="E99" t="s">
        <v>513</v>
      </c>
      <c r="F99" s="16"/>
      <c r="G99" t="s">
        <v>520</v>
      </c>
      <c r="H99" t="s">
        <v>106</v>
      </c>
      <c r="I99" s="77">
        <v>5747</v>
      </c>
      <c r="J99" s="77">
        <v>4723</v>
      </c>
      <c r="K99" s="77">
        <v>0</v>
      </c>
      <c r="L99" s="77">
        <v>950.007835</v>
      </c>
      <c r="M99" s="78">
        <v>0</v>
      </c>
      <c r="N99" s="78">
        <v>9.1999999999999998E-3</v>
      </c>
      <c r="O99" s="78">
        <v>3.0000000000000001E-3</v>
      </c>
    </row>
    <row r="100" spans="2:15">
      <c r="B100" t="s">
        <v>523</v>
      </c>
      <c r="C100" t="s">
        <v>524</v>
      </c>
      <c r="D100" t="s">
        <v>518</v>
      </c>
      <c r="E100" t="s">
        <v>513</v>
      </c>
      <c r="F100" t="s">
        <v>525</v>
      </c>
      <c r="G100" t="s">
        <v>526</v>
      </c>
      <c r="H100" t="s">
        <v>106</v>
      </c>
      <c r="I100" s="77">
        <v>823</v>
      </c>
      <c r="J100" s="77">
        <v>49394</v>
      </c>
      <c r="K100" s="77">
        <v>0</v>
      </c>
      <c r="L100" s="77">
        <v>1422.7941699999999</v>
      </c>
      <c r="M100" s="78">
        <v>0</v>
      </c>
      <c r="N100" s="78">
        <v>1.37E-2</v>
      </c>
      <c r="O100" s="78">
        <v>4.4999999999999997E-3</v>
      </c>
    </row>
    <row r="101" spans="2:15">
      <c r="B101" t="s">
        <v>527</v>
      </c>
      <c r="C101" t="s">
        <v>528</v>
      </c>
      <c r="D101" t="s">
        <v>512</v>
      </c>
      <c r="E101" t="s">
        <v>513</v>
      </c>
      <c r="F101" t="s">
        <v>529</v>
      </c>
      <c r="G101" t="s">
        <v>526</v>
      </c>
      <c r="H101" t="s">
        <v>106</v>
      </c>
      <c r="I101" s="77">
        <v>10676</v>
      </c>
      <c r="J101" s="77">
        <v>1818</v>
      </c>
      <c r="K101" s="77">
        <v>0</v>
      </c>
      <c r="L101" s="77">
        <v>679.31388000000004</v>
      </c>
      <c r="M101" s="78">
        <v>2.0000000000000001E-4</v>
      </c>
      <c r="N101" s="78">
        <v>6.6E-3</v>
      </c>
      <c r="O101" s="78">
        <v>2.2000000000000001E-3</v>
      </c>
    </row>
    <row r="102" spans="2:15">
      <c r="B102" t="s">
        <v>530</v>
      </c>
      <c r="C102" t="s">
        <v>531</v>
      </c>
      <c r="D102" t="s">
        <v>512</v>
      </c>
      <c r="E102" t="s">
        <v>513</v>
      </c>
      <c r="F102" t="s">
        <v>532</v>
      </c>
      <c r="G102" t="s">
        <v>526</v>
      </c>
      <c r="H102" t="s">
        <v>106</v>
      </c>
      <c r="I102" s="77">
        <v>98522</v>
      </c>
      <c r="J102" s="77">
        <v>116</v>
      </c>
      <c r="K102" s="77">
        <v>0</v>
      </c>
      <c r="L102" s="77">
        <v>399.99932000000001</v>
      </c>
      <c r="M102" s="78">
        <v>4.0000000000000002E-4</v>
      </c>
      <c r="N102" s="78">
        <v>3.8999999999999998E-3</v>
      </c>
      <c r="O102" s="78">
        <v>1.2999999999999999E-3</v>
      </c>
    </row>
    <row r="103" spans="2:15">
      <c r="B103" t="s">
        <v>533</v>
      </c>
      <c r="C103" t="s">
        <v>534</v>
      </c>
      <c r="D103" t="s">
        <v>512</v>
      </c>
      <c r="E103" t="s">
        <v>513</v>
      </c>
      <c r="F103" t="s">
        <v>535</v>
      </c>
      <c r="G103" t="s">
        <v>526</v>
      </c>
      <c r="H103" t="s">
        <v>106</v>
      </c>
      <c r="I103" s="77">
        <v>5633</v>
      </c>
      <c r="J103" s="77">
        <v>2932</v>
      </c>
      <c r="K103" s="77">
        <v>0</v>
      </c>
      <c r="L103" s="77">
        <v>578.05845999999997</v>
      </c>
      <c r="M103" s="78">
        <v>1E-4</v>
      </c>
      <c r="N103" s="78">
        <v>5.5999999999999999E-3</v>
      </c>
      <c r="O103" s="78">
        <v>1.8E-3</v>
      </c>
    </row>
    <row r="104" spans="2:15">
      <c r="B104" t="s">
        <v>536</v>
      </c>
      <c r="C104" t="s">
        <v>537</v>
      </c>
      <c r="D104" t="s">
        <v>512</v>
      </c>
      <c r="E104" t="s">
        <v>513</v>
      </c>
      <c r="F104" t="s">
        <v>538</v>
      </c>
      <c r="G104" t="s">
        <v>526</v>
      </c>
      <c r="H104" t="s">
        <v>106</v>
      </c>
      <c r="I104" s="77">
        <v>5494</v>
      </c>
      <c r="J104" s="77">
        <v>6555</v>
      </c>
      <c r="K104" s="77">
        <v>0</v>
      </c>
      <c r="L104" s="77">
        <v>1260.4609499999999</v>
      </c>
      <c r="M104" s="78">
        <v>1E-4</v>
      </c>
      <c r="N104" s="78">
        <v>1.2200000000000001E-2</v>
      </c>
      <c r="O104" s="78">
        <v>4.0000000000000001E-3</v>
      </c>
    </row>
    <row r="105" spans="2:15">
      <c r="B105" t="s">
        <v>539</v>
      </c>
      <c r="C105" t="s">
        <v>540</v>
      </c>
      <c r="D105" t="s">
        <v>512</v>
      </c>
      <c r="E105" t="s">
        <v>513</v>
      </c>
      <c r="F105" t="s">
        <v>541</v>
      </c>
      <c r="G105" t="s">
        <v>542</v>
      </c>
      <c r="H105" t="s">
        <v>106</v>
      </c>
      <c r="I105" s="77">
        <v>19358</v>
      </c>
      <c r="J105" s="77">
        <v>550</v>
      </c>
      <c r="K105" s="77">
        <v>0</v>
      </c>
      <c r="L105" s="77">
        <v>372.64150000000001</v>
      </c>
      <c r="M105" s="78">
        <v>2.9999999999999997E-4</v>
      </c>
      <c r="N105" s="78">
        <v>3.5999999999999999E-3</v>
      </c>
      <c r="O105" s="78">
        <v>1.1999999999999999E-3</v>
      </c>
    </row>
    <row r="106" spans="2:15">
      <c r="B106" s="79" t="s">
        <v>249</v>
      </c>
      <c r="E106" s="16"/>
      <c r="F106" s="16"/>
      <c r="G106" s="16"/>
      <c r="I106" s="81">
        <v>10545</v>
      </c>
      <c r="K106" s="81">
        <v>0</v>
      </c>
      <c r="L106" s="81">
        <v>6899.6441850000001</v>
      </c>
      <c r="N106" s="80">
        <v>6.6699999999999995E-2</v>
      </c>
      <c r="O106" s="80">
        <v>2.1899999999999999E-2</v>
      </c>
    </row>
    <row r="107" spans="2:15">
      <c r="B107" t="s">
        <v>543</v>
      </c>
      <c r="C107" t="s">
        <v>544</v>
      </c>
      <c r="D107" t="s">
        <v>518</v>
      </c>
      <c r="E107" t="s">
        <v>513</v>
      </c>
      <c r="F107" t="s">
        <v>545</v>
      </c>
      <c r="G107" t="s">
        <v>546</v>
      </c>
      <c r="H107" t="s">
        <v>106</v>
      </c>
      <c r="I107" s="77">
        <v>205</v>
      </c>
      <c r="J107" s="77">
        <v>218745</v>
      </c>
      <c r="K107" s="77">
        <v>0</v>
      </c>
      <c r="L107" s="77">
        <v>1569.495375</v>
      </c>
      <c r="M107" s="78">
        <v>0</v>
      </c>
      <c r="N107" s="78">
        <v>1.52E-2</v>
      </c>
      <c r="O107" s="78">
        <v>5.0000000000000001E-3</v>
      </c>
    </row>
    <row r="108" spans="2:15">
      <c r="B108" t="s">
        <v>547</v>
      </c>
      <c r="C108" t="s">
        <v>548</v>
      </c>
      <c r="D108" t="s">
        <v>100</v>
      </c>
      <c r="E108" t="s">
        <v>513</v>
      </c>
      <c r="F108" t="s">
        <v>549</v>
      </c>
      <c r="G108" t="s">
        <v>546</v>
      </c>
      <c r="H108" t="s">
        <v>106</v>
      </c>
      <c r="I108" s="77">
        <v>2737</v>
      </c>
      <c r="J108" s="77">
        <v>16125</v>
      </c>
      <c r="K108" s="77">
        <v>0</v>
      </c>
      <c r="L108" s="77">
        <v>1544.694375</v>
      </c>
      <c r="M108" s="78">
        <v>0</v>
      </c>
      <c r="N108" s="78">
        <v>1.49E-2</v>
      </c>
      <c r="O108" s="78">
        <v>4.8999999999999998E-3</v>
      </c>
    </row>
    <row r="109" spans="2:15">
      <c r="B109" t="s">
        <v>550</v>
      </c>
      <c r="C109" t="s">
        <v>551</v>
      </c>
      <c r="D109" t="s">
        <v>518</v>
      </c>
      <c r="E109" t="s">
        <v>513</v>
      </c>
      <c r="F109" t="s">
        <v>552</v>
      </c>
      <c r="G109" t="s">
        <v>553</v>
      </c>
      <c r="H109" t="s">
        <v>106</v>
      </c>
      <c r="I109" s="77">
        <v>2756</v>
      </c>
      <c r="J109" s="77">
        <v>8175</v>
      </c>
      <c r="K109" s="77">
        <v>0</v>
      </c>
      <c r="L109" s="77">
        <v>788.56050000000005</v>
      </c>
      <c r="M109" s="78">
        <v>0</v>
      </c>
      <c r="N109" s="78">
        <v>7.6E-3</v>
      </c>
      <c r="O109" s="78">
        <v>2.5000000000000001E-3</v>
      </c>
    </row>
    <row r="110" spans="2:15">
      <c r="B110" t="s">
        <v>554</v>
      </c>
      <c r="C110" t="s">
        <v>555</v>
      </c>
      <c r="D110" t="s">
        <v>518</v>
      </c>
      <c r="E110" t="s">
        <v>513</v>
      </c>
      <c r="F110" t="s">
        <v>556</v>
      </c>
      <c r="G110" t="s">
        <v>526</v>
      </c>
      <c r="H110" t="s">
        <v>106</v>
      </c>
      <c r="I110" s="77">
        <v>2580</v>
      </c>
      <c r="J110" s="77">
        <v>10621</v>
      </c>
      <c r="K110" s="77">
        <v>0</v>
      </c>
      <c r="L110" s="77">
        <v>959.07629999999995</v>
      </c>
      <c r="M110" s="78">
        <v>0</v>
      </c>
      <c r="N110" s="78">
        <v>9.2999999999999992E-3</v>
      </c>
      <c r="O110" s="78">
        <v>3.0000000000000001E-3</v>
      </c>
    </row>
    <row r="111" spans="2:15">
      <c r="B111" t="s">
        <v>557</v>
      </c>
      <c r="C111" t="s">
        <v>558</v>
      </c>
      <c r="D111" t="s">
        <v>518</v>
      </c>
      <c r="E111" t="s">
        <v>513</v>
      </c>
      <c r="F111" t="s">
        <v>559</v>
      </c>
      <c r="G111" t="s">
        <v>526</v>
      </c>
      <c r="H111" t="s">
        <v>106</v>
      </c>
      <c r="I111" s="77">
        <v>2267</v>
      </c>
      <c r="J111" s="77">
        <v>25683</v>
      </c>
      <c r="K111" s="77">
        <v>0</v>
      </c>
      <c r="L111" s="77">
        <v>2037.8176350000001</v>
      </c>
      <c r="M111" s="78">
        <v>0</v>
      </c>
      <c r="N111" s="78">
        <v>1.9699999999999999E-2</v>
      </c>
      <c r="O111" s="78">
        <v>6.4999999999999997E-3</v>
      </c>
    </row>
    <row r="112" spans="2:15">
      <c r="B112" t="s">
        <v>236</v>
      </c>
      <c r="E112" s="16"/>
      <c r="F112" s="16"/>
      <c r="G112" s="16"/>
    </row>
    <row r="113" spans="2:7">
      <c r="B113" t="s">
        <v>242</v>
      </c>
      <c r="E113" s="16"/>
      <c r="F113" s="16"/>
      <c r="G113" s="16"/>
    </row>
    <row r="114" spans="2:7">
      <c r="B114" t="s">
        <v>243</v>
      </c>
      <c r="E114" s="16"/>
      <c r="F114" s="16"/>
      <c r="G114" s="16"/>
    </row>
    <row r="115" spans="2:7">
      <c r="B115" t="s">
        <v>244</v>
      </c>
      <c r="E115" s="16"/>
      <c r="F115" s="16"/>
      <c r="G115" s="16"/>
    </row>
    <row r="116" spans="2:7">
      <c r="B116" t="s">
        <v>245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1624271</v>
      </c>
      <c r="I11" s="7"/>
      <c r="J11" s="75">
        <v>57.70599</v>
      </c>
      <c r="K11" s="75">
        <v>134504.09999314399</v>
      </c>
      <c r="L11" s="7"/>
      <c r="M11" s="76">
        <v>1</v>
      </c>
      <c r="N11" s="76">
        <v>0.42709999999999998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1434866</v>
      </c>
      <c r="J12" s="81">
        <v>0</v>
      </c>
      <c r="K12" s="81">
        <v>77336.985090000002</v>
      </c>
      <c r="M12" s="80">
        <v>0.57499999999999996</v>
      </c>
      <c r="N12" s="80">
        <v>0.24560000000000001</v>
      </c>
    </row>
    <row r="13" spans="2:63">
      <c r="B13" s="79" t="s">
        <v>560</v>
      </c>
      <c r="D13" s="16"/>
      <c r="E13" s="16"/>
      <c r="F13" s="16"/>
      <c r="G13" s="16"/>
      <c r="H13" s="81">
        <v>145317</v>
      </c>
      <c r="J13" s="81">
        <v>0</v>
      </c>
      <c r="K13" s="81">
        <v>5753.94985</v>
      </c>
      <c r="M13" s="80">
        <v>4.2799999999999998E-2</v>
      </c>
      <c r="N13" s="80">
        <v>1.83E-2</v>
      </c>
    </row>
    <row r="14" spans="2:63">
      <c r="B14" t="s">
        <v>561</v>
      </c>
      <c r="C14" t="s">
        <v>562</v>
      </c>
      <c r="D14" t="s">
        <v>100</v>
      </c>
      <c r="E14" t="s">
        <v>563</v>
      </c>
      <c r="F14" t="s">
        <v>564</v>
      </c>
      <c r="G14" t="s">
        <v>102</v>
      </c>
      <c r="H14" s="77">
        <v>64238</v>
      </c>
      <c r="I14" s="77">
        <v>1475</v>
      </c>
      <c r="J14" s="77">
        <v>0</v>
      </c>
      <c r="K14" s="77">
        <v>947.51049999999998</v>
      </c>
      <c r="L14" s="78">
        <v>2.0999999999999999E-3</v>
      </c>
      <c r="M14" s="78">
        <v>7.0000000000000001E-3</v>
      </c>
      <c r="N14" s="78">
        <v>3.0000000000000001E-3</v>
      </c>
    </row>
    <row r="15" spans="2:63">
      <c r="B15" t="s">
        <v>565</v>
      </c>
      <c r="C15" t="s">
        <v>566</v>
      </c>
      <c r="D15" t="s">
        <v>100</v>
      </c>
      <c r="E15" t="s">
        <v>567</v>
      </c>
      <c r="F15" t="s">
        <v>564</v>
      </c>
      <c r="G15" t="s">
        <v>102</v>
      </c>
      <c r="H15" s="77">
        <v>28735</v>
      </c>
      <c r="I15" s="77">
        <v>2937</v>
      </c>
      <c r="J15" s="77">
        <v>0</v>
      </c>
      <c r="K15" s="77">
        <v>843.94695000000002</v>
      </c>
      <c r="L15" s="78">
        <v>1E-4</v>
      </c>
      <c r="M15" s="78">
        <v>6.3E-3</v>
      </c>
      <c r="N15" s="78">
        <v>2.7000000000000001E-3</v>
      </c>
    </row>
    <row r="16" spans="2:63">
      <c r="B16" t="s">
        <v>568</v>
      </c>
      <c r="C16" t="s">
        <v>569</v>
      </c>
      <c r="D16" t="s">
        <v>100</v>
      </c>
      <c r="E16" t="s">
        <v>570</v>
      </c>
      <c r="F16" t="s">
        <v>564</v>
      </c>
      <c r="G16" t="s">
        <v>102</v>
      </c>
      <c r="H16" s="77">
        <v>48500</v>
      </c>
      <c r="I16" s="77">
        <v>6172</v>
      </c>
      <c r="J16" s="77">
        <v>0</v>
      </c>
      <c r="K16" s="77">
        <v>2993.42</v>
      </c>
      <c r="L16" s="78">
        <v>5.1000000000000004E-3</v>
      </c>
      <c r="M16" s="78">
        <v>2.23E-2</v>
      </c>
      <c r="N16" s="78">
        <v>9.4999999999999998E-3</v>
      </c>
    </row>
    <row r="17" spans="2:14">
      <c r="B17" t="s">
        <v>571</v>
      </c>
      <c r="C17" t="s">
        <v>572</v>
      </c>
      <c r="D17" t="s">
        <v>100</v>
      </c>
      <c r="E17" t="s">
        <v>570</v>
      </c>
      <c r="F17" t="s">
        <v>564</v>
      </c>
      <c r="G17" t="s">
        <v>102</v>
      </c>
      <c r="H17" s="77">
        <v>3844</v>
      </c>
      <c r="I17" s="77">
        <v>25210</v>
      </c>
      <c r="J17" s="77">
        <v>0</v>
      </c>
      <c r="K17" s="77">
        <v>969.07240000000002</v>
      </c>
      <c r="L17" s="78">
        <v>1.1999999999999999E-3</v>
      </c>
      <c r="M17" s="78">
        <v>7.1999999999999998E-3</v>
      </c>
      <c r="N17" s="78">
        <v>3.0999999999999999E-3</v>
      </c>
    </row>
    <row r="18" spans="2:14">
      <c r="B18" s="79" t="s">
        <v>573</v>
      </c>
      <c r="D18" s="16"/>
      <c r="E18" s="16"/>
      <c r="F18" s="16"/>
      <c r="G18" s="16"/>
      <c r="H18" s="81">
        <v>1289549</v>
      </c>
      <c r="J18" s="81">
        <v>0</v>
      </c>
      <c r="K18" s="81">
        <v>71583.035239999997</v>
      </c>
      <c r="M18" s="80">
        <v>0.53220000000000001</v>
      </c>
      <c r="N18" s="80">
        <v>0.2273</v>
      </c>
    </row>
    <row r="19" spans="2:14">
      <c r="B19" t="s">
        <v>574</v>
      </c>
      <c r="C19" t="s">
        <v>575</v>
      </c>
      <c r="D19" t="s">
        <v>100</v>
      </c>
      <c r="E19" t="s">
        <v>576</v>
      </c>
      <c r="F19" t="s">
        <v>564</v>
      </c>
      <c r="G19" t="s">
        <v>102</v>
      </c>
      <c r="H19" s="77">
        <v>10628</v>
      </c>
      <c r="I19" s="77">
        <v>4220</v>
      </c>
      <c r="J19" s="77">
        <v>0</v>
      </c>
      <c r="K19" s="77">
        <v>448.5016</v>
      </c>
      <c r="L19" s="78">
        <v>1E-4</v>
      </c>
      <c r="M19" s="78">
        <v>3.3E-3</v>
      </c>
      <c r="N19" s="78">
        <v>1.4E-3</v>
      </c>
    </row>
    <row r="20" spans="2:14">
      <c r="B20" t="s">
        <v>577</v>
      </c>
      <c r="C20" t="s">
        <v>578</v>
      </c>
      <c r="D20" t="s">
        <v>100</v>
      </c>
      <c r="E20" t="s">
        <v>576</v>
      </c>
      <c r="F20" t="s">
        <v>564</v>
      </c>
      <c r="G20" t="s">
        <v>102</v>
      </c>
      <c r="H20" s="77">
        <v>240101</v>
      </c>
      <c r="I20" s="77">
        <v>3836</v>
      </c>
      <c r="J20" s="77">
        <v>0</v>
      </c>
      <c r="K20" s="77">
        <v>9210.2743599999994</v>
      </c>
      <c r="L20" s="78">
        <v>2E-3</v>
      </c>
      <c r="M20" s="78">
        <v>6.8500000000000005E-2</v>
      </c>
      <c r="N20" s="78">
        <v>2.92E-2</v>
      </c>
    </row>
    <row r="21" spans="2:14">
      <c r="B21" t="s">
        <v>579</v>
      </c>
      <c r="C21" t="s">
        <v>580</v>
      </c>
      <c r="D21" t="s">
        <v>100</v>
      </c>
      <c r="E21" t="s">
        <v>576</v>
      </c>
      <c r="F21" t="s">
        <v>564</v>
      </c>
      <c r="G21" t="s">
        <v>102</v>
      </c>
      <c r="H21" s="77">
        <v>64112</v>
      </c>
      <c r="I21" s="77">
        <v>5698</v>
      </c>
      <c r="J21" s="77">
        <v>0</v>
      </c>
      <c r="K21" s="77">
        <v>3653.10176</v>
      </c>
      <c r="L21" s="78">
        <v>8.0999999999999996E-3</v>
      </c>
      <c r="M21" s="78">
        <v>2.7199999999999998E-2</v>
      </c>
      <c r="N21" s="78">
        <v>1.1599999999999999E-2</v>
      </c>
    </row>
    <row r="22" spans="2:14">
      <c r="B22" t="s">
        <v>581</v>
      </c>
      <c r="C22" t="s">
        <v>582</v>
      </c>
      <c r="D22" t="s">
        <v>100</v>
      </c>
      <c r="E22" t="s">
        <v>583</v>
      </c>
      <c r="F22" t="s">
        <v>564</v>
      </c>
      <c r="G22" t="s">
        <v>102</v>
      </c>
      <c r="H22" s="77">
        <v>353916</v>
      </c>
      <c r="I22" s="77">
        <v>6035</v>
      </c>
      <c r="J22" s="77">
        <v>0</v>
      </c>
      <c r="K22" s="77">
        <v>21358.830600000001</v>
      </c>
      <c r="L22" s="78">
        <v>1.77E-2</v>
      </c>
      <c r="M22" s="78">
        <v>0.1588</v>
      </c>
      <c r="N22" s="78">
        <v>6.7799999999999999E-2</v>
      </c>
    </row>
    <row r="23" spans="2:14">
      <c r="B23" t="s">
        <v>584</v>
      </c>
      <c r="C23" t="s">
        <v>585</v>
      </c>
      <c r="D23" t="s">
        <v>100</v>
      </c>
      <c r="E23" t="s">
        <v>586</v>
      </c>
      <c r="F23" t="s">
        <v>564</v>
      </c>
      <c r="G23" t="s">
        <v>102</v>
      </c>
      <c r="H23" s="77">
        <v>8691</v>
      </c>
      <c r="I23" s="77">
        <v>11310</v>
      </c>
      <c r="J23" s="77">
        <v>0</v>
      </c>
      <c r="K23" s="77">
        <v>982.95209999999997</v>
      </c>
      <c r="L23" s="78">
        <v>4.0000000000000002E-4</v>
      </c>
      <c r="M23" s="78">
        <v>7.3000000000000001E-3</v>
      </c>
      <c r="N23" s="78">
        <v>3.0999999999999999E-3</v>
      </c>
    </row>
    <row r="24" spans="2:14">
      <c r="B24" t="s">
        <v>587</v>
      </c>
      <c r="C24" t="s">
        <v>588</v>
      </c>
      <c r="D24" t="s">
        <v>100</v>
      </c>
      <c r="E24" t="s">
        <v>586</v>
      </c>
      <c r="F24" t="s">
        <v>564</v>
      </c>
      <c r="G24" t="s">
        <v>102</v>
      </c>
      <c r="H24" s="77">
        <v>36546</v>
      </c>
      <c r="I24" s="77">
        <v>10590</v>
      </c>
      <c r="J24" s="77">
        <v>0</v>
      </c>
      <c r="K24" s="77">
        <v>3870.2213999999999</v>
      </c>
      <c r="L24" s="78">
        <v>1.8E-3</v>
      </c>
      <c r="M24" s="78">
        <v>2.8799999999999999E-2</v>
      </c>
      <c r="N24" s="78">
        <v>1.23E-2</v>
      </c>
    </row>
    <row r="25" spans="2:14">
      <c r="B25" t="s">
        <v>589</v>
      </c>
      <c r="C25" t="s">
        <v>590</v>
      </c>
      <c r="D25" t="s">
        <v>100</v>
      </c>
      <c r="E25" t="s">
        <v>586</v>
      </c>
      <c r="F25" t="s">
        <v>564</v>
      </c>
      <c r="G25" t="s">
        <v>102</v>
      </c>
      <c r="H25" s="77">
        <v>159876</v>
      </c>
      <c r="I25" s="77">
        <v>6062</v>
      </c>
      <c r="J25" s="77">
        <v>0</v>
      </c>
      <c r="K25" s="77">
        <v>9691.6831199999997</v>
      </c>
      <c r="L25" s="78">
        <v>1.6000000000000001E-3</v>
      </c>
      <c r="M25" s="78">
        <v>7.2099999999999997E-2</v>
      </c>
      <c r="N25" s="78">
        <v>3.0800000000000001E-2</v>
      </c>
    </row>
    <row r="26" spans="2:14">
      <c r="B26" t="s">
        <v>591</v>
      </c>
      <c r="C26" t="s">
        <v>592</v>
      </c>
      <c r="D26" t="s">
        <v>100</v>
      </c>
      <c r="E26" t="s">
        <v>586</v>
      </c>
      <c r="F26" t="s">
        <v>564</v>
      </c>
      <c r="G26" t="s">
        <v>102</v>
      </c>
      <c r="H26" s="77">
        <v>28335</v>
      </c>
      <c r="I26" s="77">
        <v>12790</v>
      </c>
      <c r="J26" s="77">
        <v>0</v>
      </c>
      <c r="K26" s="77">
        <v>3624.0464999999999</v>
      </c>
      <c r="L26" s="78">
        <v>2.9999999999999997E-4</v>
      </c>
      <c r="M26" s="78">
        <v>2.69E-2</v>
      </c>
      <c r="N26" s="78">
        <v>1.15E-2</v>
      </c>
    </row>
    <row r="27" spans="2:14">
      <c r="B27" t="s">
        <v>593</v>
      </c>
      <c r="C27" t="s">
        <v>594</v>
      </c>
      <c r="D27" t="s">
        <v>100</v>
      </c>
      <c r="E27" t="s">
        <v>570</v>
      </c>
      <c r="F27" t="s">
        <v>564</v>
      </c>
      <c r="G27" t="s">
        <v>102</v>
      </c>
      <c r="H27" s="77">
        <v>7560</v>
      </c>
      <c r="I27" s="77">
        <v>6384</v>
      </c>
      <c r="J27" s="77">
        <v>0</v>
      </c>
      <c r="K27" s="77">
        <v>482.63040000000001</v>
      </c>
      <c r="L27" s="78">
        <v>8.0000000000000004E-4</v>
      </c>
      <c r="M27" s="78">
        <v>3.5999999999999999E-3</v>
      </c>
      <c r="N27" s="78">
        <v>1.5E-3</v>
      </c>
    </row>
    <row r="28" spans="2:14">
      <c r="B28" t="s">
        <v>595</v>
      </c>
      <c r="C28" t="s">
        <v>596</v>
      </c>
      <c r="D28" t="s">
        <v>100</v>
      </c>
      <c r="E28" t="s">
        <v>570</v>
      </c>
      <c r="F28" t="s">
        <v>564</v>
      </c>
      <c r="G28" t="s">
        <v>102</v>
      </c>
      <c r="H28" s="77">
        <v>5655</v>
      </c>
      <c r="I28" s="77">
        <v>38410</v>
      </c>
      <c r="J28" s="77">
        <v>0</v>
      </c>
      <c r="K28" s="77">
        <v>2172.0855000000001</v>
      </c>
      <c r="L28" s="78">
        <v>1.6000000000000001E-3</v>
      </c>
      <c r="M28" s="78">
        <v>1.61E-2</v>
      </c>
      <c r="N28" s="78">
        <v>6.8999999999999999E-3</v>
      </c>
    </row>
    <row r="29" spans="2:14">
      <c r="B29" t="s">
        <v>597</v>
      </c>
      <c r="C29" t="s">
        <v>598</v>
      </c>
      <c r="D29" t="s">
        <v>100</v>
      </c>
      <c r="E29" t="s">
        <v>570</v>
      </c>
      <c r="F29" t="s">
        <v>564</v>
      </c>
      <c r="G29" t="s">
        <v>102</v>
      </c>
      <c r="H29" s="77">
        <v>355872</v>
      </c>
      <c r="I29" s="77">
        <v>3795</v>
      </c>
      <c r="J29" s="77">
        <v>0</v>
      </c>
      <c r="K29" s="77">
        <v>13505.3424</v>
      </c>
      <c r="L29" s="78">
        <v>5.1000000000000004E-3</v>
      </c>
      <c r="M29" s="78">
        <v>0.1004</v>
      </c>
      <c r="N29" s="78">
        <v>4.2900000000000001E-2</v>
      </c>
    </row>
    <row r="30" spans="2:14">
      <c r="B30" t="s">
        <v>599</v>
      </c>
      <c r="C30" t="s">
        <v>600</v>
      </c>
      <c r="D30" t="s">
        <v>100</v>
      </c>
      <c r="E30" t="s">
        <v>570</v>
      </c>
      <c r="F30" t="s">
        <v>564</v>
      </c>
      <c r="G30" t="s">
        <v>102</v>
      </c>
      <c r="H30" s="77">
        <v>18257</v>
      </c>
      <c r="I30" s="77">
        <v>14150</v>
      </c>
      <c r="J30" s="77">
        <v>0</v>
      </c>
      <c r="K30" s="77">
        <v>2583.3654999999999</v>
      </c>
      <c r="L30" s="78">
        <v>6.9999999999999999E-4</v>
      </c>
      <c r="M30" s="78">
        <v>1.9199999999999998E-2</v>
      </c>
      <c r="N30" s="78">
        <v>8.2000000000000007E-3</v>
      </c>
    </row>
    <row r="31" spans="2:14">
      <c r="B31" s="79" t="s">
        <v>601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602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250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603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234</v>
      </c>
      <c r="D39" s="16"/>
      <c r="E39" s="16"/>
      <c r="F39" s="16"/>
      <c r="G39" s="16"/>
      <c r="H39" s="81">
        <v>189405</v>
      </c>
      <c r="J39" s="81">
        <v>57.70599</v>
      </c>
      <c r="K39" s="81">
        <v>57167.114903144</v>
      </c>
      <c r="M39" s="80">
        <v>0.42499999999999999</v>
      </c>
      <c r="N39" s="80">
        <v>0.18149999999999999</v>
      </c>
    </row>
    <row r="40" spans="2:14">
      <c r="B40" s="79" t="s">
        <v>604</v>
      </c>
      <c r="D40" s="16"/>
      <c r="E40" s="16"/>
      <c r="F40" s="16"/>
      <c r="G40" s="16"/>
      <c r="H40" s="81">
        <v>189405</v>
      </c>
      <c r="J40" s="81">
        <v>57.70599</v>
      </c>
      <c r="K40" s="81">
        <v>57167.114903144</v>
      </c>
      <c r="M40" s="80">
        <v>0.42499999999999999</v>
      </c>
      <c r="N40" s="80">
        <v>0.18149999999999999</v>
      </c>
    </row>
    <row r="41" spans="2:14">
      <c r="B41" t="s">
        <v>605</v>
      </c>
      <c r="C41" t="s">
        <v>606</v>
      </c>
      <c r="D41" t="s">
        <v>607</v>
      </c>
      <c r="E41" t="s">
        <v>608</v>
      </c>
      <c r="F41" t="s">
        <v>564</v>
      </c>
      <c r="G41" t="s">
        <v>110</v>
      </c>
      <c r="H41" s="77">
        <v>12259</v>
      </c>
      <c r="I41" s="77">
        <v>10794</v>
      </c>
      <c r="J41" s="77">
        <v>0</v>
      </c>
      <c r="K41" s="77">
        <v>4811.8170631439998</v>
      </c>
      <c r="L41" s="78">
        <v>0</v>
      </c>
      <c r="M41" s="78">
        <v>3.5799999999999998E-2</v>
      </c>
      <c r="N41" s="78">
        <v>1.5299999999999999E-2</v>
      </c>
    </row>
    <row r="42" spans="2:14">
      <c r="B42" t="s">
        <v>609</v>
      </c>
      <c r="C42" t="s">
        <v>610</v>
      </c>
      <c r="D42" t="s">
        <v>123</v>
      </c>
      <c r="E42" t="s">
        <v>608</v>
      </c>
      <c r="F42" t="s">
        <v>564</v>
      </c>
      <c r="G42" t="s">
        <v>106</v>
      </c>
      <c r="H42" s="77">
        <v>24143</v>
      </c>
      <c r="I42" s="77">
        <v>3391</v>
      </c>
      <c r="J42" s="77">
        <v>0</v>
      </c>
      <c r="K42" s="77">
        <v>2865.411955</v>
      </c>
      <c r="L42" s="78">
        <v>0</v>
      </c>
      <c r="M42" s="78">
        <v>2.1299999999999999E-2</v>
      </c>
      <c r="N42" s="78">
        <v>9.1000000000000004E-3</v>
      </c>
    </row>
    <row r="43" spans="2:14">
      <c r="B43" t="s">
        <v>611</v>
      </c>
      <c r="C43" t="s">
        <v>612</v>
      </c>
      <c r="D43" t="s">
        <v>518</v>
      </c>
      <c r="E43" t="s">
        <v>608</v>
      </c>
      <c r="F43" t="s">
        <v>564</v>
      </c>
      <c r="G43" t="s">
        <v>106</v>
      </c>
      <c r="H43" s="77">
        <v>9422</v>
      </c>
      <c r="I43" s="77">
        <v>5283</v>
      </c>
      <c r="J43" s="77">
        <v>0</v>
      </c>
      <c r="K43" s="77">
        <v>1742.17491</v>
      </c>
      <c r="L43" s="78">
        <v>0</v>
      </c>
      <c r="M43" s="78">
        <v>1.2999999999999999E-2</v>
      </c>
      <c r="N43" s="78">
        <v>5.4999999999999997E-3</v>
      </c>
    </row>
    <row r="44" spans="2:14">
      <c r="B44" t="s">
        <v>613</v>
      </c>
      <c r="C44" t="s">
        <v>614</v>
      </c>
      <c r="D44" t="s">
        <v>518</v>
      </c>
      <c r="E44" t="s">
        <v>608</v>
      </c>
      <c r="F44" t="s">
        <v>564</v>
      </c>
      <c r="G44" t="s">
        <v>106</v>
      </c>
      <c r="H44" s="77">
        <v>2158</v>
      </c>
      <c r="I44" s="77">
        <v>37915</v>
      </c>
      <c r="J44" s="77">
        <v>0</v>
      </c>
      <c r="K44" s="77">
        <v>2863.7199500000002</v>
      </c>
      <c r="L44" s="78">
        <v>0</v>
      </c>
      <c r="M44" s="78">
        <v>2.1299999999999999E-2</v>
      </c>
      <c r="N44" s="78">
        <v>9.1000000000000004E-3</v>
      </c>
    </row>
    <row r="45" spans="2:14">
      <c r="B45" t="s">
        <v>615</v>
      </c>
      <c r="C45" t="s">
        <v>616</v>
      </c>
      <c r="D45" t="s">
        <v>518</v>
      </c>
      <c r="E45" t="s">
        <v>608</v>
      </c>
      <c r="F45" t="s">
        <v>564</v>
      </c>
      <c r="G45" t="s">
        <v>106</v>
      </c>
      <c r="H45" s="77">
        <v>10230</v>
      </c>
      <c r="I45" s="77">
        <v>16936</v>
      </c>
      <c r="J45" s="77">
        <v>0</v>
      </c>
      <c r="K45" s="77">
        <v>6063.9348</v>
      </c>
      <c r="L45" s="78">
        <v>0</v>
      </c>
      <c r="M45" s="78">
        <v>4.5100000000000001E-2</v>
      </c>
      <c r="N45" s="78">
        <v>1.9300000000000001E-2</v>
      </c>
    </row>
    <row r="46" spans="2:14">
      <c r="B46" t="s">
        <v>617</v>
      </c>
      <c r="C46" t="s">
        <v>618</v>
      </c>
      <c r="D46" t="s">
        <v>518</v>
      </c>
      <c r="E46" t="s">
        <v>619</v>
      </c>
      <c r="F46" t="s">
        <v>564</v>
      </c>
      <c r="G46" t="s">
        <v>106</v>
      </c>
      <c r="H46" s="77">
        <v>46755</v>
      </c>
      <c r="I46" s="77">
        <v>1650</v>
      </c>
      <c r="J46" s="77">
        <v>0</v>
      </c>
      <c r="K46" s="77">
        <v>2700.1012500000002</v>
      </c>
      <c r="L46" s="78">
        <v>0</v>
      </c>
      <c r="M46" s="78">
        <v>2.01E-2</v>
      </c>
      <c r="N46" s="78">
        <v>8.6E-3</v>
      </c>
    </row>
    <row r="47" spans="2:14">
      <c r="B47" t="s">
        <v>620</v>
      </c>
      <c r="C47" t="s">
        <v>621</v>
      </c>
      <c r="D47" t="s">
        <v>518</v>
      </c>
      <c r="E47" t="s">
        <v>622</v>
      </c>
      <c r="F47" t="s">
        <v>564</v>
      </c>
      <c r="G47" t="s">
        <v>106</v>
      </c>
      <c r="H47" s="77">
        <v>9244</v>
      </c>
      <c r="I47" s="77">
        <v>3276</v>
      </c>
      <c r="J47" s="77">
        <v>0</v>
      </c>
      <c r="K47" s="77">
        <v>1059.91704</v>
      </c>
      <c r="L47" s="78">
        <v>0</v>
      </c>
      <c r="M47" s="78">
        <v>7.9000000000000008E-3</v>
      </c>
      <c r="N47" s="78">
        <v>3.3999999999999998E-3</v>
      </c>
    </row>
    <row r="48" spans="2:14">
      <c r="B48" t="s">
        <v>623</v>
      </c>
      <c r="C48" t="s">
        <v>624</v>
      </c>
      <c r="D48" t="s">
        <v>518</v>
      </c>
      <c r="E48" t="s">
        <v>625</v>
      </c>
      <c r="F48" t="s">
        <v>564</v>
      </c>
      <c r="G48" t="s">
        <v>106</v>
      </c>
      <c r="H48" s="77">
        <v>3593</v>
      </c>
      <c r="I48" s="77">
        <v>4340</v>
      </c>
      <c r="J48" s="77">
        <v>0</v>
      </c>
      <c r="K48" s="77">
        <v>545.77670000000001</v>
      </c>
      <c r="L48" s="78">
        <v>0</v>
      </c>
      <c r="M48" s="78">
        <v>4.1000000000000003E-3</v>
      </c>
      <c r="N48" s="78">
        <v>1.6999999999999999E-3</v>
      </c>
    </row>
    <row r="49" spans="2:14">
      <c r="B49" t="s">
        <v>626</v>
      </c>
      <c r="C49" t="s">
        <v>627</v>
      </c>
      <c r="D49" t="s">
        <v>518</v>
      </c>
      <c r="E49" t="s">
        <v>628</v>
      </c>
      <c r="F49" t="s">
        <v>564</v>
      </c>
      <c r="G49" t="s">
        <v>106</v>
      </c>
      <c r="H49" s="77">
        <v>20841</v>
      </c>
      <c r="I49" s="77">
        <v>37725</v>
      </c>
      <c r="J49" s="77">
        <v>57.70599</v>
      </c>
      <c r="K49" s="77">
        <v>27575.641364999999</v>
      </c>
      <c r="L49" s="78">
        <v>0</v>
      </c>
      <c r="M49" s="78">
        <v>0.20499999999999999</v>
      </c>
      <c r="N49" s="78">
        <v>8.7599999999999997E-2</v>
      </c>
    </row>
    <row r="50" spans="2:14">
      <c r="B50" t="s">
        <v>629</v>
      </c>
      <c r="C50" t="s">
        <v>630</v>
      </c>
      <c r="D50" t="s">
        <v>518</v>
      </c>
      <c r="E50" t="s">
        <v>628</v>
      </c>
      <c r="F50" t="s">
        <v>564</v>
      </c>
      <c r="G50" t="s">
        <v>106</v>
      </c>
      <c r="H50" s="77">
        <v>32852</v>
      </c>
      <c r="I50" s="77">
        <v>3145</v>
      </c>
      <c r="J50" s="77">
        <v>0</v>
      </c>
      <c r="K50" s="77">
        <v>3616.1839</v>
      </c>
      <c r="L50" s="78">
        <v>0</v>
      </c>
      <c r="M50" s="78">
        <v>2.69E-2</v>
      </c>
      <c r="N50" s="78">
        <v>1.15E-2</v>
      </c>
    </row>
    <row r="51" spans="2:14">
      <c r="B51" t="s">
        <v>631</v>
      </c>
      <c r="C51" t="s">
        <v>632</v>
      </c>
      <c r="D51" t="s">
        <v>518</v>
      </c>
      <c r="E51" t="s">
        <v>633</v>
      </c>
      <c r="F51" t="s">
        <v>564</v>
      </c>
      <c r="G51" t="s">
        <v>106</v>
      </c>
      <c r="H51" s="77">
        <v>2402</v>
      </c>
      <c r="I51" s="77">
        <v>20373</v>
      </c>
      <c r="J51" s="77">
        <v>0</v>
      </c>
      <c r="K51" s="77">
        <v>1712.75811</v>
      </c>
      <c r="L51" s="78">
        <v>0</v>
      </c>
      <c r="M51" s="78">
        <v>1.2699999999999999E-2</v>
      </c>
      <c r="N51" s="78">
        <v>5.4000000000000003E-3</v>
      </c>
    </row>
    <row r="52" spans="2:14">
      <c r="B52" t="s">
        <v>634</v>
      </c>
      <c r="C52" t="s">
        <v>635</v>
      </c>
      <c r="D52" t="s">
        <v>518</v>
      </c>
      <c r="E52" t="s">
        <v>636</v>
      </c>
      <c r="F52" t="s">
        <v>564</v>
      </c>
      <c r="G52" t="s">
        <v>106</v>
      </c>
      <c r="H52" s="77">
        <v>15506</v>
      </c>
      <c r="I52" s="77">
        <v>2966</v>
      </c>
      <c r="J52" s="77">
        <v>0</v>
      </c>
      <c r="K52" s="77">
        <v>1609.67786</v>
      </c>
      <c r="L52" s="78">
        <v>0</v>
      </c>
      <c r="M52" s="78">
        <v>1.2E-2</v>
      </c>
      <c r="N52" s="78">
        <v>5.1000000000000004E-3</v>
      </c>
    </row>
    <row r="53" spans="2:14">
      <c r="B53" s="79" t="s">
        <v>637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229</v>
      </c>
      <c r="C54" t="s">
        <v>229</v>
      </c>
      <c r="D54" s="16"/>
      <c r="E54" s="16"/>
      <c r="F54" t="s">
        <v>229</v>
      </c>
      <c r="G54" t="s">
        <v>229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250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229</v>
      </c>
      <c r="C56" t="s">
        <v>229</v>
      </c>
      <c r="D56" s="16"/>
      <c r="E56" s="16"/>
      <c r="F56" t="s">
        <v>229</v>
      </c>
      <c r="G56" t="s">
        <v>229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603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229</v>
      </c>
      <c r="C58" t="s">
        <v>229</v>
      </c>
      <c r="D58" s="16"/>
      <c r="E58" s="16"/>
      <c r="F58" t="s">
        <v>229</v>
      </c>
      <c r="G58" t="s">
        <v>229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t="s">
        <v>236</v>
      </c>
      <c r="D59" s="16"/>
      <c r="E59" s="16"/>
      <c r="F59" s="16"/>
      <c r="G59" s="16"/>
    </row>
    <row r="60" spans="2:14">
      <c r="B60" t="s">
        <v>242</v>
      </c>
      <c r="D60" s="16"/>
      <c r="E60" s="16"/>
      <c r="F60" s="16"/>
      <c r="G60" s="16"/>
    </row>
    <row r="61" spans="2:14">
      <c r="B61" t="s">
        <v>243</v>
      </c>
      <c r="D61" s="16"/>
      <c r="E61" s="16"/>
      <c r="F61" s="16"/>
      <c r="G61" s="16"/>
    </row>
    <row r="62" spans="2:14">
      <c r="B62" t="s">
        <v>244</v>
      </c>
      <c r="D62" s="16"/>
      <c r="E62" s="16"/>
      <c r="F62" s="16"/>
      <c r="G62" s="16"/>
    </row>
    <row r="63" spans="2:14">
      <c r="B63" t="s">
        <v>245</v>
      </c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402866.94</v>
      </c>
      <c r="K11" s="7"/>
      <c r="L11" s="75">
        <v>987.21880199999998</v>
      </c>
      <c r="M11" s="7"/>
      <c r="N11" s="76">
        <v>1</v>
      </c>
      <c r="O11" s="76">
        <v>3.0999999999999999E-3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401744.94</v>
      </c>
      <c r="L12" s="81">
        <v>321.39595200000002</v>
      </c>
      <c r="N12" s="80">
        <v>0.3256</v>
      </c>
      <c r="O12" s="80">
        <v>1E-3</v>
      </c>
    </row>
    <row r="13" spans="2:65">
      <c r="B13" s="79" t="s">
        <v>638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401744.94</v>
      </c>
      <c r="L17" s="81">
        <v>321.39595200000002</v>
      </c>
      <c r="N17" s="80">
        <v>0.3256</v>
      </c>
      <c r="O17" s="80">
        <v>1E-3</v>
      </c>
    </row>
    <row r="18" spans="2:15">
      <c r="B18" t="s">
        <v>640</v>
      </c>
      <c r="C18" t="s">
        <v>641</v>
      </c>
      <c r="D18" t="s">
        <v>100</v>
      </c>
      <c r="E18" t="s">
        <v>642</v>
      </c>
      <c r="F18" t="s">
        <v>564</v>
      </c>
      <c r="G18" t="s">
        <v>643</v>
      </c>
      <c r="H18" t="s">
        <v>210</v>
      </c>
      <c r="I18" t="s">
        <v>102</v>
      </c>
      <c r="J18" s="77">
        <v>401744.94</v>
      </c>
      <c r="K18" s="77">
        <v>80</v>
      </c>
      <c r="L18" s="77">
        <v>321.39595200000002</v>
      </c>
      <c r="M18" s="78">
        <v>1.1000000000000001E-3</v>
      </c>
      <c r="N18" s="78">
        <v>0.3256</v>
      </c>
      <c r="O18" s="78">
        <v>1E-3</v>
      </c>
    </row>
    <row r="19" spans="2:15">
      <c r="B19" s="79" t="s">
        <v>250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1122</v>
      </c>
      <c r="L21" s="81">
        <v>665.82285000000002</v>
      </c>
      <c r="N21" s="80">
        <v>0.6744</v>
      </c>
      <c r="O21" s="80">
        <v>2.0999999999999999E-3</v>
      </c>
    </row>
    <row r="22" spans="2:15">
      <c r="B22" s="79" t="s">
        <v>638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1122</v>
      </c>
      <c r="L26" s="81">
        <v>665.82285000000002</v>
      </c>
      <c r="N26" s="80">
        <v>0.6744</v>
      </c>
      <c r="O26" s="80">
        <v>2.0999999999999999E-3</v>
      </c>
    </row>
    <row r="27" spans="2:15">
      <c r="B27" t="s">
        <v>644</v>
      </c>
      <c r="C27" t="s">
        <v>645</v>
      </c>
      <c r="D27" t="s">
        <v>123</v>
      </c>
      <c r="E27" t="s">
        <v>646</v>
      </c>
      <c r="F27" t="s">
        <v>564</v>
      </c>
      <c r="G27" t="s">
        <v>229</v>
      </c>
      <c r="H27" t="s">
        <v>647</v>
      </c>
      <c r="I27" t="s">
        <v>106</v>
      </c>
      <c r="J27" s="77">
        <v>1122</v>
      </c>
      <c r="K27" s="77">
        <v>16955</v>
      </c>
      <c r="L27" s="77">
        <v>665.82285000000002</v>
      </c>
      <c r="M27" s="78">
        <v>0</v>
      </c>
      <c r="N27" s="78">
        <v>0.6744</v>
      </c>
      <c r="O27" s="78">
        <v>2.0999999999999999E-3</v>
      </c>
    </row>
    <row r="28" spans="2:15">
      <c r="B28" s="79" t="s">
        <v>250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242</v>
      </c>
      <c r="C31" s="16"/>
      <c r="D31" s="16"/>
      <c r="E31" s="16"/>
    </row>
    <row r="32" spans="2:15">
      <c r="B32" t="s">
        <v>243</v>
      </c>
      <c r="C32" s="16"/>
      <c r="D32" s="16"/>
      <c r="E32" s="16"/>
    </row>
    <row r="33" spans="2:5">
      <c r="B33" t="s">
        <v>244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531445</v>
      </c>
      <c r="H11" s="7"/>
      <c r="I11" s="75">
        <v>526.97649899999999</v>
      </c>
      <c r="J11" s="25"/>
      <c r="K11" s="76">
        <v>1</v>
      </c>
      <c r="L11" s="76">
        <v>1.6999999999999999E-3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531445</v>
      </c>
      <c r="I12" s="81">
        <v>526.97649899999999</v>
      </c>
      <c r="K12" s="80">
        <v>1</v>
      </c>
      <c r="L12" s="80">
        <v>1.6999999999999999E-3</v>
      </c>
    </row>
    <row r="13" spans="2:60">
      <c r="B13" s="79" t="s">
        <v>648</v>
      </c>
      <c r="D13" s="16"/>
      <c r="E13" s="16"/>
      <c r="G13" s="81">
        <v>531445</v>
      </c>
      <c r="I13" s="81">
        <v>526.97649899999999</v>
      </c>
      <c r="K13" s="80">
        <v>1</v>
      </c>
      <c r="L13" s="80">
        <v>1.6999999999999999E-3</v>
      </c>
    </row>
    <row r="14" spans="2:60">
      <c r="B14" t="s">
        <v>649</v>
      </c>
      <c r="C14" t="s">
        <v>650</v>
      </c>
      <c r="D14" t="s">
        <v>100</v>
      </c>
      <c r="E14" t="s">
        <v>651</v>
      </c>
      <c r="F14" t="s">
        <v>106</v>
      </c>
      <c r="G14" s="77">
        <v>88800</v>
      </c>
      <c r="H14" s="77">
        <v>116.4</v>
      </c>
      <c r="I14" s="77">
        <v>103.36320000000001</v>
      </c>
      <c r="J14" s="78">
        <v>1.7000000000000001E-2</v>
      </c>
      <c r="K14" s="78">
        <v>0.1961</v>
      </c>
      <c r="L14" s="78">
        <v>2.9999999999999997E-4</v>
      </c>
    </row>
    <row r="15" spans="2:60">
      <c r="B15" t="s">
        <v>652</v>
      </c>
      <c r="C15" t="s">
        <v>653</v>
      </c>
      <c r="D15" t="s">
        <v>100</v>
      </c>
      <c r="E15" t="s">
        <v>299</v>
      </c>
      <c r="F15" t="s">
        <v>102</v>
      </c>
      <c r="G15" s="77">
        <v>10500</v>
      </c>
      <c r="H15" s="77">
        <v>1920</v>
      </c>
      <c r="I15" s="77">
        <v>201.6</v>
      </c>
      <c r="J15" s="78">
        <v>5.3E-3</v>
      </c>
      <c r="K15" s="78">
        <v>0.3826</v>
      </c>
      <c r="L15" s="78">
        <v>5.9999999999999995E-4</v>
      </c>
    </row>
    <row r="16" spans="2:60">
      <c r="B16" t="s">
        <v>654</v>
      </c>
      <c r="C16" t="s">
        <v>655</v>
      </c>
      <c r="D16" t="s">
        <v>100</v>
      </c>
      <c r="E16" t="s">
        <v>483</v>
      </c>
      <c r="F16" t="s">
        <v>106</v>
      </c>
      <c r="G16" s="77">
        <v>20200</v>
      </c>
      <c r="H16" s="77">
        <v>44.3</v>
      </c>
      <c r="I16" s="77">
        <v>8.9486000000000008</v>
      </c>
      <c r="J16" s="78">
        <v>5.7999999999999996E-3</v>
      </c>
      <c r="K16" s="78">
        <v>1.7000000000000001E-2</v>
      </c>
      <c r="L16" s="78">
        <v>0</v>
      </c>
    </row>
    <row r="17" spans="2:12">
      <c r="B17" t="s">
        <v>656</v>
      </c>
      <c r="C17" t="s">
        <v>657</v>
      </c>
      <c r="D17" t="s">
        <v>100</v>
      </c>
      <c r="E17" t="s">
        <v>499</v>
      </c>
      <c r="F17" t="s">
        <v>102</v>
      </c>
      <c r="G17" s="77">
        <v>24350</v>
      </c>
      <c r="H17" s="77">
        <v>210.2</v>
      </c>
      <c r="I17" s="77">
        <v>51.183700000000002</v>
      </c>
      <c r="J17" s="78">
        <v>2.4799999999999999E-2</v>
      </c>
      <c r="K17" s="78">
        <v>9.7100000000000006E-2</v>
      </c>
      <c r="L17" s="78">
        <v>2.0000000000000001E-4</v>
      </c>
    </row>
    <row r="18" spans="2:12">
      <c r="B18" t="s">
        <v>658</v>
      </c>
      <c r="C18" t="s">
        <v>659</v>
      </c>
      <c r="D18" t="s">
        <v>100</v>
      </c>
      <c r="E18" t="s">
        <v>129</v>
      </c>
      <c r="F18" t="s">
        <v>106</v>
      </c>
      <c r="G18" s="77">
        <v>379108</v>
      </c>
      <c r="H18" s="77">
        <v>38.4</v>
      </c>
      <c r="I18" s="77">
        <v>145.577472</v>
      </c>
      <c r="J18" s="78">
        <v>2.53E-2</v>
      </c>
      <c r="K18" s="78">
        <v>0.27629999999999999</v>
      </c>
      <c r="L18" s="78">
        <v>5.0000000000000001E-4</v>
      </c>
    </row>
    <row r="19" spans="2:12">
      <c r="B19" t="s">
        <v>660</v>
      </c>
      <c r="C19" t="s">
        <v>661</v>
      </c>
      <c r="D19" t="s">
        <v>100</v>
      </c>
      <c r="E19" t="s">
        <v>129</v>
      </c>
      <c r="F19" t="s">
        <v>102</v>
      </c>
      <c r="G19" s="77">
        <v>8487</v>
      </c>
      <c r="H19" s="77">
        <v>192.1</v>
      </c>
      <c r="I19" s="77">
        <v>16.303526999999999</v>
      </c>
      <c r="J19" s="78">
        <v>1.1599999999999999E-2</v>
      </c>
      <c r="K19" s="78">
        <v>3.09E-2</v>
      </c>
      <c r="L19" s="78">
        <v>1E-4</v>
      </c>
    </row>
    <row r="20" spans="2:12">
      <c r="B20" s="79" t="s">
        <v>234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662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s="16"/>
      <c r="E22" t="s">
        <v>229</v>
      </c>
      <c r="F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236</v>
      </c>
      <c r="D23" s="16"/>
      <c r="E23" s="16"/>
    </row>
    <row r="24" spans="2:12">
      <c r="B24" t="s">
        <v>242</v>
      </c>
      <c r="D24" s="16"/>
      <c r="E24" s="16"/>
    </row>
    <row r="25" spans="2:12">
      <c r="B25" t="s">
        <v>243</v>
      </c>
      <c r="D25" s="16"/>
      <c r="E25" s="16"/>
    </row>
    <row r="26" spans="2:12">
      <c r="B26" t="s">
        <v>244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155.52600000000001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155.52600000000001</v>
      </c>
      <c r="K21" s="80">
        <v>1</v>
      </c>
      <c r="L21" s="80">
        <v>5.0000000000000001E-4</v>
      </c>
    </row>
    <row r="22" spans="2:12">
      <c r="B22" s="79" t="s">
        <v>663</v>
      </c>
      <c r="C22" s="16"/>
      <c r="D22" s="16"/>
      <c r="E22" s="16"/>
      <c r="G22" s="81">
        <v>0</v>
      </c>
      <c r="I22" s="81">
        <v>155.52600000000001</v>
      </c>
      <c r="K22" s="80">
        <v>1</v>
      </c>
      <c r="L22" s="80">
        <v>5.0000000000000001E-4</v>
      </c>
    </row>
    <row r="23" spans="2:12">
      <c r="B23" t="s">
        <v>666</v>
      </c>
      <c r="C23" t="s">
        <v>667</v>
      </c>
      <c r="D23" t="s">
        <v>123</v>
      </c>
      <c r="E23" t="s">
        <v>668</v>
      </c>
      <c r="F23" t="s">
        <v>106</v>
      </c>
      <c r="G23" s="77">
        <v>-2100</v>
      </c>
      <c r="H23" s="77">
        <v>700</v>
      </c>
      <c r="I23" s="77">
        <v>-51.45</v>
      </c>
      <c r="J23" s="78">
        <v>0</v>
      </c>
      <c r="K23" s="78">
        <v>-0.33079999999999998</v>
      </c>
      <c r="L23" s="78">
        <v>-2.0000000000000001E-4</v>
      </c>
    </row>
    <row r="24" spans="2:12">
      <c r="B24" t="s">
        <v>669</v>
      </c>
      <c r="C24" t="s">
        <v>670</v>
      </c>
      <c r="D24" t="s">
        <v>123</v>
      </c>
      <c r="E24" t="s">
        <v>668</v>
      </c>
      <c r="F24" t="s">
        <v>106</v>
      </c>
      <c r="G24" s="77">
        <v>2100</v>
      </c>
      <c r="H24" s="77">
        <v>2816</v>
      </c>
      <c r="I24" s="77">
        <v>206.976</v>
      </c>
      <c r="J24" s="78">
        <v>0</v>
      </c>
      <c r="K24" s="78">
        <v>1.3308</v>
      </c>
      <c r="L24" s="78">
        <v>6.9999999999999999E-4</v>
      </c>
    </row>
    <row r="25" spans="2:12">
      <c r="B25" s="79" t="s">
        <v>671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665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672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250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242</v>
      </c>
      <c r="C34" s="16"/>
      <c r="D34" s="16"/>
      <c r="E34" s="16"/>
    </row>
    <row r="35" spans="2:5">
      <c r="B35" t="s">
        <v>243</v>
      </c>
      <c r="C35" s="16"/>
      <c r="D35" s="16"/>
      <c r="E35" s="16"/>
    </row>
    <row r="36" spans="2:5">
      <c r="B36" t="s">
        <v>244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29567.65</v>
      </c>
      <c r="H11" s="25"/>
      <c r="I11" s="75">
        <v>96.946505863904804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29567.65</v>
      </c>
      <c r="H14" s="19"/>
      <c r="I14" s="81">
        <v>96.946505863904804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673</v>
      </c>
      <c r="C15" t="s">
        <v>674</v>
      </c>
      <c r="D15" t="s">
        <v>123</v>
      </c>
      <c r="E15" t="s">
        <v>668</v>
      </c>
      <c r="F15" t="s">
        <v>110</v>
      </c>
      <c r="G15" s="77">
        <v>14</v>
      </c>
      <c r="H15" s="77">
        <v>1.2770999999999999</v>
      </c>
      <c r="I15" s="77">
        <v>6.5016650160000002E-4</v>
      </c>
      <c r="J15" s="78">
        <v>0</v>
      </c>
      <c r="K15" s="78">
        <v>0</v>
      </c>
      <c r="BF15" s="16" t="s">
        <v>127</v>
      </c>
    </row>
    <row r="16" spans="1:60">
      <c r="B16" t="s">
        <v>675</v>
      </c>
      <c r="C16" t="s">
        <v>676</v>
      </c>
      <c r="D16" t="s">
        <v>123</v>
      </c>
      <c r="E16" t="s">
        <v>668</v>
      </c>
      <c r="F16" t="s">
        <v>110</v>
      </c>
      <c r="G16" s="77">
        <v>43</v>
      </c>
      <c r="H16" s="77">
        <v>0.34410000000000002</v>
      </c>
      <c r="I16" s="77">
        <v>5.3805265319999997E-4</v>
      </c>
      <c r="J16" s="78">
        <v>0</v>
      </c>
      <c r="K16" s="78">
        <v>0</v>
      </c>
      <c r="BF16" s="16" t="s">
        <v>128</v>
      </c>
    </row>
    <row r="17" spans="2:58">
      <c r="B17" t="s">
        <v>677</v>
      </c>
      <c r="C17" t="s">
        <v>678</v>
      </c>
      <c r="D17" t="s">
        <v>123</v>
      </c>
      <c r="E17" t="s">
        <v>668</v>
      </c>
      <c r="F17" t="s">
        <v>110</v>
      </c>
      <c r="G17" s="77">
        <v>-45704.04</v>
      </c>
      <c r="H17" s="77">
        <v>100</v>
      </c>
      <c r="I17" s="77">
        <v>-166.19817105600001</v>
      </c>
      <c r="J17" s="78">
        <v>-1.7142999999999999</v>
      </c>
      <c r="K17" s="78">
        <v>-5.0000000000000001E-4</v>
      </c>
      <c r="BF17" s="16" t="s">
        <v>129</v>
      </c>
    </row>
    <row r="18" spans="2:58">
      <c r="B18" t="s">
        <v>679</v>
      </c>
      <c r="C18" t="s">
        <v>680</v>
      </c>
      <c r="D18" t="s">
        <v>123</v>
      </c>
      <c r="E18" t="s">
        <v>668</v>
      </c>
      <c r="F18" t="s">
        <v>106</v>
      </c>
      <c r="G18" s="77">
        <v>75183.69</v>
      </c>
      <c r="H18" s="77">
        <v>100</v>
      </c>
      <c r="I18" s="77">
        <v>263.14291500000002</v>
      </c>
      <c r="J18" s="78">
        <v>2.7143000000000002</v>
      </c>
      <c r="K18" s="78">
        <v>8.0000000000000004E-4</v>
      </c>
      <c r="BF18" s="16" t="s">
        <v>130</v>
      </c>
    </row>
    <row r="19" spans="2:58">
      <c r="B19" t="s">
        <v>681</v>
      </c>
      <c r="C19" t="s">
        <v>682</v>
      </c>
      <c r="D19" t="s">
        <v>123</v>
      </c>
      <c r="E19" t="s">
        <v>668</v>
      </c>
      <c r="F19" t="s">
        <v>106</v>
      </c>
      <c r="G19" s="77">
        <v>6</v>
      </c>
      <c r="H19" s="77">
        <v>1.1529499999999999</v>
      </c>
      <c r="I19" s="77">
        <v>2.4211950000000001E-4</v>
      </c>
      <c r="J19" s="78">
        <v>0</v>
      </c>
      <c r="K19" s="78">
        <v>0</v>
      </c>
      <c r="BF19" s="16" t="s">
        <v>131</v>
      </c>
    </row>
    <row r="20" spans="2:58">
      <c r="B20" t="s">
        <v>683</v>
      </c>
      <c r="C20" t="s">
        <v>684</v>
      </c>
      <c r="D20" t="s">
        <v>123</v>
      </c>
      <c r="E20" t="s">
        <v>668</v>
      </c>
      <c r="F20" t="s">
        <v>106</v>
      </c>
      <c r="G20" s="77">
        <v>25</v>
      </c>
      <c r="H20" s="77">
        <v>0.37895000000000001</v>
      </c>
      <c r="I20" s="77">
        <v>3.3158124999999999E-4</v>
      </c>
      <c r="J20" s="78">
        <v>0</v>
      </c>
      <c r="K20" s="78">
        <v>0</v>
      </c>
      <c r="BF20" s="16" t="s">
        <v>132</v>
      </c>
    </row>
    <row r="21" spans="2:58">
      <c r="B21" t="s">
        <v>236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242</v>
      </c>
      <c r="C22" s="19"/>
      <c r="D22" s="19"/>
      <c r="E22" s="19"/>
      <c r="F22" s="19"/>
      <c r="G22" s="19"/>
      <c r="H22" s="19"/>
    </row>
    <row r="23" spans="2:58">
      <c r="B23" t="s">
        <v>243</v>
      </c>
      <c r="C23" s="19"/>
      <c r="D23" s="19"/>
      <c r="E23" s="19"/>
      <c r="F23" s="19"/>
      <c r="G23" s="19"/>
      <c r="H23" s="19"/>
    </row>
    <row r="24" spans="2:58">
      <c r="B24" t="s">
        <v>244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229</v>
      </c>
      <c r="C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685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686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687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236</v>
      </c>
    </row>
    <row r="33" spans="2:2">
      <c r="B33" t="s">
        <v>242</v>
      </c>
    </row>
    <row r="34" spans="2:2">
      <c r="B34" t="s">
        <v>243</v>
      </c>
    </row>
    <row r="35" spans="2:2">
      <c r="B35" t="s">
        <v>244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689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692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242</v>
      </c>
    </row>
    <row r="29" spans="2:16">
      <c r="B29" t="s">
        <v>243</v>
      </c>
    </row>
    <row r="30" spans="2:16">
      <c r="B30" t="s">
        <v>244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242</v>
      </c>
      <c r="D27" s="16"/>
      <c r="E27" s="16"/>
      <c r="F27" s="16"/>
    </row>
    <row r="28" spans="2:19">
      <c r="B28" t="s">
        <v>243</v>
      </c>
      <c r="D28" s="16"/>
      <c r="E28" s="16"/>
      <c r="F28" s="16"/>
    </row>
    <row r="29" spans="2:19">
      <c r="B29" t="s">
        <v>244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693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242</v>
      </c>
      <c r="C27" s="16"/>
      <c r="D27" s="16"/>
      <c r="E27" s="16"/>
    </row>
    <row r="28" spans="2:19">
      <c r="B28" t="s">
        <v>243</v>
      </c>
      <c r="C28" s="16"/>
      <c r="D28" s="16"/>
      <c r="E28" s="16"/>
    </row>
    <row r="29" spans="2:19">
      <c r="B29" t="s">
        <v>244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23" sqref="K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745757.53</v>
      </c>
      <c r="I11" s="7"/>
      <c r="J11" s="75">
        <v>8750.1738496062808</v>
      </c>
      <c r="K11" s="7"/>
      <c r="L11" s="76">
        <v>1</v>
      </c>
      <c r="M11" s="76">
        <v>2.7799999999999998E-2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217107.86</v>
      </c>
      <c r="J12" s="81">
        <v>6839.3765279500903</v>
      </c>
      <c r="L12" s="80">
        <v>0.78159999999999996</v>
      </c>
      <c r="M12" s="80">
        <v>2.1700000000000001E-2</v>
      </c>
    </row>
    <row r="13" spans="2:98">
      <c r="B13" t="s">
        <v>697</v>
      </c>
      <c r="C13" t="s">
        <v>698</v>
      </c>
      <c r="D13" t="s">
        <v>123</v>
      </c>
      <c r="E13" t="s">
        <v>699</v>
      </c>
      <c r="F13" t="s">
        <v>273</v>
      </c>
      <c r="G13" t="s">
        <v>106</v>
      </c>
      <c r="H13" s="77">
        <v>46778.14</v>
      </c>
      <c r="I13" s="77">
        <v>361.52859999999998</v>
      </c>
      <c r="J13" s="77">
        <v>591.90724126813996</v>
      </c>
      <c r="K13" s="103">
        <v>7.7743451289255625E-4</v>
      </c>
      <c r="L13" s="78">
        <v>6.7599999999999993E-2</v>
      </c>
      <c r="M13" s="78">
        <v>1.9E-3</v>
      </c>
    </row>
    <row r="14" spans="2:98">
      <c r="B14" t="s">
        <v>700</v>
      </c>
      <c r="C14" t="s">
        <v>701</v>
      </c>
      <c r="D14" t="s">
        <v>123</v>
      </c>
      <c r="E14" t="s">
        <v>482</v>
      </c>
      <c r="F14" t="s">
        <v>483</v>
      </c>
      <c r="G14" t="s">
        <v>102</v>
      </c>
      <c r="H14" s="77">
        <v>1068</v>
      </c>
      <c r="I14" s="77">
        <v>389.86354799999998</v>
      </c>
      <c r="J14" s="77">
        <v>4.1637426926399996</v>
      </c>
      <c r="K14" s="103">
        <v>6.1999999999999998E-3</v>
      </c>
      <c r="L14" s="78">
        <v>5.0000000000000001E-4</v>
      </c>
      <c r="M14" s="78">
        <v>0</v>
      </c>
    </row>
    <row r="15" spans="2:98">
      <c r="B15" t="s">
        <v>702</v>
      </c>
      <c r="C15" t="s">
        <v>703</v>
      </c>
      <c r="D15" t="s">
        <v>123</v>
      </c>
      <c r="E15" t="s">
        <v>704</v>
      </c>
      <c r="F15" t="s">
        <v>408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103">
        <v>1.8965517241379311E-3</v>
      </c>
      <c r="L15" s="78">
        <v>8.7499999999999994E-2</v>
      </c>
      <c r="M15" s="78">
        <v>2.3999999999999998E-3</v>
      </c>
    </row>
    <row r="16" spans="2:98">
      <c r="B16" t="s">
        <v>705</v>
      </c>
      <c r="C16" t="s">
        <v>706</v>
      </c>
      <c r="D16" t="s">
        <v>123</v>
      </c>
      <c r="E16" t="s">
        <v>707</v>
      </c>
      <c r="F16" t="s">
        <v>412</v>
      </c>
      <c r="G16" t="s">
        <v>106</v>
      </c>
      <c r="H16" s="77">
        <v>677.39</v>
      </c>
      <c r="I16" s="77">
        <v>63937</v>
      </c>
      <c r="J16" s="77">
        <v>1515.8599550500001</v>
      </c>
      <c r="K16" s="103">
        <v>1.5E-3</v>
      </c>
      <c r="L16" s="78">
        <v>0.17319999999999999</v>
      </c>
      <c r="M16" s="78">
        <v>4.7999999999999996E-3</v>
      </c>
    </row>
    <row r="17" spans="2:13">
      <c r="B17" t="s">
        <v>708</v>
      </c>
      <c r="C17" t="s">
        <v>709</v>
      </c>
      <c r="D17" t="s">
        <v>123</v>
      </c>
      <c r="E17" t="s">
        <v>710</v>
      </c>
      <c r="F17" t="s">
        <v>324</v>
      </c>
      <c r="G17" t="s">
        <v>102</v>
      </c>
      <c r="H17" s="77">
        <v>19.329999999999998</v>
      </c>
      <c r="I17" s="77">
        <v>4645000</v>
      </c>
      <c r="J17" s="77">
        <v>897.87850000000003</v>
      </c>
      <c r="K17" s="103">
        <v>9.7000000000000003E-3</v>
      </c>
      <c r="L17" s="78">
        <v>0.1026</v>
      </c>
      <c r="M17" s="78">
        <v>2.8999999999999998E-3</v>
      </c>
    </row>
    <row r="18" spans="2:13">
      <c r="B18" t="s">
        <v>711</v>
      </c>
      <c r="C18" t="s">
        <v>712</v>
      </c>
      <c r="D18" t="s">
        <v>123</v>
      </c>
      <c r="E18" t="s">
        <v>713</v>
      </c>
      <c r="F18" t="s">
        <v>324</v>
      </c>
      <c r="G18" t="s">
        <v>102</v>
      </c>
      <c r="H18" s="77">
        <v>270</v>
      </c>
      <c r="I18" s="77">
        <v>488912.17042099999</v>
      </c>
      <c r="J18" s="77">
        <v>1320.0628601367</v>
      </c>
      <c r="K18" s="78">
        <v>0</v>
      </c>
      <c r="L18" s="78">
        <v>0.15090000000000001</v>
      </c>
      <c r="M18" s="78">
        <v>4.1999999999999997E-3</v>
      </c>
    </row>
    <row r="19" spans="2:13">
      <c r="B19" t="s">
        <v>714</v>
      </c>
      <c r="C19" t="s">
        <v>715</v>
      </c>
      <c r="D19" t="s">
        <v>123</v>
      </c>
      <c r="E19" t="s">
        <v>716</v>
      </c>
      <c r="F19" t="s">
        <v>457</v>
      </c>
      <c r="G19" t="s">
        <v>106</v>
      </c>
      <c r="H19" s="77">
        <v>168293</v>
      </c>
      <c r="I19" s="77">
        <v>296.07694600000002</v>
      </c>
      <c r="J19" s="77">
        <v>1743.9687115612301</v>
      </c>
      <c r="K19" s="103">
        <v>1.6726471321177742E-3</v>
      </c>
      <c r="L19" s="78">
        <v>0.1993</v>
      </c>
      <c r="M19" s="78">
        <v>5.4999999999999997E-3</v>
      </c>
    </row>
    <row r="20" spans="2:13">
      <c r="B20" s="79" t="s">
        <v>234</v>
      </c>
      <c r="C20" s="16"/>
      <c r="D20" s="16"/>
      <c r="E20" s="16"/>
      <c r="H20" s="81">
        <v>528649.67000000004</v>
      </c>
      <c r="J20" s="81">
        <v>1910.79732165619</v>
      </c>
      <c r="L20" s="80">
        <v>0.21840000000000001</v>
      </c>
      <c r="M20" s="80">
        <v>6.1000000000000004E-3</v>
      </c>
    </row>
    <row r="21" spans="2:13">
      <c r="B21" s="79" t="s">
        <v>248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249</v>
      </c>
      <c r="C23" s="16"/>
      <c r="D23" s="16"/>
      <c r="E23" s="16"/>
      <c r="H23" s="81">
        <v>528649.67000000004</v>
      </c>
      <c r="J23" s="81">
        <v>1910.79732165619</v>
      </c>
      <c r="K23" s="103">
        <f>60.0157150492913%/100</f>
        <v>6.0015715049291304E-3</v>
      </c>
      <c r="L23" s="80">
        <v>0.21840000000000001</v>
      </c>
      <c r="M23" s="80">
        <v>6.1000000000000004E-3</v>
      </c>
    </row>
    <row r="24" spans="2:13">
      <c r="B24" t="s">
        <v>717</v>
      </c>
      <c r="C24" t="s">
        <v>718</v>
      </c>
      <c r="D24" t="s">
        <v>123</v>
      </c>
      <c r="E24" t="s">
        <v>719</v>
      </c>
      <c r="F24" t="s">
        <v>720</v>
      </c>
      <c r="G24" t="s">
        <v>110</v>
      </c>
      <c r="H24" s="77">
        <v>512006</v>
      </c>
      <c r="I24" s="77">
        <v>100</v>
      </c>
      <c r="J24" s="77">
        <v>1861.8586184000001</v>
      </c>
      <c r="K24" s="103">
        <v>3.7000000000000002E-3</v>
      </c>
      <c r="L24" s="78">
        <v>0.21279999999999999</v>
      </c>
      <c r="M24" s="78">
        <v>5.8999999999999999E-3</v>
      </c>
    </row>
    <row r="25" spans="2:13">
      <c r="B25" t="s">
        <v>721</v>
      </c>
      <c r="C25" t="s">
        <v>722</v>
      </c>
      <c r="D25" t="s">
        <v>123</v>
      </c>
      <c r="E25" t="s">
        <v>704</v>
      </c>
      <c r="F25" t="s">
        <v>720</v>
      </c>
      <c r="G25" t="s">
        <v>110</v>
      </c>
      <c r="H25" s="77">
        <v>16643.669999999998</v>
      </c>
      <c r="I25" s="77">
        <v>80.859622999999985</v>
      </c>
      <c r="J25" s="77">
        <v>48.938703256190003</v>
      </c>
      <c r="K25" s="103">
        <v>1.5519580261280886E-3</v>
      </c>
      <c r="L25" s="78">
        <v>5.5999999999999999E-3</v>
      </c>
      <c r="M25" s="78">
        <v>2.0000000000000001E-4</v>
      </c>
    </row>
    <row r="26" spans="2:13">
      <c r="B26" t="s">
        <v>236</v>
      </c>
      <c r="C26" s="16"/>
      <c r="D26" s="16"/>
      <c r="E26" s="16"/>
    </row>
    <row r="27" spans="2:13">
      <c r="B27" t="s">
        <v>242</v>
      </c>
      <c r="C27" s="16"/>
      <c r="D27" s="16"/>
      <c r="E27" s="16"/>
    </row>
    <row r="28" spans="2:13">
      <c r="B28" t="s">
        <v>243</v>
      </c>
      <c r="C28" s="16"/>
      <c r="D28" s="16"/>
      <c r="E28" s="16"/>
    </row>
    <row r="29" spans="2:13">
      <c r="B29" t="s">
        <v>244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3466415.41</v>
      </c>
      <c r="G11" s="7"/>
      <c r="H11" s="75">
        <v>9991.3855008721239</v>
      </c>
      <c r="I11" s="7"/>
      <c r="J11" s="76">
        <v>1</v>
      </c>
      <c r="K11" s="76">
        <v>3.1699999999999999E-2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2766693.91</v>
      </c>
      <c r="H12" s="81">
        <v>6864.331637370994</v>
      </c>
      <c r="J12" s="80">
        <v>0.68700000000000006</v>
      </c>
      <c r="K12" s="80">
        <v>2.18E-2</v>
      </c>
    </row>
    <row r="13" spans="2:55">
      <c r="B13" s="79" t="s">
        <v>723</v>
      </c>
      <c r="C13" s="16"/>
      <c r="F13" s="81">
        <v>667626.61</v>
      </c>
      <c r="H13" s="81">
        <v>2464.8320227806198</v>
      </c>
      <c r="J13" s="80">
        <v>0.2467</v>
      </c>
      <c r="K13" s="80">
        <v>7.7999999999999996E-3</v>
      </c>
    </row>
    <row r="14" spans="2:55">
      <c r="B14" t="s">
        <v>724</v>
      </c>
      <c r="C14" t="s">
        <v>725</v>
      </c>
      <c r="D14" t="s">
        <v>106</v>
      </c>
      <c r="E14" t="s">
        <v>726</v>
      </c>
      <c r="F14" s="77">
        <v>150350</v>
      </c>
      <c r="G14" s="77">
        <v>95.905313000000007</v>
      </c>
      <c r="H14" s="77">
        <v>504.67773333424998</v>
      </c>
      <c r="I14" s="78">
        <v>0</v>
      </c>
      <c r="J14" s="78">
        <v>5.0500000000000003E-2</v>
      </c>
      <c r="K14" s="78">
        <v>1.6000000000000001E-3</v>
      </c>
    </row>
    <row r="15" spans="2:55">
      <c r="B15" t="s">
        <v>727</v>
      </c>
      <c r="C15" t="s">
        <v>728</v>
      </c>
      <c r="D15" t="s">
        <v>106</v>
      </c>
      <c r="E15" t="s">
        <v>729</v>
      </c>
      <c r="F15" s="77">
        <v>54230.38</v>
      </c>
      <c r="G15" s="77">
        <v>73.207320999999837</v>
      </c>
      <c r="H15" s="77">
        <v>138.95212928141899</v>
      </c>
      <c r="I15" s="78">
        <v>0</v>
      </c>
      <c r="J15" s="78">
        <v>1.3899999999999999E-2</v>
      </c>
      <c r="K15" s="78">
        <v>4.0000000000000002E-4</v>
      </c>
    </row>
    <row r="16" spans="2:55">
      <c r="B16" t="s">
        <v>730</v>
      </c>
      <c r="C16" t="s">
        <v>731</v>
      </c>
      <c r="D16" t="s">
        <v>106</v>
      </c>
      <c r="E16" t="s">
        <v>732</v>
      </c>
      <c r="F16" s="77">
        <v>126685.23</v>
      </c>
      <c r="G16" s="77">
        <v>80.845701999999974</v>
      </c>
      <c r="H16" s="77">
        <v>358.46847233335097</v>
      </c>
      <c r="I16" s="78">
        <v>0</v>
      </c>
      <c r="J16" s="78">
        <v>3.5900000000000001E-2</v>
      </c>
      <c r="K16" s="78">
        <v>1.1000000000000001E-3</v>
      </c>
    </row>
    <row r="17" spans="2:11">
      <c r="B17" t="s">
        <v>733</v>
      </c>
      <c r="C17" t="s">
        <v>734</v>
      </c>
      <c r="D17" t="s">
        <v>106</v>
      </c>
      <c r="E17" t="s">
        <v>735</v>
      </c>
      <c r="F17" s="77">
        <v>336361</v>
      </c>
      <c r="G17" s="77">
        <v>124.24862299999957</v>
      </c>
      <c r="H17" s="77">
        <v>1462.7336878316</v>
      </c>
      <c r="I17" s="78">
        <v>0</v>
      </c>
      <c r="J17" s="78">
        <v>0.1464</v>
      </c>
      <c r="K17" s="78">
        <v>4.5999999999999999E-3</v>
      </c>
    </row>
    <row r="18" spans="2:11">
      <c r="B18" s="79" t="s">
        <v>736</v>
      </c>
      <c r="C18" s="16"/>
      <c r="F18" s="81">
        <v>1566756.5</v>
      </c>
      <c r="H18" s="81">
        <v>1632.5298414009701</v>
      </c>
      <c r="J18" s="80">
        <v>0.16339999999999999</v>
      </c>
      <c r="K18" s="80">
        <v>5.1999999999999998E-3</v>
      </c>
    </row>
    <row r="19" spans="2:11">
      <c r="B19" t="s">
        <v>737</v>
      </c>
      <c r="C19" t="s">
        <v>738</v>
      </c>
      <c r="D19" t="s">
        <v>102</v>
      </c>
      <c r="E19" t="s">
        <v>739</v>
      </c>
      <c r="F19" s="77">
        <v>1469577</v>
      </c>
      <c r="G19" s="77">
        <v>100.67579000000001</v>
      </c>
      <c r="H19" s="77">
        <v>1479.5082544083</v>
      </c>
      <c r="I19" s="78">
        <v>0</v>
      </c>
      <c r="J19" s="78">
        <v>0.14810000000000001</v>
      </c>
      <c r="K19" s="78">
        <v>4.7000000000000002E-3</v>
      </c>
    </row>
    <row r="20" spans="2:11">
      <c r="B20" t="s">
        <v>740</v>
      </c>
      <c r="C20" t="s">
        <v>741</v>
      </c>
      <c r="D20" t="s">
        <v>102</v>
      </c>
      <c r="E20" t="s">
        <v>742</v>
      </c>
      <c r="F20" s="77">
        <v>97179.5</v>
      </c>
      <c r="G20" s="77">
        <v>157.46282600000001</v>
      </c>
      <c r="H20" s="77">
        <v>153.02158699267</v>
      </c>
      <c r="I20" s="78">
        <v>0</v>
      </c>
      <c r="J20" s="78">
        <v>1.5299999999999999E-2</v>
      </c>
      <c r="K20" s="78">
        <v>5.0000000000000001E-4</v>
      </c>
    </row>
    <row r="21" spans="2:11">
      <c r="B21" s="79" t="s">
        <v>743</v>
      </c>
      <c r="C21" s="16"/>
      <c r="F21" s="81">
        <v>510954.8</v>
      </c>
      <c r="H21" s="81">
        <v>923.22552573820406</v>
      </c>
      <c r="J21" s="80">
        <v>9.2399999999999996E-2</v>
      </c>
      <c r="K21" s="80">
        <v>2.8999999999999998E-3</v>
      </c>
    </row>
    <row r="22" spans="2:11">
      <c r="B22" t="s">
        <v>744</v>
      </c>
      <c r="C22" t="s">
        <v>745</v>
      </c>
      <c r="D22" t="s">
        <v>102</v>
      </c>
      <c r="E22" t="s">
        <v>746</v>
      </c>
      <c r="F22" s="77">
        <v>328670.8</v>
      </c>
      <c r="G22" s="77">
        <v>225.43576300000001</v>
      </c>
      <c r="H22" s="77">
        <v>740.94152573820395</v>
      </c>
      <c r="I22" s="78">
        <v>0</v>
      </c>
      <c r="J22" s="78">
        <v>7.4200000000000002E-2</v>
      </c>
      <c r="K22" s="78">
        <v>2.3999999999999998E-3</v>
      </c>
    </row>
    <row r="23" spans="2:11">
      <c r="B23" t="s">
        <v>747</v>
      </c>
      <c r="C23" t="s">
        <v>748</v>
      </c>
      <c r="D23" t="s">
        <v>102</v>
      </c>
      <c r="E23" t="s">
        <v>749</v>
      </c>
      <c r="F23" s="77">
        <v>182284</v>
      </c>
      <c r="G23" s="77">
        <v>100</v>
      </c>
      <c r="H23" s="77">
        <v>182.28399999999999</v>
      </c>
      <c r="I23" s="78">
        <v>0</v>
      </c>
      <c r="J23" s="78">
        <v>1.8200000000000001E-2</v>
      </c>
      <c r="K23" s="78">
        <v>5.9999999999999995E-4</v>
      </c>
    </row>
    <row r="24" spans="2:11">
      <c r="B24" s="79" t="s">
        <v>750</v>
      </c>
      <c r="C24" s="16"/>
      <c r="F24" s="81">
        <v>21356</v>
      </c>
      <c r="H24" s="81">
        <v>1843.7442474512</v>
      </c>
      <c r="J24" s="80">
        <v>0.1845</v>
      </c>
      <c r="K24" s="80">
        <v>5.8999999999999999E-3</v>
      </c>
    </row>
    <row r="25" spans="2:11">
      <c r="B25" t="s">
        <v>751</v>
      </c>
      <c r="C25" t="s">
        <v>752</v>
      </c>
      <c r="D25" t="s">
        <v>102</v>
      </c>
      <c r="E25" t="s">
        <v>753</v>
      </c>
      <c r="F25" s="77">
        <v>19432</v>
      </c>
      <c r="G25" s="77">
        <v>100</v>
      </c>
      <c r="H25" s="77">
        <v>19.431999999999999</v>
      </c>
      <c r="I25" s="78">
        <v>0</v>
      </c>
      <c r="J25" s="78">
        <v>1.9E-3</v>
      </c>
      <c r="K25" s="78">
        <v>1E-4</v>
      </c>
    </row>
    <row r="26" spans="2:11">
      <c r="B26" t="s">
        <v>754</v>
      </c>
      <c r="C26" t="s">
        <v>755</v>
      </c>
      <c r="D26" t="s">
        <v>102</v>
      </c>
      <c r="E26" t="s">
        <v>756</v>
      </c>
      <c r="F26" s="77">
        <v>1924</v>
      </c>
      <c r="G26" s="77">
        <v>94818.723880000005</v>
      </c>
      <c r="H26" s="77">
        <v>1824.3122474511999</v>
      </c>
      <c r="I26" s="78">
        <v>0</v>
      </c>
      <c r="J26" s="78">
        <v>0.18260000000000001</v>
      </c>
      <c r="K26" s="78">
        <v>5.7999999999999996E-3</v>
      </c>
    </row>
    <row r="27" spans="2:11">
      <c r="B27" s="79" t="s">
        <v>234</v>
      </c>
      <c r="C27" s="16"/>
      <c r="F27" s="81">
        <v>699721.5</v>
      </c>
      <c r="H27" s="81">
        <v>3127.0538635011299</v>
      </c>
      <c r="J27" s="80">
        <v>0.313</v>
      </c>
      <c r="K27" s="80">
        <v>9.9000000000000008E-3</v>
      </c>
    </row>
    <row r="28" spans="2:11">
      <c r="B28" s="79" t="s">
        <v>757</v>
      </c>
      <c r="C28" s="16"/>
      <c r="F28" s="81">
        <v>276175.42</v>
      </c>
      <c r="H28" s="81">
        <v>1087.296233323462</v>
      </c>
      <c r="J28" s="80">
        <v>0.10879999999999999</v>
      </c>
      <c r="K28" s="80">
        <v>3.5000000000000001E-3</v>
      </c>
    </row>
    <row r="29" spans="2:11">
      <c r="B29" t="s">
        <v>758</v>
      </c>
      <c r="C29" t="s">
        <v>759</v>
      </c>
      <c r="D29" t="s">
        <v>106</v>
      </c>
      <c r="E29" t="s">
        <v>760</v>
      </c>
      <c r="F29" s="77">
        <v>183156.42</v>
      </c>
      <c r="G29" s="77">
        <v>118.82579199999994</v>
      </c>
      <c r="H29" s="77">
        <v>761.72973332346203</v>
      </c>
      <c r="I29" s="78">
        <v>0</v>
      </c>
      <c r="J29" s="78">
        <v>7.6200000000000004E-2</v>
      </c>
      <c r="K29" s="78">
        <v>2.3999999999999998E-3</v>
      </c>
    </row>
    <row r="30" spans="2:11">
      <c r="B30" t="s">
        <v>761</v>
      </c>
      <c r="C30" t="s">
        <v>762</v>
      </c>
      <c r="D30" t="s">
        <v>106</v>
      </c>
      <c r="E30" t="s">
        <v>763</v>
      </c>
      <c r="F30" s="77">
        <v>93019</v>
      </c>
      <c r="G30" s="77">
        <v>100</v>
      </c>
      <c r="H30" s="77">
        <v>325.56650000000002</v>
      </c>
      <c r="I30" s="78">
        <v>0</v>
      </c>
      <c r="J30" s="78">
        <v>3.2599999999999997E-2</v>
      </c>
      <c r="K30" s="78">
        <v>1E-3</v>
      </c>
    </row>
    <row r="31" spans="2:11">
      <c r="B31" s="79" t="s">
        <v>764</v>
      </c>
      <c r="C31" s="16"/>
      <c r="F31" s="81">
        <v>107500.18</v>
      </c>
      <c r="H31" s="81">
        <v>505.29621720864299</v>
      </c>
      <c r="J31" s="80">
        <v>5.0599999999999999E-2</v>
      </c>
      <c r="K31" s="80">
        <v>1.6000000000000001E-3</v>
      </c>
    </row>
    <row r="32" spans="2:11">
      <c r="B32" t="s">
        <v>765</v>
      </c>
      <c r="C32" t="s">
        <v>766</v>
      </c>
      <c r="D32" t="s">
        <v>106</v>
      </c>
      <c r="E32" t="s">
        <v>767</v>
      </c>
      <c r="F32" s="77">
        <v>7500.18</v>
      </c>
      <c r="G32" s="77">
        <v>903.34661000000006</v>
      </c>
      <c r="H32" s="77">
        <v>237.134176208643</v>
      </c>
      <c r="I32" s="78">
        <v>0</v>
      </c>
      <c r="J32" s="78">
        <v>2.3699999999999999E-2</v>
      </c>
      <c r="K32" s="78">
        <v>8.0000000000000004E-4</v>
      </c>
    </row>
    <row r="33" spans="2:11">
      <c r="B33" t="s">
        <v>768</v>
      </c>
      <c r="C33" t="s">
        <v>769</v>
      </c>
      <c r="D33" t="s">
        <v>106</v>
      </c>
      <c r="E33" t="s">
        <v>770</v>
      </c>
      <c r="F33" s="77">
        <v>100000</v>
      </c>
      <c r="G33" s="77">
        <v>76.617726000000005</v>
      </c>
      <c r="H33" s="77">
        <v>268.16204099999999</v>
      </c>
      <c r="I33" s="78">
        <v>0</v>
      </c>
      <c r="J33" s="78">
        <v>2.6800000000000001E-2</v>
      </c>
      <c r="K33" s="78">
        <v>8.9999999999999998E-4</v>
      </c>
    </row>
    <row r="34" spans="2:11">
      <c r="B34" s="79" t="s">
        <v>771</v>
      </c>
      <c r="C34" s="16"/>
      <c r="F34" s="81">
        <v>153388</v>
      </c>
      <c r="H34" s="81">
        <v>649.62885759999995</v>
      </c>
      <c r="J34" s="80">
        <v>6.5000000000000002E-2</v>
      </c>
      <c r="K34" s="80">
        <v>2.0999999999999999E-3</v>
      </c>
    </row>
    <row r="35" spans="2:11">
      <c r="B35" t="s">
        <v>772</v>
      </c>
      <c r="C35" t="s">
        <v>773</v>
      </c>
      <c r="D35" t="s">
        <v>113</v>
      </c>
      <c r="E35" t="s">
        <v>749</v>
      </c>
      <c r="F35" s="77">
        <v>153388</v>
      </c>
      <c r="G35" s="77">
        <v>100</v>
      </c>
      <c r="H35" s="77">
        <v>649.62885759999995</v>
      </c>
      <c r="I35" s="78">
        <v>0</v>
      </c>
      <c r="J35" s="78">
        <v>6.5000000000000002E-2</v>
      </c>
      <c r="K35" s="78">
        <v>2.0999999999999999E-3</v>
      </c>
    </row>
    <row r="36" spans="2:11">
      <c r="B36" s="79" t="s">
        <v>774</v>
      </c>
      <c r="C36" s="16"/>
      <c r="F36" s="81">
        <v>162657.9</v>
      </c>
      <c r="H36" s="81">
        <v>884.83255536902504</v>
      </c>
      <c r="J36" s="80">
        <v>8.8599999999999998E-2</v>
      </c>
      <c r="K36" s="80">
        <v>2.8E-3</v>
      </c>
    </row>
    <row r="37" spans="2:11">
      <c r="B37" t="s">
        <v>775</v>
      </c>
      <c r="C37" t="s">
        <v>776</v>
      </c>
      <c r="D37" t="s">
        <v>110</v>
      </c>
      <c r="E37" t="s">
        <v>777</v>
      </c>
      <c r="F37" s="77">
        <v>79211</v>
      </c>
      <c r="G37" s="77">
        <v>133.51329999999993</v>
      </c>
      <c r="H37" s="77">
        <v>384.57555503709301</v>
      </c>
      <c r="I37" s="78">
        <v>0</v>
      </c>
      <c r="J37" s="78">
        <v>3.85E-2</v>
      </c>
      <c r="K37" s="78">
        <v>1.1999999999999999E-3</v>
      </c>
    </row>
    <row r="38" spans="2:11">
      <c r="B38" t="s">
        <v>778</v>
      </c>
      <c r="C38" t="s">
        <v>779</v>
      </c>
      <c r="D38" t="s">
        <v>106</v>
      </c>
      <c r="E38" t="s">
        <v>780</v>
      </c>
      <c r="F38" s="77">
        <v>83446.899999999994</v>
      </c>
      <c r="G38" s="77">
        <v>171.28326100000018</v>
      </c>
      <c r="H38" s="77">
        <v>500.25700033193198</v>
      </c>
      <c r="I38" s="78">
        <v>0</v>
      </c>
      <c r="J38" s="78">
        <v>5.0099999999999999E-2</v>
      </c>
      <c r="K38" s="78">
        <v>1.6000000000000001E-3</v>
      </c>
    </row>
    <row r="39" spans="2:11">
      <c r="B39" t="s">
        <v>236</v>
      </c>
      <c r="C39" s="16"/>
    </row>
    <row r="40" spans="2:11">
      <c r="B40" t="s">
        <v>242</v>
      </c>
      <c r="C40" s="16"/>
    </row>
    <row r="41" spans="2:11">
      <c r="B41" t="s">
        <v>243</v>
      </c>
      <c r="C41" s="16"/>
    </row>
    <row r="42" spans="2:11">
      <c r="B42" t="s">
        <v>244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24304.66</v>
      </c>
      <c r="H11" s="7"/>
      <c r="I11" s="75">
        <v>77.177808353730001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781</v>
      </c>
      <c r="C12" s="16"/>
      <c r="D12" s="16"/>
      <c r="G12" s="81">
        <v>24304.66</v>
      </c>
      <c r="I12" s="81">
        <v>77.177808353730001</v>
      </c>
      <c r="K12" s="80">
        <v>1</v>
      </c>
      <c r="L12" s="80">
        <v>2.0000000000000001E-4</v>
      </c>
    </row>
    <row r="13" spans="2:59">
      <c r="B13" t="s">
        <v>782</v>
      </c>
      <c r="C13" t="s">
        <v>783</v>
      </c>
      <c r="D13" t="s">
        <v>273</v>
      </c>
      <c r="E13" t="s">
        <v>106</v>
      </c>
      <c r="F13" t="s">
        <v>784</v>
      </c>
      <c r="G13" s="77">
        <v>1832.14</v>
      </c>
      <c r="H13" s="77">
        <v>82.488299999999995</v>
      </c>
      <c r="I13" s="77">
        <v>5.2895539886699998</v>
      </c>
      <c r="J13" s="78">
        <v>0</v>
      </c>
      <c r="K13" s="78">
        <v>6.8500000000000005E-2</v>
      </c>
      <c r="L13" s="78">
        <v>0</v>
      </c>
    </row>
    <row r="14" spans="2:59">
      <c r="B14" t="s">
        <v>785</v>
      </c>
      <c r="C14" t="s">
        <v>786</v>
      </c>
      <c r="D14" t="s">
        <v>273</v>
      </c>
      <c r="E14" t="s">
        <v>106</v>
      </c>
      <c r="F14" t="s">
        <v>787</v>
      </c>
      <c r="G14" s="77">
        <v>22472.52</v>
      </c>
      <c r="H14" s="77">
        <v>91.398300000000006</v>
      </c>
      <c r="I14" s="77">
        <v>71.888254365060007</v>
      </c>
      <c r="J14" s="78">
        <v>0</v>
      </c>
      <c r="K14" s="78">
        <v>0.93149999999999999</v>
      </c>
      <c r="L14" s="78">
        <v>2.0000000000000001E-4</v>
      </c>
    </row>
    <row r="15" spans="2:59">
      <c r="B15" s="79" t="s">
        <v>662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236</v>
      </c>
      <c r="C17" s="16"/>
      <c r="D17" s="16"/>
    </row>
    <row r="18" spans="2:4">
      <c r="B18" t="s">
        <v>242</v>
      </c>
      <c r="C18" s="16"/>
      <c r="D18" s="16"/>
    </row>
    <row r="19" spans="2:4">
      <c r="B19" t="s">
        <v>243</v>
      </c>
      <c r="C19" s="16"/>
      <c r="D19" s="16"/>
    </row>
    <row r="20" spans="2:4">
      <c r="B20" t="s">
        <v>244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672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242</v>
      </c>
      <c r="C35" s="16"/>
      <c r="D35" s="16"/>
    </row>
    <row r="36" spans="2:12">
      <c r="B36" t="s">
        <v>243</v>
      </c>
      <c r="C36" s="16"/>
      <c r="D36" s="16"/>
    </row>
    <row r="37" spans="2:12">
      <c r="B37" t="s">
        <v>244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-14754833</v>
      </c>
      <c r="H11" s="7"/>
      <c r="I11" s="75">
        <v>-1920.3565805091391</v>
      </c>
      <c r="J11" s="76">
        <v>1</v>
      </c>
      <c r="K11" s="76">
        <v>-6.1000000000000004E-3</v>
      </c>
      <c r="AW11" s="16"/>
    </row>
    <row r="12" spans="2:49">
      <c r="B12" s="79" t="s">
        <v>204</v>
      </c>
      <c r="C12" s="16"/>
      <c r="D12" s="16"/>
      <c r="G12" s="81">
        <v>-14754833</v>
      </c>
      <c r="I12" s="81">
        <v>-1920.3565805091391</v>
      </c>
      <c r="J12" s="80">
        <v>1</v>
      </c>
      <c r="K12" s="80">
        <v>-6.1000000000000004E-3</v>
      </c>
    </row>
    <row r="13" spans="2:49">
      <c r="B13" s="79" t="s">
        <v>663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664</v>
      </c>
      <c r="C15" s="16"/>
      <c r="D15" s="16"/>
      <c r="G15" s="81">
        <v>-14754833</v>
      </c>
      <c r="I15" s="81">
        <v>-1920.3565805091391</v>
      </c>
      <c r="J15" s="80">
        <v>1</v>
      </c>
      <c r="K15" s="80">
        <v>-6.1000000000000004E-3</v>
      </c>
    </row>
    <row r="16" spans="2:49">
      <c r="B16" t="s">
        <v>789</v>
      </c>
      <c r="C16" t="s">
        <v>790</v>
      </c>
      <c r="D16" t="s">
        <v>123</v>
      </c>
      <c r="E16" t="s">
        <v>110</v>
      </c>
      <c r="F16" t="s">
        <v>791</v>
      </c>
      <c r="G16" s="77">
        <v>-94229</v>
      </c>
      <c r="H16" s="77">
        <v>-0.19523677762419955</v>
      </c>
      <c r="I16" s="77">
        <v>0.18396966318750699</v>
      </c>
      <c r="J16" s="78">
        <v>-1E-4</v>
      </c>
      <c r="K16" s="78">
        <v>0</v>
      </c>
    </row>
    <row r="17" spans="2:11">
      <c r="B17" t="s">
        <v>792</v>
      </c>
      <c r="C17" t="s">
        <v>793</v>
      </c>
      <c r="D17" t="s">
        <v>123</v>
      </c>
      <c r="E17" t="s">
        <v>110</v>
      </c>
      <c r="F17" t="s">
        <v>794</v>
      </c>
      <c r="G17" s="77">
        <v>-2275216</v>
      </c>
      <c r="H17" s="77">
        <v>10.891509546528374</v>
      </c>
      <c r="I17" s="77">
        <v>-247.80536784414099</v>
      </c>
      <c r="J17" s="78">
        <v>0.129</v>
      </c>
      <c r="K17" s="78">
        <v>-8.0000000000000004E-4</v>
      </c>
    </row>
    <row r="18" spans="2:11">
      <c r="B18" t="s">
        <v>795</v>
      </c>
      <c r="C18" t="s">
        <v>796</v>
      </c>
      <c r="D18" t="s">
        <v>123</v>
      </c>
      <c r="E18" t="s">
        <v>106</v>
      </c>
      <c r="F18" t="s">
        <v>797</v>
      </c>
      <c r="G18" s="77">
        <v>-1447000</v>
      </c>
      <c r="H18" s="77">
        <v>16.238796893683691</v>
      </c>
      <c r="I18" s="77">
        <v>-234.975391051603</v>
      </c>
      <c r="J18" s="78">
        <v>0.12239999999999999</v>
      </c>
      <c r="K18" s="78">
        <v>-6.9999999999999999E-4</v>
      </c>
    </row>
    <row r="19" spans="2:11">
      <c r="B19" t="s">
        <v>798</v>
      </c>
      <c r="C19" t="s">
        <v>799</v>
      </c>
      <c r="D19" t="s">
        <v>123</v>
      </c>
      <c r="E19" t="s">
        <v>106</v>
      </c>
      <c r="F19" t="s">
        <v>800</v>
      </c>
      <c r="G19" s="77">
        <v>1000000</v>
      </c>
      <c r="H19" s="77">
        <v>15.5383689239187</v>
      </c>
      <c r="I19" s="77">
        <v>155.38368923918699</v>
      </c>
      <c r="J19" s="78">
        <v>-8.09E-2</v>
      </c>
      <c r="K19" s="78">
        <v>5.0000000000000001E-4</v>
      </c>
    </row>
    <row r="20" spans="2:11">
      <c r="B20" t="s">
        <v>801</v>
      </c>
      <c r="C20" t="s">
        <v>802</v>
      </c>
      <c r="D20" t="s">
        <v>123</v>
      </c>
      <c r="E20" t="s">
        <v>106</v>
      </c>
      <c r="F20" t="s">
        <v>794</v>
      </c>
      <c r="G20" s="77">
        <v>-11561000</v>
      </c>
      <c r="H20" s="77">
        <v>13.467111408518035</v>
      </c>
      <c r="I20" s="77">
        <v>-1556.93274993877</v>
      </c>
      <c r="J20" s="78">
        <v>0.81079999999999997</v>
      </c>
      <c r="K20" s="78">
        <v>-4.8999999999999998E-3</v>
      </c>
    </row>
    <row r="21" spans="2:11">
      <c r="B21" t="s">
        <v>803</v>
      </c>
      <c r="C21" t="s">
        <v>804</v>
      </c>
      <c r="D21" t="s">
        <v>123</v>
      </c>
      <c r="E21" t="s">
        <v>106</v>
      </c>
      <c r="F21" t="s">
        <v>794</v>
      </c>
      <c r="G21" s="77">
        <v>-224000</v>
      </c>
      <c r="H21" s="77">
        <v>13.470433008783482</v>
      </c>
      <c r="I21" s="77">
        <v>-30.173769939675001</v>
      </c>
      <c r="J21" s="78">
        <v>1.5699999999999999E-2</v>
      </c>
      <c r="K21" s="78">
        <v>-1E-4</v>
      </c>
    </row>
    <row r="22" spans="2:11">
      <c r="B22" t="s">
        <v>805</v>
      </c>
      <c r="C22" t="s">
        <v>806</v>
      </c>
      <c r="D22" t="s">
        <v>123</v>
      </c>
      <c r="E22" t="s">
        <v>113</v>
      </c>
      <c r="F22" t="s">
        <v>807</v>
      </c>
      <c r="G22" s="77">
        <v>-153388</v>
      </c>
      <c r="H22" s="77">
        <v>3.9357450630587856</v>
      </c>
      <c r="I22" s="77">
        <v>-6.0369606373246096</v>
      </c>
      <c r="J22" s="78">
        <v>3.0999999999999999E-3</v>
      </c>
      <c r="K22" s="78">
        <v>0</v>
      </c>
    </row>
    <row r="23" spans="2:11">
      <c r="B23" s="79" t="s">
        <v>788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665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250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234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663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671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665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250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229</v>
      </c>
      <c r="C37" t="s">
        <v>229</v>
      </c>
      <c r="D37" t="s">
        <v>229</v>
      </c>
      <c r="E37" t="s">
        <v>229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236</v>
      </c>
      <c r="C38" s="16"/>
      <c r="D38" s="16"/>
    </row>
    <row r="39" spans="2:11">
      <c r="B39" t="s">
        <v>242</v>
      </c>
      <c r="C39" s="16"/>
      <c r="D39" s="16"/>
    </row>
    <row r="40" spans="2:11">
      <c r="B40" t="s">
        <v>243</v>
      </c>
      <c r="C40" s="16"/>
      <c r="D40" s="16"/>
    </row>
    <row r="41" spans="2:11">
      <c r="B41" t="s">
        <v>244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229</v>
      </c>
      <c r="C18" t="s">
        <v>229</v>
      </c>
      <c r="D18" s="16"/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229</v>
      </c>
      <c r="C20" t="s">
        <v>229</v>
      </c>
      <c r="D20" s="16"/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685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D24" s="16"/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686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D26" s="16"/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687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229</v>
      </c>
      <c r="C29" t="s">
        <v>229</v>
      </c>
      <c r="D29" s="16"/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236</v>
      </c>
      <c r="D32" s="16"/>
    </row>
    <row r="33" spans="2:4">
      <c r="B33" t="s">
        <v>242</v>
      </c>
      <c r="D33" s="16"/>
    </row>
    <row r="34" spans="2:4">
      <c r="B34" t="s">
        <v>243</v>
      </c>
      <c r="D34" s="16"/>
    </row>
    <row r="35" spans="2:4">
      <c r="B35" t="s">
        <v>244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0.5</v>
      </c>
      <c r="J11" s="18"/>
      <c r="K11" s="18"/>
      <c r="L11" s="18"/>
      <c r="M11" s="76">
        <v>4.0899999999999999E-2</v>
      </c>
      <c r="N11" s="75">
        <v>214542.14</v>
      </c>
      <c r="O11" s="7"/>
      <c r="P11" s="75">
        <v>279.09183840639599</v>
      </c>
      <c r="Q11" s="76">
        <v>1</v>
      </c>
      <c r="R11" s="76">
        <v>8.9999999999999998E-4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0.5</v>
      </c>
      <c r="M12" s="80">
        <v>4.0899999999999999E-2</v>
      </c>
      <c r="N12" s="81">
        <v>214542.14</v>
      </c>
      <c r="P12" s="81">
        <v>279.09183840639599</v>
      </c>
      <c r="Q12" s="80">
        <v>1</v>
      </c>
      <c r="R12" s="80">
        <v>8.9999999999999998E-4</v>
      </c>
    </row>
    <row r="13" spans="2:60">
      <c r="B13" s="79" t="s">
        <v>808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811</v>
      </c>
      <c r="I19" s="81">
        <v>0.5</v>
      </c>
      <c r="M19" s="80">
        <v>4.0899999999999999E-2</v>
      </c>
      <c r="N19" s="81">
        <v>214542.14</v>
      </c>
      <c r="P19" s="81">
        <v>279.09183840639599</v>
      </c>
      <c r="Q19" s="80">
        <v>1</v>
      </c>
      <c r="R19" s="80">
        <v>8.9999999999999998E-4</v>
      </c>
    </row>
    <row r="20" spans="2:18">
      <c r="B20" t="s">
        <v>812</v>
      </c>
      <c r="C20" t="s">
        <v>813</v>
      </c>
      <c r="D20" t="s">
        <v>814</v>
      </c>
      <c r="E20" t="s">
        <v>704</v>
      </c>
      <c r="F20" t="s">
        <v>815</v>
      </c>
      <c r="G20" t="s">
        <v>816</v>
      </c>
      <c r="H20" t="s">
        <v>817</v>
      </c>
      <c r="J20" t="s">
        <v>408</v>
      </c>
      <c r="K20" t="s">
        <v>102</v>
      </c>
      <c r="L20" s="78">
        <v>0</v>
      </c>
      <c r="M20" s="78">
        <v>0</v>
      </c>
      <c r="N20" s="77">
        <v>28267.8</v>
      </c>
      <c r="O20" s="77">
        <v>311.76470599999999</v>
      </c>
      <c r="P20" s="77">
        <v>88.129023562667996</v>
      </c>
      <c r="Q20" s="78">
        <v>0.31580000000000003</v>
      </c>
      <c r="R20" s="78">
        <v>2.9999999999999997E-4</v>
      </c>
    </row>
    <row r="21" spans="2:18">
      <c r="B21" t="s">
        <v>818</v>
      </c>
      <c r="C21" t="s">
        <v>813</v>
      </c>
      <c r="D21" t="s">
        <v>819</v>
      </c>
      <c r="E21" t="s">
        <v>704</v>
      </c>
      <c r="F21" t="s">
        <v>815</v>
      </c>
      <c r="G21" t="s">
        <v>820</v>
      </c>
      <c r="H21" t="s">
        <v>817</v>
      </c>
      <c r="I21" s="77">
        <v>0.73</v>
      </c>
      <c r="J21" t="s">
        <v>408</v>
      </c>
      <c r="K21" t="s">
        <v>102</v>
      </c>
      <c r="L21" s="78">
        <v>7.0000000000000007E-2</v>
      </c>
      <c r="M21" s="78">
        <v>5.9700000000000003E-2</v>
      </c>
      <c r="N21" s="77">
        <v>186274.34</v>
      </c>
      <c r="O21" s="77">
        <v>102.51697299999989</v>
      </c>
      <c r="P21" s="77">
        <v>190.96281484372801</v>
      </c>
      <c r="Q21" s="78">
        <v>0.68420000000000003</v>
      </c>
      <c r="R21" s="78">
        <v>5.9999999999999995E-4</v>
      </c>
    </row>
    <row r="22" spans="2:18">
      <c r="B22" s="79" t="s">
        <v>821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229</v>
      </c>
      <c r="D23" t="s">
        <v>229</v>
      </c>
      <c r="F23" t="s">
        <v>229</v>
      </c>
      <c r="I23" s="77">
        <v>0</v>
      </c>
      <c r="J23" t="s">
        <v>229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823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229</v>
      </c>
      <c r="D26" t="s">
        <v>229</v>
      </c>
      <c r="F26" t="s">
        <v>229</v>
      </c>
      <c r="I26" s="77">
        <v>0</v>
      </c>
      <c r="J26" t="s">
        <v>229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229</v>
      </c>
      <c r="D28" t="s">
        <v>229</v>
      </c>
      <c r="F28" t="s">
        <v>229</v>
      </c>
      <c r="I28" s="77">
        <v>0</v>
      </c>
      <c r="J28" t="s">
        <v>229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229</v>
      </c>
      <c r="D30" t="s">
        <v>229</v>
      </c>
      <c r="F30" t="s">
        <v>229</v>
      </c>
      <c r="I30" s="77">
        <v>0</v>
      </c>
      <c r="J30" t="s">
        <v>229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826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229</v>
      </c>
      <c r="D32" t="s">
        <v>229</v>
      </c>
      <c r="F32" t="s">
        <v>229</v>
      </c>
      <c r="I32" s="77">
        <v>0</v>
      </c>
      <c r="J32" t="s">
        <v>229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827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229</v>
      </c>
      <c r="D35" t="s">
        <v>229</v>
      </c>
      <c r="F35" t="s">
        <v>229</v>
      </c>
      <c r="I35" s="77">
        <v>0</v>
      </c>
      <c r="J35" t="s">
        <v>229</v>
      </c>
      <c r="K35" t="s">
        <v>229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810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229</v>
      </c>
      <c r="D37" t="s">
        <v>229</v>
      </c>
      <c r="F37" t="s">
        <v>229</v>
      </c>
      <c r="I37" s="77">
        <v>0</v>
      </c>
      <c r="J37" t="s">
        <v>229</v>
      </c>
      <c r="K37" t="s">
        <v>229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811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229</v>
      </c>
      <c r="D39" t="s">
        <v>229</v>
      </c>
      <c r="F39" t="s">
        <v>229</v>
      </c>
      <c r="I39" s="77">
        <v>0</v>
      </c>
      <c r="J39" t="s">
        <v>229</v>
      </c>
      <c r="K39" t="s">
        <v>229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826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229</v>
      </c>
      <c r="D41" t="s">
        <v>229</v>
      </c>
      <c r="F41" t="s">
        <v>229</v>
      </c>
      <c r="I41" s="77">
        <v>0</v>
      </c>
      <c r="J41" t="s">
        <v>229</v>
      </c>
      <c r="K41" t="s">
        <v>229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236</v>
      </c>
    </row>
    <row r="43" spans="2:18">
      <c r="B43" t="s">
        <v>242</v>
      </c>
    </row>
    <row r="44" spans="2:18">
      <c r="B44" t="s">
        <v>243</v>
      </c>
    </row>
    <row r="45" spans="2:18">
      <c r="B45" t="s">
        <v>244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693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829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242</v>
      </c>
    </row>
    <row r="27" spans="2:15">
      <c r="B27" t="s">
        <v>243</v>
      </c>
    </row>
    <row r="28" spans="2:15">
      <c r="B28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6520.1006571560001</v>
      </c>
      <c r="J11" s="76">
        <v>1</v>
      </c>
      <c r="K11" s="76">
        <v>2.07E-2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6520.1006571560001</v>
      </c>
      <c r="J14" s="80">
        <v>1</v>
      </c>
      <c r="K14" s="80">
        <v>2.07E-2</v>
      </c>
    </row>
    <row r="15" spans="2:60">
      <c r="B15" t="s">
        <v>832</v>
      </c>
      <c r="C15" t="s">
        <v>833</v>
      </c>
      <c r="D15" t="s">
        <v>229</v>
      </c>
      <c r="E15" t="s">
        <v>647</v>
      </c>
      <c r="F15" s="78">
        <v>0</v>
      </c>
      <c r="G15" t="s">
        <v>202</v>
      </c>
      <c r="H15" s="78">
        <v>0</v>
      </c>
      <c r="I15" s="77">
        <v>87.873188661</v>
      </c>
      <c r="J15" s="78">
        <v>1.35E-2</v>
      </c>
      <c r="K15" s="78">
        <v>2.9999999999999997E-4</v>
      </c>
    </row>
    <row r="16" spans="2:60">
      <c r="B16" t="s">
        <v>834</v>
      </c>
      <c r="C16" t="s">
        <v>835</v>
      </c>
      <c r="D16" t="s">
        <v>229</v>
      </c>
      <c r="E16" t="s">
        <v>647</v>
      </c>
      <c r="F16" s="78">
        <v>0</v>
      </c>
      <c r="G16" t="s">
        <v>113</v>
      </c>
      <c r="H16" s="78">
        <v>0</v>
      </c>
      <c r="I16" s="77">
        <v>358.49790614400001</v>
      </c>
      <c r="J16" s="78">
        <v>5.5E-2</v>
      </c>
      <c r="K16" s="78">
        <v>1.1000000000000001E-3</v>
      </c>
    </row>
    <row r="17" spans="2:11">
      <c r="B17" t="s">
        <v>836</v>
      </c>
      <c r="C17" t="s">
        <v>837</v>
      </c>
      <c r="D17" t="s">
        <v>229</v>
      </c>
      <c r="E17" t="s">
        <v>647</v>
      </c>
      <c r="F17" s="78">
        <v>0</v>
      </c>
      <c r="G17" t="s">
        <v>203</v>
      </c>
      <c r="H17" s="78">
        <v>0</v>
      </c>
      <c r="I17" s="77">
        <v>-97.930356777</v>
      </c>
      <c r="J17" s="78">
        <v>-1.4999999999999999E-2</v>
      </c>
      <c r="K17" s="78">
        <v>-2.9999999999999997E-4</v>
      </c>
    </row>
    <row r="18" spans="2:11">
      <c r="B18" t="s">
        <v>838</v>
      </c>
      <c r="C18" t="s">
        <v>839</v>
      </c>
      <c r="D18" t="s">
        <v>229</v>
      </c>
      <c r="E18" t="s">
        <v>647</v>
      </c>
      <c r="F18" s="78">
        <v>0</v>
      </c>
      <c r="G18" t="s">
        <v>110</v>
      </c>
      <c r="H18" s="78">
        <v>0</v>
      </c>
      <c r="I18" s="77">
        <v>-1859.242155872</v>
      </c>
      <c r="J18" s="78">
        <v>-0.28520000000000001</v>
      </c>
      <c r="K18" s="78">
        <v>-5.8999999999999999E-3</v>
      </c>
    </row>
    <row r="19" spans="2:11">
      <c r="B19" t="s">
        <v>840</v>
      </c>
      <c r="C19" t="s">
        <v>841</v>
      </c>
      <c r="D19" t="s">
        <v>229</v>
      </c>
      <c r="E19" t="s">
        <v>647</v>
      </c>
      <c r="F19" s="78">
        <v>0</v>
      </c>
      <c r="G19" t="s">
        <v>106</v>
      </c>
      <c r="H19" s="78">
        <v>0</v>
      </c>
      <c r="I19" s="77">
        <v>8030.902075</v>
      </c>
      <c r="J19" s="78">
        <v>1.2317</v>
      </c>
      <c r="K19" s="78">
        <v>2.5499999999999998E-2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N23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5.7109375" style="19" customWidth="1"/>
    <col min="14" max="14" width="6.85546875" style="19" customWidth="1"/>
    <col min="15" max="15" width="6.42578125" style="16" customWidth="1"/>
    <col min="16" max="16" width="6.7109375" style="16" customWidth="1"/>
    <col min="17" max="17" width="7.28515625" style="16" customWidth="1"/>
    <col min="18" max="29" width="5.7109375" style="16" customWidth="1"/>
    <col min="30" max="16384" width="9.140625" style="16"/>
  </cols>
  <sheetData>
    <row r="1" spans="2:14">
      <c r="B1" s="2" t="s">
        <v>0</v>
      </c>
      <c r="C1" t="s">
        <v>197</v>
      </c>
    </row>
    <row r="2" spans="2:14">
      <c r="B2" s="2" t="s">
        <v>1</v>
      </c>
      <c r="C2" t="s">
        <v>198</v>
      </c>
    </row>
    <row r="3" spans="2:14">
      <c r="B3" s="2" t="s">
        <v>2</v>
      </c>
      <c r="C3" t="s">
        <v>199</v>
      </c>
    </row>
    <row r="4" spans="2:14">
      <c r="B4" s="2" t="s">
        <v>3</v>
      </c>
      <c r="C4" t="s">
        <v>200</v>
      </c>
    </row>
    <row r="5" spans="2:14">
      <c r="B5" s="2"/>
    </row>
    <row r="7" spans="2:14" ht="26.25" customHeight="1">
      <c r="B7" s="100" t="s">
        <v>169</v>
      </c>
      <c r="C7" s="101"/>
      <c r="D7" s="101"/>
    </row>
    <row r="8" spans="2:14" s="19" customFormat="1" ht="47.25">
      <c r="B8" s="50" t="s">
        <v>96</v>
      </c>
      <c r="C8" s="56" t="s">
        <v>170</v>
      </c>
      <c r="D8" s="57" t="s">
        <v>171</v>
      </c>
    </row>
    <row r="9" spans="2:14" s="19" customFormat="1">
      <c r="B9" s="20"/>
      <c r="C9" s="31" t="s">
        <v>185</v>
      </c>
      <c r="D9" s="45" t="s">
        <v>74</v>
      </c>
    </row>
    <row r="10" spans="2:14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23" customFormat="1" ht="18" customHeight="1">
      <c r="B11" s="24" t="s">
        <v>172</v>
      </c>
      <c r="C11" s="75">
        <f>C12+C20</f>
        <v>8382.1399173999998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79" t="s">
        <v>204</v>
      </c>
      <c r="C12" s="82">
        <f>SUM(C13:C19)</f>
        <v>6348.9805000000006</v>
      </c>
    </row>
    <row r="13" spans="2:14">
      <c r="B13" t="s">
        <v>842</v>
      </c>
      <c r="C13" s="83">
        <v>59.052</v>
      </c>
      <c r="D13" s="84">
        <v>45347</v>
      </c>
    </row>
    <row r="14" spans="2:14">
      <c r="B14" s="85" t="s">
        <v>843</v>
      </c>
      <c r="C14" s="83">
        <v>72.64</v>
      </c>
      <c r="D14" s="84">
        <v>44926</v>
      </c>
    </row>
    <row r="15" spans="2:14">
      <c r="B15" s="85" t="s">
        <v>844</v>
      </c>
      <c r="C15" s="83">
        <v>656.97799999999995</v>
      </c>
      <c r="D15" s="84">
        <v>46197</v>
      </c>
    </row>
    <row r="16" spans="2:14">
      <c r="B16" s="85" t="s">
        <v>845</v>
      </c>
      <c r="C16" s="83">
        <v>789.34799999999996</v>
      </c>
      <c r="D16" s="84">
        <v>47331</v>
      </c>
    </row>
    <row r="17" spans="2:4">
      <c r="B17" s="85" t="s">
        <v>846</v>
      </c>
      <c r="C17" s="83">
        <v>752.67849999999999</v>
      </c>
      <c r="D17" s="84">
        <v>46386</v>
      </c>
    </row>
    <row r="18" spans="2:4">
      <c r="B18" s="85" t="s">
        <v>850</v>
      </c>
      <c r="C18" s="83">
        <v>2007.7159999999999</v>
      </c>
      <c r="D18" s="84">
        <v>46182</v>
      </c>
    </row>
    <row r="19" spans="2:4">
      <c r="B19" s="85" t="s">
        <v>851</v>
      </c>
      <c r="C19" s="83">
        <v>2010.568</v>
      </c>
      <c r="D19" s="84">
        <v>46202</v>
      </c>
    </row>
    <row r="20" spans="2:4">
      <c r="B20" s="79" t="s">
        <v>234</v>
      </c>
      <c r="C20" s="82">
        <f>SUM(C21:C24)</f>
        <v>2033.1594174000002</v>
      </c>
    </row>
    <row r="21" spans="2:4">
      <c r="B21" s="85" t="s">
        <v>847</v>
      </c>
      <c r="C21" s="83">
        <v>411.62677500000001</v>
      </c>
      <c r="D21" s="86">
        <v>45748</v>
      </c>
    </row>
    <row r="22" spans="2:4">
      <c r="B22" s="85" t="s">
        <v>848</v>
      </c>
      <c r="C22" s="83">
        <v>619.43349999999998</v>
      </c>
      <c r="D22" s="84">
        <v>47269</v>
      </c>
    </row>
    <row r="23" spans="2:4">
      <c r="B23" s="85" t="s">
        <v>849</v>
      </c>
      <c r="C23" s="83">
        <v>1002.0991424</v>
      </c>
      <c r="D23" s="84">
        <v>45261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242</v>
      </c>
      <c r="D27" s="16"/>
    </row>
    <row r="28" spans="2:16">
      <c r="B28" t="s">
        <v>244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242</v>
      </c>
      <c r="D27" s="16"/>
    </row>
    <row r="28" spans="2:23">
      <c r="B28" t="s">
        <v>243</v>
      </c>
      <c r="D28" s="16"/>
    </row>
    <row r="29" spans="2:23">
      <c r="B29" t="s">
        <v>244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829B05-5EC7-4B37-8BF5-A48294CBFE11}"/>
</file>

<file path=customXml/itemProps2.xml><?xml version="1.0" encoding="utf-8"?>
<ds:datastoreItem xmlns:ds="http://schemas.openxmlformats.org/officeDocument/2006/customXml" ds:itemID="{F551B3CA-07A9-4FBF-92F8-9D248B0CF19D}"/>
</file>

<file path=customXml/itemProps3.xml><?xml version="1.0" encoding="utf-8"?>
<ds:datastoreItem xmlns:ds="http://schemas.openxmlformats.org/officeDocument/2006/customXml" ds:itemID="{EBD996EA-B8E8-420C-B755-215B8CB93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2022-07-19T12:03:44Z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